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erah\OneDrive\04 PROJEKTY\01 PROPOS\948 DOSZP boletice\úpravy dle dotazů 250126\"/>
    </mc:Choice>
  </mc:AlternateContent>
  <bookViews>
    <workbookView xWindow="0" yWindow="0" windowWidth="0" windowHeight="0"/>
  </bookViews>
  <sheets>
    <sheet name="Rekapitulace stavby" sheetId="1" r:id="rId1"/>
    <sheet name="SO 0.1 - Demolice garáže" sheetId="2" r:id="rId2"/>
    <sheet name="SO 0.2 - Demolice hlavníh..." sheetId="3" r:id="rId3"/>
    <sheet name="SO 0.3 - Odstranění stáva..." sheetId="4" r:id="rId4"/>
    <sheet name="SO 1.1 - Zemní práce, kon..." sheetId="5" r:id="rId5"/>
    <sheet name="SO 1.2 - Povrchové úpravy..." sheetId="6" r:id="rId6"/>
    <sheet name="SO 1.3 - Fasáda" sheetId="7" r:id="rId7"/>
    <sheet name="SO 1.4 - Střecha" sheetId="8" r:id="rId8"/>
    <sheet name="SO 1.5 - Výrobky, ostatní..." sheetId="9" r:id="rId9"/>
    <sheet name="1 - Zdravotní technika" sheetId="10" r:id="rId10"/>
    <sheet name="2 - Vzduchotechnika" sheetId="11" r:id="rId11"/>
    <sheet name="3 - Chlazení" sheetId="12" r:id="rId12"/>
    <sheet name="4 - Vytápění" sheetId="13" r:id="rId13"/>
    <sheet name="5.1 - Silnoproudá elektro..." sheetId="14" r:id="rId14"/>
    <sheet name="5.2 - Strukturovaná kabeláž" sheetId="15" r:id="rId15"/>
    <sheet name="5.3 - STA" sheetId="16" r:id="rId16"/>
    <sheet name="5.4 - FVE" sheetId="17" r:id="rId17"/>
    <sheet name="5.5 - Hromosvod" sheetId="18" r:id="rId18"/>
    <sheet name="5.6 - Ostatní" sheetId="19" r:id="rId19"/>
    <sheet name="6 - Vnitřní plynovod" sheetId="20" r:id="rId20"/>
    <sheet name="SO 2.0 - Vodovodní přípojka" sheetId="21" r:id="rId21"/>
    <sheet name="SO 2.1 - Rekonstrukce pří..." sheetId="22" r:id="rId22"/>
    <sheet name="SO 2.2 - Dešťová kanalizace" sheetId="23" r:id="rId23"/>
    <sheet name="SO 2.4 - Plynovodní přípojka" sheetId="24" r:id="rId24"/>
    <sheet name="SO 2.5 a 2.6 - Zpevněné p..." sheetId="25" r:id="rId25"/>
    <sheet name="SO 2.7 - Venkovní vybavení  " sheetId="26" r:id="rId26"/>
    <sheet name="SO 2.8 - Sadové úpravy a ..." sheetId="27" r:id="rId27"/>
    <sheet name="SO 2.9 - Plot" sheetId="28" r:id="rId28"/>
    <sheet name="VRN - Vedlejší rozpočtové..." sheetId="29" r:id="rId29"/>
    <sheet name="Seznam figur" sheetId="30" r:id="rId30"/>
    <sheet name="Pokyny pro vyplnění" sheetId="31" r:id="rId31"/>
  </sheets>
  <definedNames>
    <definedName name="_xlnm.Print_Area" localSheetId="0">'Rekapitulace stavby'!$D$4:$AO$36,'Rekapitulace stavby'!$C$42:$AQ$88</definedName>
    <definedName name="_xlnm.Print_Titles" localSheetId="0">'Rekapitulace stavby'!$52:$52</definedName>
    <definedName name="_xlnm._FilterDatabase" localSheetId="1" hidden="1">'SO 0.1 - Demolice garáže'!$C$88:$K$192</definedName>
    <definedName name="_xlnm.Print_Area" localSheetId="1">'SO 0.1 - Demolice garáže'!$C$4:$J$41,'SO 0.1 - Demolice garáže'!$C$47:$J$68,'SO 0.1 - Demolice garáže'!$C$74:$K$192</definedName>
    <definedName name="_xlnm.Print_Titles" localSheetId="1">'SO 0.1 - Demolice garáže'!$88:$88</definedName>
    <definedName name="_xlnm._FilterDatabase" localSheetId="2" hidden="1">'SO 0.2 - Demolice hlavníh...'!$C$90:$K$242</definedName>
    <definedName name="_xlnm.Print_Area" localSheetId="2">'SO 0.2 - Demolice hlavníh...'!$C$4:$J$41,'SO 0.2 - Demolice hlavníh...'!$C$47:$J$70,'SO 0.2 - Demolice hlavníh...'!$C$76:$K$242</definedName>
    <definedName name="_xlnm.Print_Titles" localSheetId="2">'SO 0.2 - Demolice hlavníh...'!$90:$90</definedName>
    <definedName name="_xlnm._FilterDatabase" localSheetId="3" hidden="1">'SO 0.3 - Odstranění stáva...'!$C$88:$K$138</definedName>
    <definedName name="_xlnm.Print_Area" localSheetId="3">'SO 0.3 - Odstranění stáva...'!$C$4:$J$41,'SO 0.3 - Odstranění stáva...'!$C$47:$J$68,'SO 0.3 - Odstranění stáva...'!$C$74:$K$138</definedName>
    <definedName name="_xlnm.Print_Titles" localSheetId="3">'SO 0.3 - Odstranění stáva...'!$88:$88</definedName>
    <definedName name="_xlnm._FilterDatabase" localSheetId="4" hidden="1">'SO 1.1 - Zemní práce, kon...'!$C$98:$K$1750</definedName>
    <definedName name="_xlnm.Print_Area" localSheetId="4">'SO 1.1 - Zemní práce, kon...'!$C$4:$J$41,'SO 1.1 - Zemní práce, kon...'!$C$47:$J$78,'SO 1.1 - Zemní práce, kon...'!$C$84:$K$1750</definedName>
    <definedName name="_xlnm.Print_Titles" localSheetId="4">'SO 1.1 - Zemní práce, kon...'!$98:$98</definedName>
    <definedName name="_xlnm._FilterDatabase" localSheetId="5" hidden="1">'SO 1.2 - Povrchové úpravy...'!$C$95:$K$1639</definedName>
    <definedName name="_xlnm.Print_Area" localSheetId="5">'SO 1.2 - Povrchové úpravy...'!$C$4:$J$41,'SO 1.2 - Povrchové úpravy...'!$C$47:$J$75,'SO 1.2 - Povrchové úpravy...'!$C$81:$K$1639</definedName>
    <definedName name="_xlnm.Print_Titles" localSheetId="5">'SO 1.2 - Povrchové úpravy...'!$95:$95</definedName>
    <definedName name="_xlnm._FilterDatabase" localSheetId="6" hidden="1">'SO 1.3 - Fasáda'!$C$92:$K$685</definedName>
    <definedName name="_xlnm.Print_Area" localSheetId="6">'SO 1.3 - Fasáda'!$C$4:$J$41,'SO 1.3 - Fasáda'!$C$47:$J$72,'SO 1.3 - Fasáda'!$C$78:$K$685</definedName>
    <definedName name="_xlnm.Print_Titles" localSheetId="6">'SO 1.3 - Fasáda'!$92:$92</definedName>
    <definedName name="_xlnm._FilterDatabase" localSheetId="7" hidden="1">'SO 1.4 - Střecha'!$C$99:$K$556</definedName>
    <definedName name="_xlnm.Print_Area" localSheetId="7">'SO 1.4 - Střecha'!$C$4:$J$41,'SO 1.4 - Střecha'!$C$47:$J$79,'SO 1.4 - Střecha'!$C$85:$K$556</definedName>
    <definedName name="_xlnm.Print_Titles" localSheetId="7">'SO 1.4 - Střecha'!$99:$99</definedName>
    <definedName name="_xlnm._FilterDatabase" localSheetId="8" hidden="1">'SO 1.5 - Výrobky, ostatní...'!$C$93:$K$682</definedName>
    <definedName name="_xlnm.Print_Area" localSheetId="8">'SO 1.5 - Výrobky, ostatní...'!$C$4:$J$41,'SO 1.5 - Výrobky, ostatní...'!$C$47:$J$73,'SO 1.5 - Výrobky, ostatní...'!$C$79:$K$682</definedName>
    <definedName name="_xlnm.Print_Titles" localSheetId="8">'SO 1.5 - Výrobky, ostatní...'!$93:$93</definedName>
    <definedName name="_xlnm._FilterDatabase" localSheetId="9" hidden="1">'1 - Zdravotní technika'!$C$95:$K$274</definedName>
    <definedName name="_xlnm.Print_Area" localSheetId="9">'1 - Zdravotní technika'!$C$4:$J$43,'1 - Zdravotní technika'!$C$49:$J$73,'1 - Zdravotní technika'!$C$79:$K$274</definedName>
    <definedName name="_xlnm.Print_Titles" localSheetId="9">'1 - Zdravotní technika'!$95:$95</definedName>
    <definedName name="_xlnm._FilterDatabase" localSheetId="10" hidden="1">'2 - Vzduchotechnika'!$C$94:$K$184</definedName>
    <definedName name="_xlnm.Print_Area" localSheetId="10">'2 - Vzduchotechnika'!$C$4:$J$43,'2 - Vzduchotechnika'!$C$49:$J$72,'2 - Vzduchotechnika'!$C$78:$K$184</definedName>
    <definedName name="_xlnm.Print_Titles" localSheetId="10">'2 - Vzduchotechnika'!$94:$94</definedName>
    <definedName name="_xlnm._FilterDatabase" localSheetId="11" hidden="1">'3 - Chlazení'!$C$93:$K$109</definedName>
    <definedName name="_xlnm.Print_Area" localSheetId="11">'3 - Chlazení'!$C$4:$J$43,'3 - Chlazení'!$C$49:$J$71,'3 - Chlazení'!$C$77:$K$109</definedName>
    <definedName name="_xlnm.Print_Titles" localSheetId="11">'3 - Chlazení'!$93:$93</definedName>
    <definedName name="_xlnm._FilterDatabase" localSheetId="12" hidden="1">'4 - Vytápění'!$C$93:$K$189</definedName>
    <definedName name="_xlnm.Print_Area" localSheetId="12">'4 - Vytápění'!$C$4:$J$43,'4 - Vytápění'!$C$49:$J$71,'4 - Vytápění'!$C$77:$K$189</definedName>
    <definedName name="_xlnm.Print_Titles" localSheetId="12">'4 - Vytápění'!$93:$93</definedName>
    <definedName name="_xlnm._FilterDatabase" localSheetId="13" hidden="1">'5.1 - Silnoproudá elektro...'!$C$97:$K$164</definedName>
    <definedName name="_xlnm.Print_Area" localSheetId="13">'5.1 - Silnoproudá elektro...'!$C$4:$J$43,'5.1 - Silnoproudá elektro...'!$C$49:$J$75,'5.1 - Silnoproudá elektro...'!$C$81:$K$164</definedName>
    <definedName name="_xlnm.Print_Titles" localSheetId="13">'5.1 - Silnoproudá elektro...'!$97:$97</definedName>
    <definedName name="_xlnm._FilterDatabase" localSheetId="14" hidden="1">'5.2 - Strukturovaná kabeláž'!$C$94:$K$107</definedName>
    <definedName name="_xlnm.Print_Area" localSheetId="14">'5.2 - Strukturovaná kabeláž'!$C$4:$J$43,'5.2 - Strukturovaná kabeláž'!$C$49:$J$72,'5.2 - Strukturovaná kabeláž'!$C$78:$K$107</definedName>
    <definedName name="_xlnm.Print_Titles" localSheetId="14">'5.2 - Strukturovaná kabeláž'!$94:$94</definedName>
    <definedName name="_xlnm._FilterDatabase" localSheetId="15" hidden="1">'5.3 - STA'!$C$94:$K$111</definedName>
    <definedName name="_xlnm.Print_Area" localSheetId="15">'5.3 - STA'!$C$4:$J$43,'5.3 - STA'!$C$49:$J$72,'5.3 - STA'!$C$78:$K$111</definedName>
    <definedName name="_xlnm.Print_Titles" localSheetId="15">'5.3 - STA'!$94:$94</definedName>
    <definedName name="_xlnm._FilterDatabase" localSheetId="16" hidden="1">'5.4 - FVE'!$C$94:$K$109</definedName>
    <definedName name="_xlnm.Print_Area" localSheetId="16">'5.4 - FVE'!$C$4:$J$43,'5.4 - FVE'!$C$49:$J$72,'5.4 - FVE'!$C$78:$K$109</definedName>
    <definedName name="_xlnm.Print_Titles" localSheetId="16">'5.4 - FVE'!$94:$94</definedName>
    <definedName name="_xlnm._FilterDatabase" localSheetId="17" hidden="1">'5.5 - Hromosvod'!$C$93:$K$112</definedName>
    <definedName name="_xlnm.Print_Area" localSheetId="17">'5.5 - Hromosvod'!$C$4:$J$43,'5.5 - Hromosvod'!$C$49:$J$71,'5.5 - Hromosvod'!$C$77:$K$112</definedName>
    <definedName name="_xlnm.Print_Titles" localSheetId="17">'5.5 - Hromosvod'!$93:$93</definedName>
    <definedName name="_xlnm._FilterDatabase" localSheetId="18" hidden="1">'5.6 - Ostatní'!$C$93:$K$109</definedName>
    <definedName name="_xlnm.Print_Area" localSheetId="18">'5.6 - Ostatní'!$C$4:$J$43,'5.6 - Ostatní'!$C$49:$J$71,'5.6 - Ostatní'!$C$77:$K$109</definedName>
    <definedName name="_xlnm.Print_Titles" localSheetId="18">'5.6 - Ostatní'!$93:$93</definedName>
    <definedName name="_xlnm._FilterDatabase" localSheetId="19" hidden="1">'6 - Vnitřní plynovod'!$C$92:$K$114</definedName>
    <definedName name="_xlnm.Print_Area" localSheetId="19">'6 - Vnitřní plynovod'!$C$4:$J$43,'6 - Vnitřní plynovod'!$C$49:$J$70,'6 - Vnitřní plynovod'!$C$76:$K$114</definedName>
    <definedName name="_xlnm.Print_Titles" localSheetId="19">'6 - Vnitřní plynovod'!$92:$92</definedName>
    <definedName name="_xlnm._FilterDatabase" localSheetId="20" hidden="1">'SO 2.0 - Vodovodní přípojka'!$C$85:$K$107</definedName>
    <definedName name="_xlnm.Print_Area" localSheetId="20">'SO 2.0 - Vodovodní přípojka'!$C$4:$J$41,'SO 2.0 - Vodovodní přípojka'!$C$47:$J$65,'SO 2.0 - Vodovodní přípojka'!$C$71:$K$107</definedName>
    <definedName name="_xlnm.Print_Titles" localSheetId="20">'SO 2.0 - Vodovodní přípojka'!$85:$85</definedName>
    <definedName name="_xlnm._FilterDatabase" localSheetId="21" hidden="1">'SO 2.1 - Rekonstrukce pří...'!$C$85:$K$93</definedName>
    <definedName name="_xlnm.Print_Area" localSheetId="21">'SO 2.1 - Rekonstrukce pří...'!$C$4:$J$41,'SO 2.1 - Rekonstrukce pří...'!$C$47:$J$65,'SO 2.1 - Rekonstrukce pří...'!$C$71:$K$93</definedName>
    <definedName name="_xlnm.Print_Titles" localSheetId="21">'SO 2.1 - Rekonstrukce pří...'!$85:$85</definedName>
    <definedName name="_xlnm._FilterDatabase" localSheetId="22" hidden="1">'SO 2.2 - Dešťová kanalizace'!$C$85:$K$138</definedName>
    <definedName name="_xlnm.Print_Area" localSheetId="22">'SO 2.2 - Dešťová kanalizace'!$C$4:$J$41,'SO 2.2 - Dešťová kanalizace'!$C$47:$J$65,'SO 2.2 - Dešťová kanalizace'!$C$71:$K$138</definedName>
    <definedName name="_xlnm.Print_Titles" localSheetId="22">'SO 2.2 - Dešťová kanalizace'!$85:$85</definedName>
    <definedName name="_xlnm._FilterDatabase" localSheetId="23" hidden="1">'SO 2.4 - Plynovodní přípojka'!$C$85:$K$107</definedName>
    <definedName name="_xlnm.Print_Area" localSheetId="23">'SO 2.4 - Plynovodní přípojka'!$C$4:$J$41,'SO 2.4 - Plynovodní přípojka'!$C$47:$J$65,'SO 2.4 - Plynovodní přípojka'!$C$71:$K$107</definedName>
    <definedName name="_xlnm.Print_Titles" localSheetId="23">'SO 2.4 - Plynovodní přípojka'!$85:$85</definedName>
    <definedName name="_xlnm._FilterDatabase" localSheetId="24" hidden="1">'SO 2.5 a 2.6 - Zpevněné p...'!$C$91:$K$217</definedName>
    <definedName name="_xlnm.Print_Area" localSheetId="24">'SO 2.5 a 2.6 - Zpevněné p...'!$C$4:$J$41,'SO 2.5 a 2.6 - Zpevněné p...'!$C$47:$J$71,'SO 2.5 a 2.6 - Zpevněné p...'!$C$77:$K$217</definedName>
    <definedName name="_xlnm.Print_Titles" localSheetId="24">'SO 2.5 a 2.6 - Zpevněné p...'!$91:$91</definedName>
    <definedName name="_xlnm._FilterDatabase" localSheetId="25" hidden="1">'SO 2.7 - Venkovní vybavení  '!$C$85:$K$95</definedName>
    <definedName name="_xlnm.Print_Area" localSheetId="25">'SO 2.7 - Venkovní vybavení  '!$C$4:$J$41,'SO 2.7 - Venkovní vybavení  '!$C$47:$J$65,'SO 2.7 - Venkovní vybavení  '!$C$71:$K$95</definedName>
    <definedName name="_xlnm.Print_Titles" localSheetId="25">'SO 2.7 - Venkovní vybavení  '!$85:$85</definedName>
    <definedName name="_xlnm._FilterDatabase" localSheetId="26" hidden="1">'SO 2.8 - Sadové úpravy a ...'!$C$89:$K$136</definedName>
    <definedName name="_xlnm.Print_Area" localSheetId="26">'SO 2.8 - Sadové úpravy a ...'!$C$4:$J$41,'SO 2.8 - Sadové úpravy a ...'!$C$47:$J$69,'SO 2.8 - Sadové úpravy a ...'!$C$75:$K$136</definedName>
    <definedName name="_xlnm.Print_Titles" localSheetId="26">'SO 2.8 - Sadové úpravy a ...'!$89:$89</definedName>
    <definedName name="_xlnm._FilterDatabase" localSheetId="27" hidden="1">'SO 2.9 - Plot'!$C$93:$K$247</definedName>
    <definedName name="_xlnm.Print_Area" localSheetId="27">'SO 2.9 - Plot'!$C$4:$J$41,'SO 2.9 - Plot'!$C$47:$J$73,'SO 2.9 - Plot'!$C$79:$K$247</definedName>
    <definedName name="_xlnm.Print_Titles" localSheetId="27">'SO 2.9 - Plot'!$93:$93</definedName>
    <definedName name="_xlnm._FilterDatabase" localSheetId="28" hidden="1">'VRN - Vedlejší rozpočtové...'!$C$79:$K$95</definedName>
    <definedName name="_xlnm.Print_Area" localSheetId="28">'VRN - Vedlejší rozpočtové...'!$C$4:$J$39,'VRN - Vedlejší rozpočtové...'!$C$45:$J$61,'VRN - Vedlejší rozpočtové...'!$C$67:$K$95</definedName>
    <definedName name="_xlnm.Print_Titles" localSheetId="28">'VRN - Vedlejší rozpočtové...'!$79:$79</definedName>
    <definedName name="_xlnm.Print_Area" localSheetId="29">'Seznam figur'!$C$4:$G$2206</definedName>
    <definedName name="_xlnm.Print_Titles" localSheetId="29">'Seznam figur'!$9:$9</definedName>
    <definedName name="_xlnm.Print_Area" localSheetId="3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0" l="1" r="D7"/>
  <c i="29" r="J37"/>
  <c r="J36"/>
  <c i="1" r="AY87"/>
  <c i="29" r="J35"/>
  <c i="1" r="AX87"/>
  <c i="29"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48"/>
  <c i="28" r="J39"/>
  <c r="J38"/>
  <c i="1" r="AY86"/>
  <c i="28" r="J37"/>
  <c i="1" r="AX86"/>
  <c i="28" r="BI244"/>
  <c r="BH244"/>
  <c r="BG244"/>
  <c r="BE244"/>
  <c r="T244"/>
  <c r="T243"/>
  <c r="R244"/>
  <c r="R243"/>
  <c r="P244"/>
  <c r="P243"/>
  <c r="BI240"/>
  <c r="BH240"/>
  <c r="BG240"/>
  <c r="BE240"/>
  <c r="T240"/>
  <c r="R240"/>
  <c r="P240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T224"/>
  <c r="R225"/>
  <c r="R224"/>
  <c r="P225"/>
  <c r="P224"/>
  <c r="BI221"/>
  <c r="BH221"/>
  <c r="BG221"/>
  <c r="BE221"/>
  <c r="T221"/>
  <c r="T220"/>
  <c r="R221"/>
  <c r="R220"/>
  <c r="P221"/>
  <c r="P220"/>
  <c r="BI217"/>
  <c r="BH217"/>
  <c r="BG217"/>
  <c r="BE217"/>
  <c r="T217"/>
  <c r="R217"/>
  <c r="P217"/>
  <c r="BI214"/>
  <c r="BH214"/>
  <c r="BG214"/>
  <c r="BE214"/>
  <c r="T214"/>
  <c r="R214"/>
  <c r="P214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9"/>
  <c r="BH179"/>
  <c r="BG179"/>
  <c r="BE179"/>
  <c r="T179"/>
  <c r="R179"/>
  <c r="P179"/>
  <c r="BI174"/>
  <c r="BH174"/>
  <c r="BG174"/>
  <c r="BE174"/>
  <c r="T174"/>
  <c r="R174"/>
  <c r="P174"/>
  <c r="BI168"/>
  <c r="BH168"/>
  <c r="BG168"/>
  <c r="BE168"/>
  <c r="T168"/>
  <c r="R168"/>
  <c r="P168"/>
  <c r="BI163"/>
  <c r="BH163"/>
  <c r="BG163"/>
  <c r="BE163"/>
  <c r="T163"/>
  <c r="R163"/>
  <c r="P163"/>
  <c r="BI157"/>
  <c r="BH157"/>
  <c r="BG157"/>
  <c r="BE157"/>
  <c r="T157"/>
  <c r="R157"/>
  <c r="P157"/>
  <c r="BI151"/>
  <c r="BH151"/>
  <c r="BG151"/>
  <c r="BE151"/>
  <c r="T151"/>
  <c r="R151"/>
  <c r="P151"/>
  <c r="BI147"/>
  <c r="BH147"/>
  <c r="BG147"/>
  <c r="BE147"/>
  <c r="T147"/>
  <c r="R147"/>
  <c r="P147"/>
  <c r="BI144"/>
  <c r="BH144"/>
  <c r="BG144"/>
  <c r="BE144"/>
  <c r="T144"/>
  <c r="R144"/>
  <c r="P144"/>
  <c r="BI139"/>
  <c r="BH139"/>
  <c r="BG139"/>
  <c r="BE139"/>
  <c r="T139"/>
  <c r="R139"/>
  <c r="P139"/>
  <c r="BI131"/>
  <c r="BH131"/>
  <c r="BG131"/>
  <c r="BE131"/>
  <c r="T131"/>
  <c r="R131"/>
  <c r="P131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7"/>
  <c r="BH107"/>
  <c r="BG107"/>
  <c r="BE107"/>
  <c r="T107"/>
  <c r="R107"/>
  <c r="P107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27" r="J39"/>
  <c r="J38"/>
  <c i="1" r="AY85"/>
  <c i="27" r="J37"/>
  <c i="1" r="AX85"/>
  <c i="27"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2"/>
  <c r="BH102"/>
  <c r="BG102"/>
  <c r="BE102"/>
  <c r="T102"/>
  <c r="T101"/>
  <c r="R102"/>
  <c r="R101"/>
  <c r="P102"/>
  <c r="P101"/>
  <c r="BI99"/>
  <c r="BH99"/>
  <c r="BG99"/>
  <c r="BE99"/>
  <c r="T99"/>
  <c r="T98"/>
  <c r="R99"/>
  <c r="R98"/>
  <c r="P99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58"/>
  <c r="J16"/>
  <c r="J14"/>
  <c r="J84"/>
  <c r="E7"/>
  <c r="E78"/>
  <c i="26" r="J39"/>
  <c r="J38"/>
  <c i="1" r="AY84"/>
  <c i="26" r="J37"/>
  <c i="1" r="AX84"/>
  <c i="26"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74"/>
  <c i="25" r="J39"/>
  <c r="J38"/>
  <c i="1" r="AY83"/>
  <c i="25" r="J37"/>
  <c i="1" r="AX83"/>
  <c i="25" r="BI216"/>
  <c r="BH216"/>
  <c r="BG216"/>
  <c r="BE216"/>
  <c r="T216"/>
  <c r="T215"/>
  <c r="R216"/>
  <c r="R215"/>
  <c r="P216"/>
  <c r="P215"/>
  <c r="BI212"/>
  <c r="BH212"/>
  <c r="BG212"/>
  <c r="BE212"/>
  <c r="T212"/>
  <c r="R212"/>
  <c r="P212"/>
  <c r="BI209"/>
  <c r="BH209"/>
  <c r="BG209"/>
  <c r="BE209"/>
  <c r="T209"/>
  <c r="R209"/>
  <c r="P209"/>
  <c r="BI205"/>
  <c r="BH205"/>
  <c r="BG205"/>
  <c r="BE205"/>
  <c r="T205"/>
  <c r="R205"/>
  <c r="P205"/>
  <c r="BI202"/>
  <c r="BH202"/>
  <c r="BG202"/>
  <c r="BE202"/>
  <c r="T202"/>
  <c r="R202"/>
  <c r="P202"/>
  <c r="BI196"/>
  <c r="BH196"/>
  <c r="BG196"/>
  <c r="BE196"/>
  <c r="T196"/>
  <c r="R196"/>
  <c r="P196"/>
  <c r="BI193"/>
  <c r="BH193"/>
  <c r="BG193"/>
  <c r="BE193"/>
  <c r="T193"/>
  <c r="R193"/>
  <c r="P193"/>
  <c r="BI189"/>
  <c r="BH189"/>
  <c r="BG189"/>
  <c r="BE189"/>
  <c r="T189"/>
  <c r="R189"/>
  <c r="P189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4"/>
  <c r="BH154"/>
  <c r="BG154"/>
  <c r="BE154"/>
  <c r="T154"/>
  <c r="R154"/>
  <c r="P154"/>
  <c r="BI149"/>
  <c r="BH149"/>
  <c r="BG149"/>
  <c r="BE149"/>
  <c r="T149"/>
  <c r="R149"/>
  <c r="P149"/>
  <c r="BI144"/>
  <c r="BH144"/>
  <c r="BG144"/>
  <c r="BE144"/>
  <c r="T144"/>
  <c r="R144"/>
  <c r="P144"/>
  <c r="BI138"/>
  <c r="BH138"/>
  <c r="BG138"/>
  <c r="BE138"/>
  <c r="T138"/>
  <c r="R138"/>
  <c r="P138"/>
  <c r="BI134"/>
  <c r="BH134"/>
  <c r="BG134"/>
  <c r="BE134"/>
  <c r="T134"/>
  <c r="R134"/>
  <c r="P134"/>
  <c r="BI128"/>
  <c r="BH128"/>
  <c r="BG128"/>
  <c r="BE128"/>
  <c r="T128"/>
  <c r="R128"/>
  <c r="P128"/>
  <c r="BI125"/>
  <c r="BH125"/>
  <c r="BG125"/>
  <c r="BE125"/>
  <c r="T125"/>
  <c r="R125"/>
  <c r="P125"/>
  <c r="BI120"/>
  <c r="BH120"/>
  <c r="BG120"/>
  <c r="BE120"/>
  <c r="T120"/>
  <c r="R120"/>
  <c r="P120"/>
  <c r="BI115"/>
  <c r="BH115"/>
  <c r="BG115"/>
  <c r="BE115"/>
  <c r="T115"/>
  <c r="R115"/>
  <c r="P115"/>
  <c r="BI111"/>
  <c r="BH111"/>
  <c r="BG111"/>
  <c r="BE111"/>
  <c r="T111"/>
  <c r="R111"/>
  <c r="P111"/>
  <c r="BI107"/>
  <c r="BH107"/>
  <c r="BG107"/>
  <c r="BE107"/>
  <c r="T107"/>
  <c r="R107"/>
  <c r="P107"/>
  <c r="BI103"/>
  <c r="BH103"/>
  <c r="BG103"/>
  <c r="BE103"/>
  <c r="T103"/>
  <c r="R103"/>
  <c r="P103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24" r="J39"/>
  <c r="J38"/>
  <c i="1" r="AY82"/>
  <c i="24" r="J37"/>
  <c i="1" r="AX82"/>
  <c i="24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74"/>
  <c i="23" r="J39"/>
  <c r="J38"/>
  <c i="1" r="AY81"/>
  <c i="23" r="J37"/>
  <c i="1" r="AX81"/>
  <c i="23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56"/>
  <c r="E7"/>
  <c r="E74"/>
  <c i="22" r="J39"/>
  <c r="J38"/>
  <c i="1" r="AY80"/>
  <c i="22" r="J37"/>
  <c i="1" r="AX80"/>
  <c i="22"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80"/>
  <c r="E7"/>
  <c r="E50"/>
  <c i="21" r="J39"/>
  <c r="J38"/>
  <c i="1" r="AY79"/>
  <c i="21" r="J37"/>
  <c i="1" r="AX79"/>
  <c i="21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50"/>
  <c i="20" r="J41"/>
  <c r="J40"/>
  <c i="1" r="AY77"/>
  <c i="20" r="J39"/>
  <c i="1" r="AX77"/>
  <c i="20"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J89"/>
  <c r="F89"/>
  <c r="F87"/>
  <c r="E85"/>
  <c r="J62"/>
  <c r="F62"/>
  <c r="F60"/>
  <c r="E58"/>
  <c r="J28"/>
  <c r="E28"/>
  <c r="J90"/>
  <c r="J27"/>
  <c r="J22"/>
  <c r="E22"/>
  <c r="F90"/>
  <c r="J21"/>
  <c r="J16"/>
  <c r="J87"/>
  <c r="E7"/>
  <c r="E79"/>
  <c i="19" r="J41"/>
  <c r="J40"/>
  <c i="1" r="AY76"/>
  <c i="19" r="J39"/>
  <c i="1" r="AX76"/>
  <c i="19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0"/>
  <c r="F90"/>
  <c r="F88"/>
  <c r="E86"/>
  <c r="J62"/>
  <c r="F62"/>
  <c r="F60"/>
  <c r="E58"/>
  <c r="J28"/>
  <c r="E28"/>
  <c r="J91"/>
  <c r="J27"/>
  <c r="J22"/>
  <c r="E22"/>
  <c r="F63"/>
  <c r="J21"/>
  <c r="J16"/>
  <c r="J60"/>
  <c r="E7"/>
  <c r="E52"/>
  <c i="18" r="J41"/>
  <c r="J40"/>
  <c i="1" r="AY75"/>
  <c i="18" r="J39"/>
  <c i="1" r="AX75"/>
  <c i="18"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0"/>
  <c r="F90"/>
  <c r="F88"/>
  <c r="E86"/>
  <c r="J62"/>
  <c r="F62"/>
  <c r="F60"/>
  <c r="E58"/>
  <c r="J28"/>
  <c r="E28"/>
  <c r="J91"/>
  <c r="J27"/>
  <c r="J22"/>
  <c r="E22"/>
  <c r="F91"/>
  <c r="J21"/>
  <c r="J16"/>
  <c r="J88"/>
  <c r="E7"/>
  <c r="E80"/>
  <c i="17" r="J41"/>
  <c r="J40"/>
  <c i="1" r="AY74"/>
  <c i="17" r="J39"/>
  <c i="1" r="AX74"/>
  <c i="17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52"/>
  <c i="16" r="J41"/>
  <c r="J40"/>
  <c i="1" r="AY73"/>
  <c i="16" r="J39"/>
  <c i="1" r="AX73"/>
  <c i="16"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63"/>
  <c r="J27"/>
  <c r="J22"/>
  <c r="E22"/>
  <c r="F92"/>
  <c r="J21"/>
  <c r="J16"/>
  <c r="J89"/>
  <c r="E7"/>
  <c r="E52"/>
  <c i="15" r="J41"/>
  <c r="J40"/>
  <c i="1" r="AY72"/>
  <c i="15" r="J39"/>
  <c i="1" r="AX72"/>
  <c i="15"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T100"/>
  <c r="R101"/>
  <c r="R100"/>
  <c r="P101"/>
  <c r="P100"/>
  <c r="BI99"/>
  <c r="BH99"/>
  <c r="BG99"/>
  <c r="BE99"/>
  <c r="T99"/>
  <c r="R99"/>
  <c r="P99"/>
  <c r="BI98"/>
  <c r="BH98"/>
  <c r="BG98"/>
  <c r="BE98"/>
  <c r="T98"/>
  <c r="R98"/>
  <c r="P98"/>
  <c r="J91"/>
  <c r="F91"/>
  <c r="F89"/>
  <c r="E87"/>
  <c r="J62"/>
  <c r="F62"/>
  <c r="F60"/>
  <c r="E58"/>
  <c r="J28"/>
  <c r="E28"/>
  <c r="J92"/>
  <c r="J27"/>
  <c r="J22"/>
  <c r="E22"/>
  <c r="F63"/>
  <c r="J21"/>
  <c r="J16"/>
  <c r="J89"/>
  <c r="E7"/>
  <c r="E81"/>
  <c i="14" r="J41"/>
  <c r="J40"/>
  <c i="1" r="AY71"/>
  <c i="14" r="J39"/>
  <c i="1" r="AX71"/>
  <c i="14"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J94"/>
  <c r="F94"/>
  <c r="F92"/>
  <c r="E90"/>
  <c r="J62"/>
  <c r="F62"/>
  <c r="F60"/>
  <c r="E58"/>
  <c r="J28"/>
  <c r="E28"/>
  <c r="J63"/>
  <c r="J27"/>
  <c r="J22"/>
  <c r="E22"/>
  <c r="F95"/>
  <c r="J21"/>
  <c r="J16"/>
  <c r="J60"/>
  <c r="E7"/>
  <c r="E52"/>
  <c i="13" r="J41"/>
  <c r="J40"/>
  <c i="1" r="AY69"/>
  <c i="13" r="J39"/>
  <c i="1" r="AX69"/>
  <c i="13"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90"/>
  <c r="J18"/>
  <c r="J16"/>
  <c r="J88"/>
  <c r="E7"/>
  <c r="E52"/>
  <c i="12" r="J41"/>
  <c r="J40"/>
  <c i="1" r="AY68"/>
  <c i="12" r="J39"/>
  <c i="1" r="AX68"/>
  <c i="12"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J90"/>
  <c r="F90"/>
  <c r="F88"/>
  <c r="E86"/>
  <c r="J62"/>
  <c r="F62"/>
  <c r="F60"/>
  <c r="E58"/>
  <c r="J28"/>
  <c r="E28"/>
  <c r="J63"/>
  <c r="J27"/>
  <c r="J22"/>
  <c r="E22"/>
  <c r="F91"/>
  <c r="J21"/>
  <c r="J16"/>
  <c r="J88"/>
  <c r="E7"/>
  <c r="E52"/>
  <c i="11" r="J41"/>
  <c r="J40"/>
  <c i="1" r="AY67"/>
  <c i="11" r="J39"/>
  <c i="1" r="AX67"/>
  <c i="11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1"/>
  <c r="F91"/>
  <c r="F89"/>
  <c r="E87"/>
  <c r="J62"/>
  <c r="F62"/>
  <c r="F60"/>
  <c r="E58"/>
  <c r="J28"/>
  <c r="E28"/>
  <c r="J63"/>
  <c r="J27"/>
  <c r="J22"/>
  <c r="E22"/>
  <c r="F63"/>
  <c r="J21"/>
  <c r="J16"/>
  <c r="J89"/>
  <c r="E7"/>
  <c r="E52"/>
  <c i="10" r="J41"/>
  <c r="J40"/>
  <c i="1" r="AY66"/>
  <c i="10" r="J39"/>
  <c i="1" r="AX66"/>
  <c i="10"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2"/>
  <c r="F92"/>
  <c r="F90"/>
  <c r="E88"/>
  <c r="J62"/>
  <c r="F62"/>
  <c r="F60"/>
  <c r="E58"/>
  <c r="J28"/>
  <c r="E28"/>
  <c r="J93"/>
  <c r="J27"/>
  <c r="J22"/>
  <c r="E22"/>
  <c r="F63"/>
  <c r="J21"/>
  <c r="J16"/>
  <c r="J90"/>
  <c r="E7"/>
  <c r="E52"/>
  <c i="9" r="J39"/>
  <c r="J38"/>
  <c i="1" r="AY64"/>
  <c i="9" r="J37"/>
  <c i="1" r="AX64"/>
  <c i="9" r="BI681"/>
  <c r="BH681"/>
  <c r="BG681"/>
  <c r="BE681"/>
  <c r="T681"/>
  <c r="T680"/>
  <c r="R681"/>
  <c r="R680"/>
  <c r="P681"/>
  <c r="P680"/>
  <c r="BI679"/>
  <c r="BH679"/>
  <c r="BG679"/>
  <c r="BE679"/>
  <c r="T679"/>
  <c r="R679"/>
  <c r="P679"/>
  <c r="BI678"/>
  <c r="BH678"/>
  <c r="BG678"/>
  <c r="BE678"/>
  <c r="T678"/>
  <c r="R678"/>
  <c r="P678"/>
  <c r="BI677"/>
  <c r="BH677"/>
  <c r="BG677"/>
  <c r="BE677"/>
  <c r="T677"/>
  <c r="R677"/>
  <c r="P677"/>
  <c r="BI676"/>
  <c r="BH676"/>
  <c r="BG676"/>
  <c r="BE676"/>
  <c r="T676"/>
  <c r="R676"/>
  <c r="P676"/>
  <c r="BI675"/>
  <c r="BH675"/>
  <c r="BG675"/>
  <c r="BE675"/>
  <c r="T675"/>
  <c r="R675"/>
  <c r="P675"/>
  <c r="BI674"/>
  <c r="BH674"/>
  <c r="BG674"/>
  <c r="BE674"/>
  <c r="T674"/>
  <c r="R674"/>
  <c r="P674"/>
  <c r="BI673"/>
  <c r="BH673"/>
  <c r="BG673"/>
  <c r="BE673"/>
  <c r="T673"/>
  <c r="R673"/>
  <c r="P673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7"/>
  <c r="BH667"/>
  <c r="BG667"/>
  <c r="BE667"/>
  <c r="T667"/>
  <c r="R667"/>
  <c r="P667"/>
  <c r="BI666"/>
  <c r="BH666"/>
  <c r="BG666"/>
  <c r="BE666"/>
  <c r="T666"/>
  <c r="R666"/>
  <c r="P666"/>
  <c r="BI665"/>
  <c r="BH665"/>
  <c r="BG665"/>
  <c r="BE665"/>
  <c r="T665"/>
  <c r="R665"/>
  <c r="P665"/>
  <c r="BI664"/>
  <c r="BH664"/>
  <c r="BG664"/>
  <c r="BE664"/>
  <c r="T664"/>
  <c r="R664"/>
  <c r="P664"/>
  <c r="BI663"/>
  <c r="BH663"/>
  <c r="BG663"/>
  <c r="BE663"/>
  <c r="T663"/>
  <c r="R663"/>
  <c r="P663"/>
  <c r="BI662"/>
  <c r="BH662"/>
  <c r="BG662"/>
  <c r="BE662"/>
  <c r="T662"/>
  <c r="R662"/>
  <c r="P662"/>
  <c r="BI661"/>
  <c r="BH661"/>
  <c r="BG661"/>
  <c r="BE661"/>
  <c r="T661"/>
  <c r="R661"/>
  <c r="P661"/>
  <c r="BI660"/>
  <c r="BH660"/>
  <c r="BG660"/>
  <c r="BE660"/>
  <c r="T660"/>
  <c r="R660"/>
  <c r="P660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53"/>
  <c r="BH653"/>
  <c r="BG653"/>
  <c r="BE653"/>
  <c r="T653"/>
  <c r="R653"/>
  <c r="P653"/>
  <c r="BI651"/>
  <c r="BH651"/>
  <c r="BG651"/>
  <c r="BE651"/>
  <c r="T651"/>
  <c r="R651"/>
  <c r="P651"/>
  <c r="BI649"/>
  <c r="BH649"/>
  <c r="BG649"/>
  <c r="BE649"/>
  <c r="T649"/>
  <c r="R649"/>
  <c r="P649"/>
  <c r="BI647"/>
  <c r="BH647"/>
  <c r="BG647"/>
  <c r="BE647"/>
  <c r="T647"/>
  <c r="R647"/>
  <c r="P647"/>
  <c r="BI645"/>
  <c r="BH645"/>
  <c r="BG645"/>
  <c r="BE645"/>
  <c r="T645"/>
  <c r="R645"/>
  <c r="P645"/>
  <c r="BI643"/>
  <c r="BH643"/>
  <c r="BG643"/>
  <c r="BE643"/>
  <c r="T643"/>
  <c r="R643"/>
  <c r="P643"/>
  <c r="BI641"/>
  <c r="BH641"/>
  <c r="BG641"/>
  <c r="BE641"/>
  <c r="T641"/>
  <c r="R641"/>
  <c r="P641"/>
  <c r="BI639"/>
  <c r="BH639"/>
  <c r="BG639"/>
  <c r="BE639"/>
  <c r="T639"/>
  <c r="R639"/>
  <c r="P639"/>
  <c r="BI637"/>
  <c r="BH637"/>
  <c r="BG637"/>
  <c r="BE637"/>
  <c r="T637"/>
  <c r="R637"/>
  <c r="P637"/>
  <c r="BI635"/>
  <c r="BH635"/>
  <c r="BG635"/>
  <c r="BE635"/>
  <c r="T635"/>
  <c r="R635"/>
  <c r="P635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7"/>
  <c r="BH627"/>
  <c r="BG627"/>
  <c r="BE627"/>
  <c r="T627"/>
  <c r="R627"/>
  <c r="P627"/>
  <c r="BI625"/>
  <c r="BH625"/>
  <c r="BG625"/>
  <c r="BE625"/>
  <c r="T625"/>
  <c r="R625"/>
  <c r="P625"/>
  <c r="BI623"/>
  <c r="BH623"/>
  <c r="BG623"/>
  <c r="BE623"/>
  <c r="T623"/>
  <c r="R623"/>
  <c r="P623"/>
  <c r="BI621"/>
  <c r="BH621"/>
  <c r="BG621"/>
  <c r="BE621"/>
  <c r="T621"/>
  <c r="R621"/>
  <c r="P621"/>
  <c r="BI619"/>
  <c r="BH619"/>
  <c r="BG619"/>
  <c r="BE619"/>
  <c r="T619"/>
  <c r="R619"/>
  <c r="P619"/>
  <c r="BI617"/>
  <c r="BH617"/>
  <c r="BG617"/>
  <c r="BE617"/>
  <c r="T617"/>
  <c r="R617"/>
  <c r="P617"/>
  <c r="BI615"/>
  <c r="BH615"/>
  <c r="BG615"/>
  <c r="BE615"/>
  <c r="T615"/>
  <c r="R615"/>
  <c r="P615"/>
  <c r="BI613"/>
  <c r="BH613"/>
  <c r="BG613"/>
  <c r="BE613"/>
  <c r="T613"/>
  <c r="R613"/>
  <c r="P613"/>
  <c r="BI611"/>
  <c r="BH611"/>
  <c r="BG611"/>
  <c r="BE611"/>
  <c r="T611"/>
  <c r="R611"/>
  <c r="P611"/>
  <c r="BI609"/>
  <c r="BH609"/>
  <c r="BG609"/>
  <c r="BE609"/>
  <c r="T609"/>
  <c r="R609"/>
  <c r="P609"/>
  <c r="BI607"/>
  <c r="BH607"/>
  <c r="BG607"/>
  <c r="BE607"/>
  <c r="T607"/>
  <c r="R607"/>
  <c r="P607"/>
  <c r="BI605"/>
  <c r="BH605"/>
  <c r="BG605"/>
  <c r="BE605"/>
  <c r="T605"/>
  <c r="R605"/>
  <c r="P605"/>
  <c r="BI602"/>
  <c r="BH602"/>
  <c r="BG602"/>
  <c r="BE602"/>
  <c r="T602"/>
  <c r="R602"/>
  <c r="P602"/>
  <c r="BI600"/>
  <c r="BH600"/>
  <c r="BG600"/>
  <c r="BE600"/>
  <c r="T600"/>
  <c r="R600"/>
  <c r="P600"/>
  <c r="BI598"/>
  <c r="BH598"/>
  <c r="BG598"/>
  <c r="BE598"/>
  <c r="T598"/>
  <c r="R598"/>
  <c r="P598"/>
  <c r="BI596"/>
  <c r="BH596"/>
  <c r="BG596"/>
  <c r="BE596"/>
  <c r="T596"/>
  <c r="R596"/>
  <c r="P596"/>
  <c r="BI594"/>
  <c r="BH594"/>
  <c r="BG594"/>
  <c r="BE594"/>
  <c r="T594"/>
  <c r="R594"/>
  <c r="P594"/>
  <c r="BI592"/>
  <c r="BH592"/>
  <c r="BG592"/>
  <c r="BE592"/>
  <c r="T592"/>
  <c r="R592"/>
  <c r="P592"/>
  <c r="BI590"/>
  <c r="BH590"/>
  <c r="BG590"/>
  <c r="BE590"/>
  <c r="T590"/>
  <c r="R590"/>
  <c r="P590"/>
  <c r="BI588"/>
  <c r="BH588"/>
  <c r="BG588"/>
  <c r="BE588"/>
  <c r="T588"/>
  <c r="R588"/>
  <c r="P588"/>
  <c r="BI586"/>
  <c r="BH586"/>
  <c r="BG586"/>
  <c r="BE586"/>
  <c r="T586"/>
  <c r="R586"/>
  <c r="P586"/>
  <c r="BI584"/>
  <c r="BH584"/>
  <c r="BG584"/>
  <c r="BE584"/>
  <c r="T584"/>
  <c r="R584"/>
  <c r="P584"/>
  <c r="BI582"/>
  <c r="BH582"/>
  <c r="BG582"/>
  <c r="BE582"/>
  <c r="T582"/>
  <c r="R582"/>
  <c r="P582"/>
  <c r="BI580"/>
  <c r="BH580"/>
  <c r="BG580"/>
  <c r="BE580"/>
  <c r="T580"/>
  <c r="R580"/>
  <c r="P580"/>
  <c r="BI578"/>
  <c r="BH578"/>
  <c r="BG578"/>
  <c r="BE578"/>
  <c r="T578"/>
  <c r="R578"/>
  <c r="P578"/>
  <c r="BI576"/>
  <c r="BH576"/>
  <c r="BG576"/>
  <c r="BE576"/>
  <c r="T576"/>
  <c r="R576"/>
  <c r="P576"/>
  <c r="BI574"/>
  <c r="BH574"/>
  <c r="BG574"/>
  <c r="BE574"/>
  <c r="T574"/>
  <c r="R574"/>
  <c r="P574"/>
  <c r="BI572"/>
  <c r="BH572"/>
  <c r="BG572"/>
  <c r="BE572"/>
  <c r="T572"/>
  <c r="R572"/>
  <c r="P572"/>
  <c r="BI570"/>
  <c r="BH570"/>
  <c r="BG570"/>
  <c r="BE570"/>
  <c r="T570"/>
  <c r="R570"/>
  <c r="P570"/>
  <c r="BI567"/>
  <c r="BH567"/>
  <c r="BG567"/>
  <c r="BE567"/>
  <c r="T567"/>
  <c r="R567"/>
  <c r="P567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59"/>
  <c r="BH559"/>
  <c r="BG559"/>
  <c r="BE559"/>
  <c r="T559"/>
  <c r="R559"/>
  <c r="P559"/>
  <c r="BI557"/>
  <c r="BH557"/>
  <c r="BG557"/>
  <c r="BE557"/>
  <c r="T557"/>
  <c r="R557"/>
  <c r="P557"/>
  <c r="BI555"/>
  <c r="BH555"/>
  <c r="BG555"/>
  <c r="BE555"/>
  <c r="T555"/>
  <c r="R555"/>
  <c r="P555"/>
  <c r="BI553"/>
  <c r="BH553"/>
  <c r="BG553"/>
  <c r="BE553"/>
  <c r="T553"/>
  <c r="R553"/>
  <c r="P553"/>
  <c r="BI551"/>
  <c r="BH551"/>
  <c r="BG551"/>
  <c r="BE551"/>
  <c r="T551"/>
  <c r="R551"/>
  <c r="P551"/>
  <c r="BI549"/>
  <c r="BH549"/>
  <c r="BG549"/>
  <c r="BE549"/>
  <c r="T549"/>
  <c r="R549"/>
  <c r="P549"/>
  <c r="BI547"/>
  <c r="BH547"/>
  <c r="BG547"/>
  <c r="BE547"/>
  <c r="T547"/>
  <c r="R547"/>
  <c r="P547"/>
  <c r="BI545"/>
  <c r="BH545"/>
  <c r="BG545"/>
  <c r="BE545"/>
  <c r="T545"/>
  <c r="R545"/>
  <c r="P545"/>
  <c r="BI543"/>
  <c r="BH543"/>
  <c r="BG543"/>
  <c r="BE543"/>
  <c r="T543"/>
  <c r="R543"/>
  <c r="P543"/>
  <c r="BI541"/>
  <c r="BH541"/>
  <c r="BG541"/>
  <c r="BE541"/>
  <c r="T541"/>
  <c r="R541"/>
  <c r="P541"/>
  <c r="BI539"/>
  <c r="BH539"/>
  <c r="BG539"/>
  <c r="BE539"/>
  <c r="T539"/>
  <c r="R539"/>
  <c r="P539"/>
  <c r="BI537"/>
  <c r="BH537"/>
  <c r="BG537"/>
  <c r="BE537"/>
  <c r="T537"/>
  <c r="R537"/>
  <c r="P537"/>
  <c r="BI535"/>
  <c r="BH535"/>
  <c r="BG535"/>
  <c r="BE535"/>
  <c r="T535"/>
  <c r="R535"/>
  <c r="P535"/>
  <c r="BI533"/>
  <c r="BH533"/>
  <c r="BG533"/>
  <c r="BE533"/>
  <c r="T533"/>
  <c r="R533"/>
  <c r="P533"/>
  <c r="BI531"/>
  <c r="BH531"/>
  <c r="BG531"/>
  <c r="BE531"/>
  <c r="T531"/>
  <c r="R531"/>
  <c r="P531"/>
  <c r="BI529"/>
  <c r="BH529"/>
  <c r="BG529"/>
  <c r="BE529"/>
  <c r="T529"/>
  <c r="R529"/>
  <c r="P529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5"/>
  <c r="BH505"/>
  <c r="BG505"/>
  <c r="BE505"/>
  <c r="T505"/>
  <c r="R505"/>
  <c r="P505"/>
  <c r="BI503"/>
  <c r="BH503"/>
  <c r="BG503"/>
  <c r="BE503"/>
  <c r="T503"/>
  <c r="R503"/>
  <c r="P503"/>
  <c r="BI501"/>
  <c r="BH501"/>
  <c r="BG501"/>
  <c r="BE501"/>
  <c r="T501"/>
  <c r="R501"/>
  <c r="P501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3"/>
  <c r="BH493"/>
  <c r="BG493"/>
  <c r="BE493"/>
  <c r="T493"/>
  <c r="R493"/>
  <c r="P493"/>
  <c r="BI491"/>
  <c r="BH491"/>
  <c r="BG491"/>
  <c r="BE491"/>
  <c r="T491"/>
  <c r="R491"/>
  <c r="P491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59"/>
  <c r="BH359"/>
  <c r="BG359"/>
  <c r="BE359"/>
  <c r="T359"/>
  <c r="R359"/>
  <c r="P359"/>
  <c r="BI344"/>
  <c r="BH344"/>
  <c r="BG344"/>
  <c r="BE344"/>
  <c r="T344"/>
  <c r="R344"/>
  <c r="P344"/>
  <c r="BI338"/>
  <c r="BH338"/>
  <c r="BG338"/>
  <c r="BE338"/>
  <c r="T338"/>
  <c r="R338"/>
  <c r="P338"/>
  <c r="BI330"/>
  <c r="BH330"/>
  <c r="BG330"/>
  <c r="BE330"/>
  <c r="T330"/>
  <c r="R330"/>
  <c r="P330"/>
  <c r="BI324"/>
  <c r="BH324"/>
  <c r="BG324"/>
  <c r="BE324"/>
  <c r="T324"/>
  <c r="R324"/>
  <c r="P324"/>
  <c r="BI318"/>
  <c r="BH318"/>
  <c r="BG318"/>
  <c r="BE318"/>
  <c r="T318"/>
  <c r="R318"/>
  <c r="P318"/>
  <c r="BI313"/>
  <c r="BH313"/>
  <c r="BG313"/>
  <c r="BE313"/>
  <c r="T313"/>
  <c r="R313"/>
  <c r="P313"/>
  <c r="BI308"/>
  <c r="BH308"/>
  <c r="BG308"/>
  <c r="BE308"/>
  <c r="T308"/>
  <c r="R308"/>
  <c r="P308"/>
  <c r="BI303"/>
  <c r="BH303"/>
  <c r="BG303"/>
  <c r="BE303"/>
  <c r="T303"/>
  <c r="R303"/>
  <c r="P303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0"/>
  <c r="BH270"/>
  <c r="BG270"/>
  <c r="BE270"/>
  <c r="T270"/>
  <c r="R270"/>
  <c r="P270"/>
  <c r="BI263"/>
  <c r="BH263"/>
  <c r="BG263"/>
  <c r="BE263"/>
  <c r="T263"/>
  <c r="R263"/>
  <c r="P263"/>
  <c r="BI258"/>
  <c r="BH258"/>
  <c r="BG258"/>
  <c r="BE258"/>
  <c r="T258"/>
  <c r="R258"/>
  <c r="P258"/>
  <c r="BI252"/>
  <c r="BH252"/>
  <c r="BG252"/>
  <c r="BE252"/>
  <c r="T252"/>
  <c r="R252"/>
  <c r="P252"/>
  <c r="BI247"/>
  <c r="BH247"/>
  <c r="BG247"/>
  <c r="BE247"/>
  <c r="T247"/>
  <c r="R247"/>
  <c r="P247"/>
  <c r="BI241"/>
  <c r="BH241"/>
  <c r="BG241"/>
  <c r="BE241"/>
  <c r="T241"/>
  <c r="R241"/>
  <c r="P241"/>
  <c r="BI234"/>
  <c r="BH234"/>
  <c r="BG234"/>
  <c r="BE234"/>
  <c r="T234"/>
  <c r="R234"/>
  <c r="P234"/>
  <c r="BI226"/>
  <c r="BH226"/>
  <c r="BG226"/>
  <c r="BE226"/>
  <c r="T226"/>
  <c r="R226"/>
  <c r="P226"/>
  <c r="BI220"/>
  <c r="BH220"/>
  <c r="BG220"/>
  <c r="BE220"/>
  <c r="T220"/>
  <c r="R220"/>
  <c r="P220"/>
  <c r="BI215"/>
  <c r="BH215"/>
  <c r="BG215"/>
  <c r="BE215"/>
  <c r="T215"/>
  <c r="R215"/>
  <c r="P21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8" r="J39"/>
  <c r="J38"/>
  <c i="1" r="AY63"/>
  <c i="8" r="J37"/>
  <c i="1" r="AX63"/>
  <c i="8" r="BI553"/>
  <c r="BH553"/>
  <c r="BG553"/>
  <c r="BE553"/>
  <c r="T553"/>
  <c r="R553"/>
  <c r="P553"/>
  <c r="BI539"/>
  <c r="BH539"/>
  <c r="BG539"/>
  <c r="BE539"/>
  <c r="T539"/>
  <c r="R539"/>
  <c r="P539"/>
  <c r="BI536"/>
  <c r="BH536"/>
  <c r="BG536"/>
  <c r="BE536"/>
  <c r="T536"/>
  <c r="R536"/>
  <c r="P536"/>
  <c r="BI532"/>
  <c r="BH532"/>
  <c r="BG532"/>
  <c r="BE532"/>
  <c r="T532"/>
  <c r="R532"/>
  <c r="P532"/>
  <c r="BI526"/>
  <c r="BH526"/>
  <c r="BG526"/>
  <c r="BE526"/>
  <c r="T526"/>
  <c r="R526"/>
  <c r="P526"/>
  <c r="BI522"/>
  <c r="BH522"/>
  <c r="BG522"/>
  <c r="BE522"/>
  <c r="T522"/>
  <c r="R522"/>
  <c r="P522"/>
  <c r="BI516"/>
  <c r="BH516"/>
  <c r="BG516"/>
  <c r="BE516"/>
  <c r="T516"/>
  <c r="R516"/>
  <c r="P516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08"/>
  <c r="BH508"/>
  <c r="BG508"/>
  <c r="BE508"/>
  <c r="T508"/>
  <c r="R508"/>
  <c r="P508"/>
  <c r="BI501"/>
  <c r="BH501"/>
  <c r="BG501"/>
  <c r="BE501"/>
  <c r="T501"/>
  <c r="R501"/>
  <c r="P501"/>
  <c r="BI493"/>
  <c r="BH493"/>
  <c r="BG493"/>
  <c r="BE493"/>
  <c r="T493"/>
  <c r="R493"/>
  <c r="P493"/>
  <c r="BI490"/>
  <c r="BH490"/>
  <c r="BG490"/>
  <c r="BE490"/>
  <c r="T490"/>
  <c r="R490"/>
  <c r="P490"/>
  <c r="BI485"/>
  <c r="BH485"/>
  <c r="BG485"/>
  <c r="BE485"/>
  <c r="T485"/>
  <c r="R485"/>
  <c r="P485"/>
  <c r="BI482"/>
  <c r="BH482"/>
  <c r="BG482"/>
  <c r="BE482"/>
  <c r="T482"/>
  <c r="R482"/>
  <c r="P482"/>
  <c r="BI477"/>
  <c r="BH477"/>
  <c r="BG477"/>
  <c r="BE477"/>
  <c r="T477"/>
  <c r="R477"/>
  <c r="P477"/>
  <c r="BI472"/>
  <c r="BH472"/>
  <c r="BG472"/>
  <c r="BE472"/>
  <c r="T472"/>
  <c r="R472"/>
  <c r="P472"/>
  <c r="BI470"/>
  <c r="BH470"/>
  <c r="BG470"/>
  <c r="BE470"/>
  <c r="T470"/>
  <c r="R470"/>
  <c r="P470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9"/>
  <c r="BH459"/>
  <c r="BG459"/>
  <c r="BE459"/>
  <c r="T459"/>
  <c r="R459"/>
  <c r="P459"/>
  <c r="BI455"/>
  <c r="BH455"/>
  <c r="BG455"/>
  <c r="BE455"/>
  <c r="T455"/>
  <c r="R455"/>
  <c r="P455"/>
  <c r="BI449"/>
  <c r="BH449"/>
  <c r="BG449"/>
  <c r="BE449"/>
  <c r="T449"/>
  <c r="R449"/>
  <c r="P449"/>
  <c r="BI440"/>
  <c r="BH440"/>
  <c r="BG440"/>
  <c r="BE440"/>
  <c r="T440"/>
  <c r="R440"/>
  <c r="P440"/>
  <c r="BI431"/>
  <c r="BH431"/>
  <c r="BG431"/>
  <c r="BE431"/>
  <c r="T431"/>
  <c r="R431"/>
  <c r="P431"/>
  <c r="BI424"/>
  <c r="BH424"/>
  <c r="BG424"/>
  <c r="BE424"/>
  <c r="T424"/>
  <c r="R424"/>
  <c r="P424"/>
  <c r="BI419"/>
  <c r="BH419"/>
  <c r="BG419"/>
  <c r="BE419"/>
  <c r="T419"/>
  <c r="R419"/>
  <c r="P419"/>
  <c r="BI415"/>
  <c r="BH415"/>
  <c r="BG415"/>
  <c r="BE415"/>
  <c r="T415"/>
  <c r="R415"/>
  <c r="P415"/>
  <c r="BI407"/>
  <c r="BH407"/>
  <c r="BG407"/>
  <c r="BE407"/>
  <c r="T407"/>
  <c r="R407"/>
  <c r="P407"/>
  <c r="BI399"/>
  <c r="BH399"/>
  <c r="BG399"/>
  <c r="BE399"/>
  <c r="T399"/>
  <c r="R399"/>
  <c r="P399"/>
  <c r="BI390"/>
  <c r="BH390"/>
  <c r="BG390"/>
  <c r="BE390"/>
  <c r="T390"/>
  <c r="R390"/>
  <c r="P390"/>
  <c r="BI387"/>
  <c r="BH387"/>
  <c r="BG387"/>
  <c r="BE387"/>
  <c r="T387"/>
  <c r="R387"/>
  <c r="P387"/>
  <c r="BI381"/>
  <c r="BH381"/>
  <c r="BG381"/>
  <c r="BE381"/>
  <c r="T381"/>
  <c r="R381"/>
  <c r="P381"/>
  <c r="BI374"/>
  <c r="BH374"/>
  <c r="BG374"/>
  <c r="BE374"/>
  <c r="T374"/>
  <c r="R374"/>
  <c r="P374"/>
  <c r="BI368"/>
  <c r="BH368"/>
  <c r="BG368"/>
  <c r="BE368"/>
  <c r="T368"/>
  <c r="R368"/>
  <c r="P368"/>
  <c r="BI361"/>
  <c r="BH361"/>
  <c r="BG361"/>
  <c r="BE361"/>
  <c r="T361"/>
  <c r="R361"/>
  <c r="P361"/>
  <c r="BI356"/>
  <c r="BH356"/>
  <c r="BG356"/>
  <c r="BE356"/>
  <c r="T356"/>
  <c r="R356"/>
  <c r="P356"/>
  <c r="BI351"/>
  <c r="BH351"/>
  <c r="BG351"/>
  <c r="BE351"/>
  <c r="T351"/>
  <c r="R351"/>
  <c r="P351"/>
  <c r="BI338"/>
  <c r="BH338"/>
  <c r="BG338"/>
  <c r="BE338"/>
  <c r="T338"/>
  <c r="R338"/>
  <c r="P338"/>
  <c r="BI331"/>
  <c r="BH331"/>
  <c r="BG331"/>
  <c r="BE331"/>
  <c r="T331"/>
  <c r="R331"/>
  <c r="P331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4"/>
  <c r="BH304"/>
  <c r="BG304"/>
  <c r="BE304"/>
  <c r="T304"/>
  <c r="R304"/>
  <c r="P304"/>
  <c r="BI299"/>
  <c r="BH299"/>
  <c r="BG299"/>
  <c r="BE299"/>
  <c r="T299"/>
  <c r="R299"/>
  <c r="P299"/>
  <c r="BI295"/>
  <c r="BH295"/>
  <c r="BG295"/>
  <c r="BE295"/>
  <c r="T295"/>
  <c r="R295"/>
  <c r="P295"/>
  <c r="BI290"/>
  <c r="BH290"/>
  <c r="BG290"/>
  <c r="BE290"/>
  <c r="T290"/>
  <c r="R290"/>
  <c r="P290"/>
  <c r="BI283"/>
  <c r="BH283"/>
  <c r="BG283"/>
  <c r="BE283"/>
  <c r="T283"/>
  <c r="R283"/>
  <c r="P283"/>
  <c r="BI275"/>
  <c r="BH275"/>
  <c r="BG275"/>
  <c r="BE275"/>
  <c r="T275"/>
  <c r="R275"/>
  <c r="P275"/>
  <c r="BI273"/>
  <c r="BH273"/>
  <c r="BG273"/>
  <c r="BE273"/>
  <c r="T273"/>
  <c r="R273"/>
  <c r="P273"/>
  <c r="BI262"/>
  <c r="BH262"/>
  <c r="BG262"/>
  <c r="BE262"/>
  <c r="T262"/>
  <c r="R262"/>
  <c r="P262"/>
  <c r="BI259"/>
  <c r="BH259"/>
  <c r="BG259"/>
  <c r="BE259"/>
  <c r="T259"/>
  <c r="R259"/>
  <c r="P259"/>
  <c r="BI255"/>
  <c r="BH255"/>
  <c r="BG255"/>
  <c r="BE255"/>
  <c r="T255"/>
  <c r="R255"/>
  <c r="P255"/>
  <c r="BI249"/>
  <c r="BH249"/>
  <c r="BG249"/>
  <c r="BE249"/>
  <c r="T249"/>
  <c r="R249"/>
  <c r="P249"/>
  <c r="BI245"/>
  <c r="BH245"/>
  <c r="BG245"/>
  <c r="BE245"/>
  <c r="T245"/>
  <c r="R245"/>
  <c r="P245"/>
  <c r="BI231"/>
  <c r="BH231"/>
  <c r="BG231"/>
  <c r="BE231"/>
  <c r="T231"/>
  <c r="R231"/>
  <c r="P231"/>
  <c r="BI227"/>
  <c r="BH227"/>
  <c r="BG227"/>
  <c r="BE227"/>
  <c r="T227"/>
  <c r="R227"/>
  <c r="P227"/>
  <c r="BI224"/>
  <c r="BH224"/>
  <c r="BG224"/>
  <c r="BE224"/>
  <c r="T224"/>
  <c r="R224"/>
  <c r="P224"/>
  <c r="BI220"/>
  <c r="BH220"/>
  <c r="BG220"/>
  <c r="BE220"/>
  <c r="T220"/>
  <c r="R220"/>
  <c r="P220"/>
  <c r="BI201"/>
  <c r="BH201"/>
  <c r="BG201"/>
  <c r="BE201"/>
  <c r="T201"/>
  <c r="R201"/>
  <c r="P201"/>
  <c r="BI197"/>
  <c r="BH197"/>
  <c r="BG197"/>
  <c r="BE197"/>
  <c r="T197"/>
  <c r="R197"/>
  <c r="P197"/>
  <c r="BI185"/>
  <c r="BH185"/>
  <c r="BG185"/>
  <c r="BE185"/>
  <c r="T185"/>
  <c r="R185"/>
  <c r="P185"/>
  <c r="BI181"/>
  <c r="BH181"/>
  <c r="BG181"/>
  <c r="BE181"/>
  <c r="T181"/>
  <c r="R181"/>
  <c r="P181"/>
  <c r="BI166"/>
  <c r="BH166"/>
  <c r="BG166"/>
  <c r="BE166"/>
  <c r="T166"/>
  <c r="R166"/>
  <c r="P166"/>
  <c r="BI163"/>
  <c r="BH163"/>
  <c r="BG163"/>
  <c r="BE163"/>
  <c r="T163"/>
  <c r="R163"/>
  <c r="P163"/>
  <c r="BI158"/>
  <c r="BH158"/>
  <c r="BG158"/>
  <c r="BE158"/>
  <c r="T158"/>
  <c r="R158"/>
  <c r="P158"/>
  <c r="BI154"/>
  <c r="BH154"/>
  <c r="BG154"/>
  <c r="BE154"/>
  <c r="T154"/>
  <c r="T153"/>
  <c r="R154"/>
  <c r="R153"/>
  <c r="P154"/>
  <c r="P153"/>
  <c r="BI147"/>
  <c r="BH147"/>
  <c r="BG147"/>
  <c r="BE147"/>
  <c r="T147"/>
  <c r="R147"/>
  <c r="P147"/>
  <c r="BI141"/>
  <c r="BH141"/>
  <c r="BG141"/>
  <c r="BE141"/>
  <c r="T141"/>
  <c r="R141"/>
  <c r="P141"/>
  <c r="BI130"/>
  <c r="BH130"/>
  <c r="BG130"/>
  <c r="BE130"/>
  <c r="T130"/>
  <c r="R130"/>
  <c r="P130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17"/>
  <c r="BH117"/>
  <c r="BG117"/>
  <c r="BE117"/>
  <c r="T117"/>
  <c r="R117"/>
  <c r="P117"/>
  <c r="BI107"/>
  <c r="BH107"/>
  <c r="BG107"/>
  <c r="BE107"/>
  <c r="T107"/>
  <c r="T102"/>
  <c r="R107"/>
  <c r="R102"/>
  <c r="P107"/>
  <c r="P102"/>
  <c r="BI103"/>
  <c r="BH103"/>
  <c r="BG103"/>
  <c r="BE103"/>
  <c r="T103"/>
  <c r="R103"/>
  <c r="P103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88"/>
  <c i="7" r="J39"/>
  <c r="J38"/>
  <c i="1" r="AY62"/>
  <c i="7" r="J37"/>
  <c i="1" r="AX62"/>
  <c i="7" r="BI669"/>
  <c r="BH669"/>
  <c r="BG669"/>
  <c r="BE669"/>
  <c r="T669"/>
  <c r="T668"/>
  <c r="R669"/>
  <c r="R668"/>
  <c r="P669"/>
  <c r="P668"/>
  <c r="BI666"/>
  <c r="BH666"/>
  <c r="BG666"/>
  <c r="BE666"/>
  <c r="T666"/>
  <c r="R666"/>
  <c r="P666"/>
  <c r="BI663"/>
  <c r="BH663"/>
  <c r="BG663"/>
  <c r="BE663"/>
  <c r="T663"/>
  <c r="R663"/>
  <c r="P663"/>
  <c r="BI637"/>
  <c r="BH637"/>
  <c r="BG637"/>
  <c r="BE637"/>
  <c r="T637"/>
  <c r="R637"/>
  <c r="P637"/>
  <c r="BI634"/>
  <c r="BH634"/>
  <c r="BG634"/>
  <c r="BE634"/>
  <c r="T634"/>
  <c r="R634"/>
  <c r="P634"/>
  <c r="BI619"/>
  <c r="BH619"/>
  <c r="BG619"/>
  <c r="BE619"/>
  <c r="T619"/>
  <c r="R619"/>
  <c r="P619"/>
  <c r="BI616"/>
  <c r="BH616"/>
  <c r="BG616"/>
  <c r="BE616"/>
  <c r="T616"/>
  <c r="R616"/>
  <c r="P616"/>
  <c r="BI584"/>
  <c r="BH584"/>
  <c r="BG584"/>
  <c r="BE584"/>
  <c r="T584"/>
  <c r="R584"/>
  <c r="P584"/>
  <c r="BI581"/>
  <c r="BH581"/>
  <c r="BG581"/>
  <c r="BE581"/>
  <c r="T581"/>
  <c r="R581"/>
  <c r="P581"/>
  <c r="BI564"/>
  <c r="BH564"/>
  <c r="BG564"/>
  <c r="BE564"/>
  <c r="T564"/>
  <c r="R564"/>
  <c r="P564"/>
  <c r="BI561"/>
  <c r="BH561"/>
  <c r="BG561"/>
  <c r="BE561"/>
  <c r="T561"/>
  <c r="R561"/>
  <c r="P561"/>
  <c r="BI524"/>
  <c r="BH524"/>
  <c r="BG524"/>
  <c r="BE524"/>
  <c r="T524"/>
  <c r="R524"/>
  <c r="P524"/>
  <c r="BI520"/>
  <c r="BH520"/>
  <c r="BG520"/>
  <c r="BE520"/>
  <c r="T520"/>
  <c r="R520"/>
  <c r="P520"/>
  <c r="BI515"/>
  <c r="BH515"/>
  <c r="BG515"/>
  <c r="BE515"/>
  <c r="T515"/>
  <c r="R515"/>
  <c r="P515"/>
  <c r="BI505"/>
  <c r="BH505"/>
  <c r="BG505"/>
  <c r="BE505"/>
  <c r="T505"/>
  <c r="R505"/>
  <c r="P505"/>
  <c r="BI498"/>
  <c r="BH498"/>
  <c r="BG498"/>
  <c r="BE498"/>
  <c r="T498"/>
  <c r="R498"/>
  <c r="P498"/>
  <c r="BI489"/>
  <c r="BH489"/>
  <c r="BG489"/>
  <c r="BE489"/>
  <c r="T489"/>
  <c r="R489"/>
  <c r="P489"/>
  <c r="BI487"/>
  <c r="BH487"/>
  <c r="BG487"/>
  <c r="BE487"/>
  <c r="T487"/>
  <c r="R487"/>
  <c r="P487"/>
  <c r="BI462"/>
  <c r="BH462"/>
  <c r="BG462"/>
  <c r="BE462"/>
  <c r="T462"/>
  <c r="R462"/>
  <c r="P462"/>
  <c r="BI458"/>
  <c r="BH458"/>
  <c r="BG458"/>
  <c r="BE458"/>
  <c r="T458"/>
  <c r="T457"/>
  <c r="R458"/>
  <c r="R457"/>
  <c r="P458"/>
  <c r="P457"/>
  <c r="BI445"/>
  <c r="BH445"/>
  <c r="BG445"/>
  <c r="BE445"/>
  <c r="T445"/>
  <c r="R445"/>
  <c r="P445"/>
  <c r="BI443"/>
  <c r="BH443"/>
  <c r="BG443"/>
  <c r="BE443"/>
  <c r="T443"/>
  <c r="R443"/>
  <c r="P443"/>
  <c r="BI442"/>
  <c r="BH442"/>
  <c r="BG442"/>
  <c r="BE442"/>
  <c r="T442"/>
  <c r="R442"/>
  <c r="P442"/>
  <c r="BI437"/>
  <c r="BH437"/>
  <c r="BG437"/>
  <c r="BE437"/>
  <c r="T437"/>
  <c r="R437"/>
  <c r="P437"/>
  <c r="BI434"/>
  <c r="BH434"/>
  <c r="BG434"/>
  <c r="BE434"/>
  <c r="T434"/>
  <c r="R434"/>
  <c r="P434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13"/>
  <c r="BH413"/>
  <c r="BG413"/>
  <c r="BE413"/>
  <c r="T413"/>
  <c r="R413"/>
  <c r="P413"/>
  <c r="BI398"/>
  <c r="BH398"/>
  <c r="BG398"/>
  <c r="BE398"/>
  <c r="T398"/>
  <c r="R398"/>
  <c r="P398"/>
  <c r="BI368"/>
  <c r="BH368"/>
  <c r="BG368"/>
  <c r="BE368"/>
  <c r="T368"/>
  <c r="R368"/>
  <c r="P368"/>
  <c r="BI325"/>
  <c r="BH325"/>
  <c r="BG325"/>
  <c r="BE325"/>
  <c r="T325"/>
  <c r="R325"/>
  <c r="P325"/>
  <c r="BI322"/>
  <c r="BH322"/>
  <c r="BG322"/>
  <c r="BE322"/>
  <c r="T322"/>
  <c r="R322"/>
  <c r="P322"/>
  <c r="BI319"/>
  <c r="BH319"/>
  <c r="BG319"/>
  <c r="BE319"/>
  <c r="T319"/>
  <c r="R319"/>
  <c r="P319"/>
  <c r="BI316"/>
  <c r="BH316"/>
  <c r="BG316"/>
  <c r="BE316"/>
  <c r="T316"/>
  <c r="R316"/>
  <c r="P316"/>
  <c r="BI313"/>
  <c r="BH313"/>
  <c r="BG313"/>
  <c r="BE313"/>
  <c r="T313"/>
  <c r="R313"/>
  <c r="P313"/>
  <c r="BI263"/>
  <c r="BH263"/>
  <c r="BG263"/>
  <c r="BE263"/>
  <c r="T263"/>
  <c r="R263"/>
  <c r="P263"/>
  <c r="BI261"/>
  <c r="BH261"/>
  <c r="BG261"/>
  <c r="BE261"/>
  <c r="T261"/>
  <c r="R261"/>
  <c r="P261"/>
  <c r="BI244"/>
  <c r="BH244"/>
  <c r="BG244"/>
  <c r="BE244"/>
  <c r="T244"/>
  <c r="R244"/>
  <c r="P244"/>
  <c r="BI242"/>
  <c r="BH242"/>
  <c r="BG242"/>
  <c r="BE242"/>
  <c r="T242"/>
  <c r="R242"/>
  <c r="P242"/>
  <c r="BI190"/>
  <c r="BH190"/>
  <c r="BG190"/>
  <c r="BE190"/>
  <c r="T190"/>
  <c r="R190"/>
  <c r="P190"/>
  <c r="BI187"/>
  <c r="BH187"/>
  <c r="BG187"/>
  <c r="BE187"/>
  <c r="T187"/>
  <c r="R187"/>
  <c r="P187"/>
  <c r="BI155"/>
  <c r="BH155"/>
  <c r="BG155"/>
  <c r="BE155"/>
  <c r="T155"/>
  <c r="R155"/>
  <c r="P155"/>
  <c r="BI151"/>
  <c r="BH151"/>
  <c r="BG151"/>
  <c r="BE151"/>
  <c r="T151"/>
  <c r="R151"/>
  <c r="P151"/>
  <c r="BI125"/>
  <c r="BH125"/>
  <c r="BG125"/>
  <c r="BE125"/>
  <c r="T125"/>
  <c r="R125"/>
  <c r="P125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J89"/>
  <c r="F89"/>
  <c r="F87"/>
  <c r="E85"/>
  <c r="J58"/>
  <c r="F58"/>
  <c r="F56"/>
  <c r="E54"/>
  <c r="J26"/>
  <c r="E26"/>
  <c r="J59"/>
  <c r="J25"/>
  <c r="J20"/>
  <c r="E20"/>
  <c r="F90"/>
  <c r="J19"/>
  <c r="J14"/>
  <c r="J56"/>
  <c r="E7"/>
  <c r="E81"/>
  <c i="6" r="J39"/>
  <c r="J38"/>
  <c i="1" r="AY61"/>
  <c i="6" r="J37"/>
  <c i="1" r="AX61"/>
  <c i="6" r="BI1637"/>
  <c r="BH1637"/>
  <c r="BG1637"/>
  <c r="BE1637"/>
  <c r="T1637"/>
  <c r="R1637"/>
  <c r="P1637"/>
  <c r="BI1634"/>
  <c r="BH1634"/>
  <c r="BG1634"/>
  <c r="BE1634"/>
  <c r="T1634"/>
  <c r="R1634"/>
  <c r="P1634"/>
  <c r="BI1631"/>
  <c r="BH1631"/>
  <c r="BG1631"/>
  <c r="BE1631"/>
  <c r="T1631"/>
  <c r="R1631"/>
  <c r="P1631"/>
  <c r="BI1608"/>
  <c r="BH1608"/>
  <c r="BG1608"/>
  <c r="BE1608"/>
  <c r="T1608"/>
  <c r="R1608"/>
  <c r="P1608"/>
  <c r="BI1570"/>
  <c r="BH1570"/>
  <c r="BG1570"/>
  <c r="BE1570"/>
  <c r="T1570"/>
  <c r="R1570"/>
  <c r="P1570"/>
  <c r="BI1556"/>
  <c r="BH1556"/>
  <c r="BG1556"/>
  <c r="BE1556"/>
  <c r="T1556"/>
  <c r="R1556"/>
  <c r="P1556"/>
  <c r="BI1552"/>
  <c r="BH1552"/>
  <c r="BG1552"/>
  <c r="BE1552"/>
  <c r="T1552"/>
  <c r="R1552"/>
  <c r="P1552"/>
  <c r="BI1412"/>
  <c r="BH1412"/>
  <c r="BG1412"/>
  <c r="BE1412"/>
  <c r="T1412"/>
  <c r="R1412"/>
  <c r="P1412"/>
  <c r="BI1409"/>
  <c r="BH1409"/>
  <c r="BG1409"/>
  <c r="BE1409"/>
  <c r="T1409"/>
  <c r="R1409"/>
  <c r="P1409"/>
  <c r="BI1406"/>
  <c r="BH1406"/>
  <c r="BG1406"/>
  <c r="BE1406"/>
  <c r="T1406"/>
  <c r="R1406"/>
  <c r="P1406"/>
  <c r="BI1390"/>
  <c r="BH1390"/>
  <c r="BG1390"/>
  <c r="BE1390"/>
  <c r="T1390"/>
  <c r="R1390"/>
  <c r="P1390"/>
  <c r="BI1387"/>
  <c r="BH1387"/>
  <c r="BG1387"/>
  <c r="BE1387"/>
  <c r="T1387"/>
  <c r="R1387"/>
  <c r="P1387"/>
  <c r="BI1377"/>
  <c r="BH1377"/>
  <c r="BG1377"/>
  <c r="BE1377"/>
  <c r="T1377"/>
  <c r="R1377"/>
  <c r="P1377"/>
  <c r="BI1374"/>
  <c r="BH1374"/>
  <c r="BG1374"/>
  <c r="BE1374"/>
  <c r="T1374"/>
  <c r="R1374"/>
  <c r="P1374"/>
  <c r="BI1365"/>
  <c r="BH1365"/>
  <c r="BG1365"/>
  <c r="BE1365"/>
  <c r="T1365"/>
  <c r="R1365"/>
  <c r="P1365"/>
  <c r="BI1362"/>
  <c r="BH1362"/>
  <c r="BG1362"/>
  <c r="BE1362"/>
  <c r="T1362"/>
  <c r="R1362"/>
  <c r="P1362"/>
  <c r="BI1359"/>
  <c r="BH1359"/>
  <c r="BG1359"/>
  <c r="BE1359"/>
  <c r="T1359"/>
  <c r="R1359"/>
  <c r="P1359"/>
  <c r="BI1356"/>
  <c r="BH1356"/>
  <c r="BG1356"/>
  <c r="BE1356"/>
  <c r="T1356"/>
  <c r="R1356"/>
  <c r="P1356"/>
  <c r="BI1322"/>
  <c r="BH1322"/>
  <c r="BG1322"/>
  <c r="BE1322"/>
  <c r="T1322"/>
  <c r="R1322"/>
  <c r="P1322"/>
  <c r="BI1319"/>
  <c r="BH1319"/>
  <c r="BG1319"/>
  <c r="BE1319"/>
  <c r="T1319"/>
  <c r="R1319"/>
  <c r="P1319"/>
  <c r="BI1316"/>
  <c r="BH1316"/>
  <c r="BG1316"/>
  <c r="BE1316"/>
  <c r="T1316"/>
  <c r="R1316"/>
  <c r="P1316"/>
  <c r="BI1260"/>
  <c r="BH1260"/>
  <c r="BG1260"/>
  <c r="BE1260"/>
  <c r="T1260"/>
  <c r="R1260"/>
  <c r="P1260"/>
  <c r="BI1229"/>
  <c r="BH1229"/>
  <c r="BG1229"/>
  <c r="BE1229"/>
  <c r="T1229"/>
  <c r="R1229"/>
  <c r="P1229"/>
  <c r="BI1218"/>
  <c r="BH1218"/>
  <c r="BG1218"/>
  <c r="BE1218"/>
  <c r="T1218"/>
  <c r="R1218"/>
  <c r="P1218"/>
  <c r="BI1207"/>
  <c r="BH1207"/>
  <c r="BG1207"/>
  <c r="BE1207"/>
  <c r="T1207"/>
  <c r="R1207"/>
  <c r="P1207"/>
  <c r="BI1204"/>
  <c r="BH1204"/>
  <c r="BG1204"/>
  <c r="BE1204"/>
  <c r="T1204"/>
  <c r="R1204"/>
  <c r="P1204"/>
  <c r="BI1128"/>
  <c r="BH1128"/>
  <c r="BG1128"/>
  <c r="BE1128"/>
  <c r="T1128"/>
  <c r="R1128"/>
  <c r="P1128"/>
  <c r="BI1125"/>
  <c r="BH1125"/>
  <c r="BG1125"/>
  <c r="BE1125"/>
  <c r="T1125"/>
  <c r="R1125"/>
  <c r="P1125"/>
  <c r="BI1122"/>
  <c r="BH1122"/>
  <c r="BG1122"/>
  <c r="BE1122"/>
  <c r="T1122"/>
  <c r="R1122"/>
  <c r="P1122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7"/>
  <c r="BH1107"/>
  <c r="BG1107"/>
  <c r="BE1107"/>
  <c r="T1107"/>
  <c r="R1107"/>
  <c r="P1107"/>
  <c r="BI1104"/>
  <c r="BH1104"/>
  <c r="BG1104"/>
  <c r="BE1104"/>
  <c r="T1104"/>
  <c r="R1104"/>
  <c r="P1104"/>
  <c r="BI996"/>
  <c r="BH996"/>
  <c r="BG996"/>
  <c r="BE996"/>
  <c r="T996"/>
  <c r="R996"/>
  <c r="P996"/>
  <c r="BI992"/>
  <c r="BH992"/>
  <c r="BG992"/>
  <c r="BE992"/>
  <c r="T992"/>
  <c r="R992"/>
  <c r="P992"/>
  <c r="BI988"/>
  <c r="BH988"/>
  <c r="BG988"/>
  <c r="BE988"/>
  <c r="T988"/>
  <c r="R988"/>
  <c r="P988"/>
  <c r="BI976"/>
  <c r="BH976"/>
  <c r="BG976"/>
  <c r="BE976"/>
  <c r="T976"/>
  <c r="R976"/>
  <c r="P976"/>
  <c r="BI973"/>
  <c r="BH973"/>
  <c r="BG973"/>
  <c r="BE973"/>
  <c r="T973"/>
  <c r="R973"/>
  <c r="P973"/>
  <c r="BI969"/>
  <c r="BH969"/>
  <c r="BG969"/>
  <c r="BE969"/>
  <c r="T969"/>
  <c r="R969"/>
  <c r="P969"/>
  <c r="BI966"/>
  <c r="BH966"/>
  <c r="BG966"/>
  <c r="BE966"/>
  <c r="T966"/>
  <c r="R966"/>
  <c r="P966"/>
  <c r="BI963"/>
  <c r="BH963"/>
  <c r="BG963"/>
  <c r="BE963"/>
  <c r="T963"/>
  <c r="R963"/>
  <c r="P963"/>
  <c r="BI922"/>
  <c r="BH922"/>
  <c r="BG922"/>
  <c r="BE922"/>
  <c r="T922"/>
  <c r="R922"/>
  <c r="P922"/>
  <c r="BI919"/>
  <c r="BH919"/>
  <c r="BG919"/>
  <c r="BE919"/>
  <c r="T919"/>
  <c r="R919"/>
  <c r="P919"/>
  <c r="BI916"/>
  <c r="BH916"/>
  <c r="BG916"/>
  <c r="BE916"/>
  <c r="T916"/>
  <c r="R916"/>
  <c r="P916"/>
  <c r="BI875"/>
  <c r="BH875"/>
  <c r="BG875"/>
  <c r="BE875"/>
  <c r="T875"/>
  <c r="R875"/>
  <c r="P875"/>
  <c r="BI870"/>
  <c r="BH870"/>
  <c r="BG870"/>
  <c r="BE870"/>
  <c r="T870"/>
  <c r="R870"/>
  <c r="P870"/>
  <c r="BI849"/>
  <c r="BH849"/>
  <c r="BG849"/>
  <c r="BE849"/>
  <c r="T849"/>
  <c r="R849"/>
  <c r="P849"/>
  <c r="BI844"/>
  <c r="BH844"/>
  <c r="BG844"/>
  <c r="BE844"/>
  <c r="T844"/>
  <c r="R844"/>
  <c r="P844"/>
  <c r="BI841"/>
  <c r="BH841"/>
  <c r="BG841"/>
  <c r="BE841"/>
  <c r="T841"/>
  <c r="R841"/>
  <c r="P841"/>
  <c r="BI838"/>
  <c r="BH838"/>
  <c r="BG838"/>
  <c r="BE838"/>
  <c r="T838"/>
  <c r="R838"/>
  <c r="P838"/>
  <c r="BI831"/>
  <c r="BH831"/>
  <c r="BG831"/>
  <c r="BE831"/>
  <c r="T831"/>
  <c r="R831"/>
  <c r="P831"/>
  <c r="BI828"/>
  <c r="BH828"/>
  <c r="BG828"/>
  <c r="BE828"/>
  <c r="T828"/>
  <c r="R828"/>
  <c r="P828"/>
  <c r="BI825"/>
  <c r="BH825"/>
  <c r="BG825"/>
  <c r="BE825"/>
  <c r="T825"/>
  <c r="R825"/>
  <c r="P825"/>
  <c r="BI820"/>
  <c r="BH820"/>
  <c r="BG820"/>
  <c r="BE820"/>
  <c r="T820"/>
  <c r="R820"/>
  <c r="P820"/>
  <c r="BI817"/>
  <c r="BH817"/>
  <c r="BG817"/>
  <c r="BE817"/>
  <c r="T817"/>
  <c r="R817"/>
  <c r="P817"/>
  <c r="BI811"/>
  <c r="BH811"/>
  <c r="BG811"/>
  <c r="BE811"/>
  <c r="T811"/>
  <c r="R811"/>
  <c r="P811"/>
  <c r="BI805"/>
  <c r="BH805"/>
  <c r="BG805"/>
  <c r="BE805"/>
  <c r="T805"/>
  <c r="R805"/>
  <c r="P805"/>
  <c r="BI739"/>
  <c r="BH739"/>
  <c r="BG739"/>
  <c r="BE739"/>
  <c r="T739"/>
  <c r="R739"/>
  <c r="P739"/>
  <c r="BI718"/>
  <c r="BH718"/>
  <c r="BG718"/>
  <c r="BE718"/>
  <c r="T718"/>
  <c r="R718"/>
  <c r="P718"/>
  <c r="BI671"/>
  <c r="BH671"/>
  <c r="BG671"/>
  <c r="BE671"/>
  <c r="T671"/>
  <c r="R671"/>
  <c r="P671"/>
  <c r="BI618"/>
  <c r="BH618"/>
  <c r="BG618"/>
  <c r="BE618"/>
  <c r="T618"/>
  <c r="R618"/>
  <c r="P618"/>
  <c r="BI615"/>
  <c r="BH615"/>
  <c r="BG615"/>
  <c r="BE615"/>
  <c r="T615"/>
  <c r="R615"/>
  <c r="P615"/>
  <c r="BI612"/>
  <c r="BH612"/>
  <c r="BG612"/>
  <c r="BE612"/>
  <c r="T612"/>
  <c r="R612"/>
  <c r="P612"/>
  <c r="BI608"/>
  <c r="BH608"/>
  <c r="BG608"/>
  <c r="BE608"/>
  <c r="T608"/>
  <c r="R608"/>
  <c r="P608"/>
  <c r="BI604"/>
  <c r="BH604"/>
  <c r="BG604"/>
  <c r="BE604"/>
  <c r="T604"/>
  <c r="R604"/>
  <c r="P604"/>
  <c r="BI592"/>
  <c r="BH592"/>
  <c r="BG592"/>
  <c r="BE592"/>
  <c r="T592"/>
  <c r="R592"/>
  <c r="P592"/>
  <c r="BI588"/>
  <c r="BH588"/>
  <c r="BG588"/>
  <c r="BE588"/>
  <c r="T588"/>
  <c r="R588"/>
  <c r="P588"/>
  <c r="BI584"/>
  <c r="BH584"/>
  <c r="BG584"/>
  <c r="BE584"/>
  <c r="T584"/>
  <c r="R584"/>
  <c r="P584"/>
  <c r="BI578"/>
  <c r="BH578"/>
  <c r="BG578"/>
  <c r="BE578"/>
  <c r="T578"/>
  <c r="R578"/>
  <c r="P578"/>
  <c r="BI571"/>
  <c r="BH571"/>
  <c r="BG571"/>
  <c r="BE571"/>
  <c r="T571"/>
  <c r="R571"/>
  <c r="P571"/>
  <c r="BI568"/>
  <c r="BH568"/>
  <c r="BG568"/>
  <c r="BE568"/>
  <c r="T568"/>
  <c r="R568"/>
  <c r="P568"/>
  <c r="BI559"/>
  <c r="BH559"/>
  <c r="BG559"/>
  <c r="BE559"/>
  <c r="T559"/>
  <c r="R559"/>
  <c r="P559"/>
  <c r="BI556"/>
  <c r="BH556"/>
  <c r="BG556"/>
  <c r="BE556"/>
  <c r="T556"/>
  <c r="R556"/>
  <c r="P556"/>
  <c r="BI470"/>
  <c r="BH470"/>
  <c r="BG470"/>
  <c r="BE470"/>
  <c r="T470"/>
  <c r="R470"/>
  <c r="P470"/>
  <c r="BI467"/>
  <c r="BH467"/>
  <c r="BG467"/>
  <c r="BE467"/>
  <c r="T467"/>
  <c r="R467"/>
  <c r="P467"/>
  <c r="BI463"/>
  <c r="BH463"/>
  <c r="BG463"/>
  <c r="BE463"/>
  <c r="T463"/>
  <c r="R463"/>
  <c r="P463"/>
  <c r="BI457"/>
  <c r="BH457"/>
  <c r="BG457"/>
  <c r="BE457"/>
  <c r="T457"/>
  <c r="R457"/>
  <c r="P457"/>
  <c r="BI453"/>
  <c r="BH453"/>
  <c r="BG453"/>
  <c r="BE453"/>
  <c r="T453"/>
  <c r="T452"/>
  <c r="R453"/>
  <c r="R452"/>
  <c r="P453"/>
  <c r="P452"/>
  <c r="BI363"/>
  <c r="BH363"/>
  <c r="BG363"/>
  <c r="BE363"/>
  <c r="T363"/>
  <c r="R363"/>
  <c r="P363"/>
  <c r="BI357"/>
  <c r="BH357"/>
  <c r="BG357"/>
  <c r="BE357"/>
  <c r="T357"/>
  <c r="R357"/>
  <c r="P357"/>
  <c r="BI350"/>
  <c r="BH350"/>
  <c r="BG350"/>
  <c r="BE350"/>
  <c r="T350"/>
  <c r="R350"/>
  <c r="P350"/>
  <c r="BI343"/>
  <c r="BH343"/>
  <c r="BG343"/>
  <c r="BE343"/>
  <c r="T343"/>
  <c r="R343"/>
  <c r="P343"/>
  <c r="BI330"/>
  <c r="BH330"/>
  <c r="BG330"/>
  <c r="BE330"/>
  <c r="T330"/>
  <c r="R330"/>
  <c r="P330"/>
  <c r="BI119"/>
  <c r="BH119"/>
  <c r="BG119"/>
  <c r="BE119"/>
  <c r="T119"/>
  <c r="R119"/>
  <c r="P119"/>
  <c r="BI109"/>
  <c r="BH109"/>
  <c r="BG109"/>
  <c r="BE109"/>
  <c r="T109"/>
  <c r="R109"/>
  <c r="P109"/>
  <c r="BI99"/>
  <c r="BH99"/>
  <c r="BG99"/>
  <c r="BE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50"/>
  <c i="5" r="J39"/>
  <c r="J38"/>
  <c i="1" r="AY60"/>
  <c i="5" r="J37"/>
  <c i="1" r="AX60"/>
  <c i="5" r="BI1730"/>
  <c r="BH1730"/>
  <c r="BG1730"/>
  <c r="BE1730"/>
  <c r="T1730"/>
  <c r="T1729"/>
  <c r="R1730"/>
  <c r="R1729"/>
  <c r="P1730"/>
  <c r="P1729"/>
  <c r="BI1725"/>
  <c r="BH1725"/>
  <c r="BG1725"/>
  <c r="BE1725"/>
  <c r="T1725"/>
  <c r="R1725"/>
  <c r="P1725"/>
  <c r="BI1723"/>
  <c r="BH1723"/>
  <c r="BG1723"/>
  <c r="BE1723"/>
  <c r="T1723"/>
  <c r="R1723"/>
  <c r="P1723"/>
  <c r="BI1720"/>
  <c r="BH1720"/>
  <c r="BG1720"/>
  <c r="BE1720"/>
  <c r="T1720"/>
  <c r="T1668"/>
  <c r="R1720"/>
  <c r="R1668"/>
  <c r="P1720"/>
  <c r="P1668"/>
  <c r="BI1669"/>
  <c r="BH1669"/>
  <c r="BG1669"/>
  <c r="BE1669"/>
  <c r="T1669"/>
  <c r="R1669"/>
  <c r="P1669"/>
  <c r="BI1666"/>
  <c r="BH1666"/>
  <c r="BG1666"/>
  <c r="BE1666"/>
  <c r="T1666"/>
  <c r="R1666"/>
  <c r="P1666"/>
  <c r="BI1662"/>
  <c r="BH1662"/>
  <c r="BG1662"/>
  <c r="BE1662"/>
  <c r="T1662"/>
  <c r="R1662"/>
  <c r="P1662"/>
  <c r="BI1657"/>
  <c r="BH1657"/>
  <c r="BG1657"/>
  <c r="BE1657"/>
  <c r="T1657"/>
  <c r="R1657"/>
  <c r="P1657"/>
  <c r="BI1653"/>
  <c r="BH1653"/>
  <c r="BG1653"/>
  <c r="BE1653"/>
  <c r="T1653"/>
  <c r="R1653"/>
  <c r="P1653"/>
  <c r="BI1648"/>
  <c r="BH1648"/>
  <c r="BG1648"/>
  <c r="BE1648"/>
  <c r="T1648"/>
  <c r="R1648"/>
  <c r="P1648"/>
  <c r="BI1640"/>
  <c r="BH1640"/>
  <c r="BG1640"/>
  <c r="BE1640"/>
  <c r="T1640"/>
  <c r="R1640"/>
  <c r="P1640"/>
  <c r="BI1637"/>
  <c r="BH1637"/>
  <c r="BG1637"/>
  <c r="BE1637"/>
  <c r="T1637"/>
  <c r="R1637"/>
  <c r="P1637"/>
  <c r="BI1633"/>
  <c r="BH1633"/>
  <c r="BG1633"/>
  <c r="BE1633"/>
  <c r="T1633"/>
  <c r="R1633"/>
  <c r="P1633"/>
  <c r="BI1628"/>
  <c r="BH1628"/>
  <c r="BG1628"/>
  <c r="BE1628"/>
  <c r="T1628"/>
  <c r="R1628"/>
  <c r="P1628"/>
  <c r="BI1625"/>
  <c r="BH1625"/>
  <c r="BG1625"/>
  <c r="BE1625"/>
  <c r="T1625"/>
  <c r="R1625"/>
  <c r="P1625"/>
  <c r="BI1619"/>
  <c r="BH1619"/>
  <c r="BG1619"/>
  <c r="BE1619"/>
  <c r="T1619"/>
  <c r="R1619"/>
  <c r="P1619"/>
  <c r="BI1615"/>
  <c r="BH1615"/>
  <c r="BG1615"/>
  <c r="BE1615"/>
  <c r="T1615"/>
  <c r="T1614"/>
  <c r="R1615"/>
  <c r="R1614"/>
  <c r="P1615"/>
  <c r="P1614"/>
  <c r="BI1502"/>
  <c r="BH1502"/>
  <c r="BG1502"/>
  <c r="BE1502"/>
  <c r="T1502"/>
  <c r="R1502"/>
  <c r="P1502"/>
  <c r="BI1498"/>
  <c r="BH1498"/>
  <c r="BG1498"/>
  <c r="BE1498"/>
  <c r="T1498"/>
  <c r="R1498"/>
  <c r="P1498"/>
  <c r="BI1495"/>
  <c r="BH1495"/>
  <c r="BG1495"/>
  <c r="BE1495"/>
  <c r="T1495"/>
  <c r="R1495"/>
  <c r="P1495"/>
  <c r="BI1488"/>
  <c r="BH1488"/>
  <c r="BG1488"/>
  <c r="BE1488"/>
  <c r="T1488"/>
  <c r="R1488"/>
  <c r="P1488"/>
  <c r="BI1477"/>
  <c r="BH1477"/>
  <c r="BG1477"/>
  <c r="BE1477"/>
  <c r="T1477"/>
  <c r="R1477"/>
  <c r="P1477"/>
  <c r="BI1473"/>
  <c r="BH1473"/>
  <c r="BG1473"/>
  <c r="BE1473"/>
  <c r="T1473"/>
  <c r="R1473"/>
  <c r="P1473"/>
  <c r="BI1470"/>
  <c r="BH1470"/>
  <c r="BG1470"/>
  <c r="BE1470"/>
  <c r="T1470"/>
  <c r="R1470"/>
  <c r="P1470"/>
  <c r="BI1464"/>
  <c r="BH1464"/>
  <c r="BG1464"/>
  <c r="BE1464"/>
  <c r="T1464"/>
  <c r="R1464"/>
  <c r="P1464"/>
  <c r="BI1461"/>
  <c r="BH1461"/>
  <c r="BG1461"/>
  <c r="BE1461"/>
  <c r="T1461"/>
  <c r="R1461"/>
  <c r="P1461"/>
  <c r="BI1435"/>
  <c r="BH1435"/>
  <c r="BG1435"/>
  <c r="BE1435"/>
  <c r="T1435"/>
  <c r="R1435"/>
  <c r="P1435"/>
  <c r="BI1428"/>
  <c r="BH1428"/>
  <c r="BG1428"/>
  <c r="BE1428"/>
  <c r="T1428"/>
  <c r="R1428"/>
  <c r="P1428"/>
  <c r="BI1402"/>
  <c r="BH1402"/>
  <c r="BG1402"/>
  <c r="BE1402"/>
  <c r="T1402"/>
  <c r="R1402"/>
  <c r="P1402"/>
  <c r="BI1397"/>
  <c r="BH1397"/>
  <c r="BG1397"/>
  <c r="BE1397"/>
  <c r="T1397"/>
  <c r="R1397"/>
  <c r="P1397"/>
  <c r="BI1395"/>
  <c r="BH1395"/>
  <c r="BG1395"/>
  <c r="BE1395"/>
  <c r="T1395"/>
  <c r="R1395"/>
  <c r="P1395"/>
  <c r="BI1378"/>
  <c r="BH1378"/>
  <c r="BG1378"/>
  <c r="BE1378"/>
  <c r="T1378"/>
  <c r="R1378"/>
  <c r="P1378"/>
  <c r="BI1361"/>
  <c r="BH1361"/>
  <c r="BG1361"/>
  <c r="BE1361"/>
  <c r="T1361"/>
  <c r="R1361"/>
  <c r="P1361"/>
  <c r="BI1356"/>
  <c r="BH1356"/>
  <c r="BG1356"/>
  <c r="BE1356"/>
  <c r="T1356"/>
  <c r="R1356"/>
  <c r="P1356"/>
  <c r="BI1350"/>
  <c r="BH1350"/>
  <c r="BG1350"/>
  <c r="BE1350"/>
  <c r="T1350"/>
  <c r="R1350"/>
  <c r="P1350"/>
  <c r="BI1342"/>
  <c r="BH1342"/>
  <c r="BG1342"/>
  <c r="BE1342"/>
  <c r="T1342"/>
  <c r="R1342"/>
  <c r="P1342"/>
  <c r="BI1340"/>
  <c r="BH1340"/>
  <c r="BG1340"/>
  <c r="BE1340"/>
  <c r="T1340"/>
  <c r="R1340"/>
  <c r="P1340"/>
  <c r="BI1318"/>
  <c r="BH1318"/>
  <c r="BG1318"/>
  <c r="BE1318"/>
  <c r="T1318"/>
  <c r="R1318"/>
  <c r="P1318"/>
  <c r="BI1296"/>
  <c r="BH1296"/>
  <c r="BG1296"/>
  <c r="BE1296"/>
  <c r="T1296"/>
  <c r="R1296"/>
  <c r="P1296"/>
  <c r="BI1289"/>
  <c r="BH1289"/>
  <c r="BG1289"/>
  <c r="BE1289"/>
  <c r="T1289"/>
  <c r="R1289"/>
  <c r="P1289"/>
  <c r="BI1280"/>
  <c r="BH1280"/>
  <c r="BG1280"/>
  <c r="BE1280"/>
  <c r="T1280"/>
  <c r="R1280"/>
  <c r="P1280"/>
  <c r="BI1278"/>
  <c r="BH1278"/>
  <c r="BG1278"/>
  <c r="BE1278"/>
  <c r="T1278"/>
  <c r="R1278"/>
  <c r="P1278"/>
  <c r="BI1235"/>
  <c r="BH1235"/>
  <c r="BG1235"/>
  <c r="BE1235"/>
  <c r="T1235"/>
  <c r="R1235"/>
  <c r="P1235"/>
  <c r="BI1233"/>
  <c r="BH1233"/>
  <c r="BG1233"/>
  <c r="BE1233"/>
  <c r="T1233"/>
  <c r="R1233"/>
  <c r="P1233"/>
  <c r="BI1152"/>
  <c r="BH1152"/>
  <c r="BG1152"/>
  <c r="BE1152"/>
  <c r="T1152"/>
  <c r="R1152"/>
  <c r="P1152"/>
  <c r="BI1100"/>
  <c r="BH1100"/>
  <c r="BG1100"/>
  <c r="BE1100"/>
  <c r="T1100"/>
  <c r="R1100"/>
  <c r="P1100"/>
  <c r="BI1093"/>
  <c r="BH1093"/>
  <c r="BG1093"/>
  <c r="BE1093"/>
  <c r="T1093"/>
  <c r="R1093"/>
  <c r="P1093"/>
  <c r="BI1090"/>
  <c r="BH1090"/>
  <c r="BG1090"/>
  <c r="BE1090"/>
  <c r="T1090"/>
  <c r="R1090"/>
  <c r="P1090"/>
  <c r="BI1081"/>
  <c r="BH1081"/>
  <c r="BG1081"/>
  <c r="BE1081"/>
  <c r="T1081"/>
  <c r="R1081"/>
  <c r="P1081"/>
  <c r="BI1071"/>
  <c r="BH1071"/>
  <c r="BG1071"/>
  <c r="BE1071"/>
  <c r="T1071"/>
  <c r="R1071"/>
  <c r="P1071"/>
  <c r="BI1058"/>
  <c r="BH1058"/>
  <c r="BG1058"/>
  <c r="BE1058"/>
  <c r="T1058"/>
  <c r="R1058"/>
  <c r="P1058"/>
  <c r="BI1043"/>
  <c r="BH1043"/>
  <c r="BG1043"/>
  <c r="BE1043"/>
  <c r="T1043"/>
  <c r="R1043"/>
  <c r="P1043"/>
  <c r="BI1040"/>
  <c r="BH1040"/>
  <c r="BG1040"/>
  <c r="BE1040"/>
  <c r="T1040"/>
  <c r="R1040"/>
  <c r="P1040"/>
  <c r="BI1034"/>
  <c r="BH1034"/>
  <c r="BG1034"/>
  <c r="BE1034"/>
  <c r="T1034"/>
  <c r="R1034"/>
  <c r="P1034"/>
  <c r="BI1025"/>
  <c r="BH1025"/>
  <c r="BG1025"/>
  <c r="BE1025"/>
  <c r="T1025"/>
  <c r="R1025"/>
  <c r="P1025"/>
  <c r="BI1009"/>
  <c r="BH1009"/>
  <c r="BG1009"/>
  <c r="BE1009"/>
  <c r="T1009"/>
  <c r="R1009"/>
  <c r="P1009"/>
  <c r="BI978"/>
  <c r="BH978"/>
  <c r="BG978"/>
  <c r="BE978"/>
  <c r="T978"/>
  <c r="R978"/>
  <c r="P978"/>
  <c r="BI847"/>
  <c r="BH847"/>
  <c r="BG847"/>
  <c r="BE847"/>
  <c r="T847"/>
  <c r="R847"/>
  <c r="P847"/>
  <c r="BI841"/>
  <c r="BH841"/>
  <c r="BG841"/>
  <c r="BE841"/>
  <c r="T841"/>
  <c r="R841"/>
  <c r="P841"/>
  <c r="BI819"/>
  <c r="BH819"/>
  <c r="BG819"/>
  <c r="BE819"/>
  <c r="T819"/>
  <c r="R819"/>
  <c r="P819"/>
  <c r="BI811"/>
  <c r="BH811"/>
  <c r="BG811"/>
  <c r="BE811"/>
  <c r="T811"/>
  <c r="R811"/>
  <c r="P811"/>
  <c r="BI800"/>
  <c r="BH800"/>
  <c r="BG800"/>
  <c r="BE800"/>
  <c r="T800"/>
  <c r="R800"/>
  <c r="P800"/>
  <c r="BI792"/>
  <c r="BH792"/>
  <c r="BG792"/>
  <c r="BE792"/>
  <c r="T792"/>
  <c r="R792"/>
  <c r="P792"/>
  <c r="BI781"/>
  <c r="BH781"/>
  <c r="BG781"/>
  <c r="BE781"/>
  <c r="T781"/>
  <c r="R781"/>
  <c r="P781"/>
  <c r="BI773"/>
  <c r="BH773"/>
  <c r="BG773"/>
  <c r="BE773"/>
  <c r="T773"/>
  <c r="R773"/>
  <c r="P773"/>
  <c r="BI768"/>
  <c r="BH768"/>
  <c r="BG768"/>
  <c r="BE768"/>
  <c r="T768"/>
  <c r="R768"/>
  <c r="P768"/>
  <c r="BI760"/>
  <c r="BH760"/>
  <c r="BG760"/>
  <c r="BE760"/>
  <c r="T760"/>
  <c r="R760"/>
  <c r="P760"/>
  <c r="BI753"/>
  <c r="BH753"/>
  <c r="BG753"/>
  <c r="BE753"/>
  <c r="T753"/>
  <c r="R753"/>
  <c r="P753"/>
  <c r="BI748"/>
  <c r="BH748"/>
  <c r="BG748"/>
  <c r="BE748"/>
  <c r="T748"/>
  <c r="R748"/>
  <c r="P748"/>
  <c r="BI743"/>
  <c r="BH743"/>
  <c r="BG743"/>
  <c r="BE743"/>
  <c r="T743"/>
  <c r="R743"/>
  <c r="P743"/>
  <c r="BI735"/>
  <c r="BH735"/>
  <c r="BG735"/>
  <c r="BE735"/>
  <c r="T735"/>
  <c r="R735"/>
  <c r="P735"/>
  <c r="BI722"/>
  <c r="BH722"/>
  <c r="BG722"/>
  <c r="BE722"/>
  <c r="T722"/>
  <c r="R722"/>
  <c r="P722"/>
  <c r="BI717"/>
  <c r="BH717"/>
  <c r="BG717"/>
  <c r="BE717"/>
  <c r="T717"/>
  <c r="R717"/>
  <c r="P717"/>
  <c r="BI709"/>
  <c r="BH709"/>
  <c r="BG709"/>
  <c r="BE709"/>
  <c r="T709"/>
  <c r="R709"/>
  <c r="P709"/>
  <c r="BI706"/>
  <c r="BH706"/>
  <c r="BG706"/>
  <c r="BE706"/>
  <c r="T706"/>
  <c r="R706"/>
  <c r="P706"/>
  <c r="BI703"/>
  <c r="BH703"/>
  <c r="BG703"/>
  <c r="BE703"/>
  <c r="T703"/>
  <c r="R703"/>
  <c r="P703"/>
  <c r="BI696"/>
  <c r="BH696"/>
  <c r="BG696"/>
  <c r="BE696"/>
  <c r="T696"/>
  <c r="R696"/>
  <c r="P696"/>
  <c r="BI694"/>
  <c r="BH694"/>
  <c r="BG694"/>
  <c r="BE694"/>
  <c r="T694"/>
  <c r="R694"/>
  <c r="P694"/>
  <c r="BI686"/>
  <c r="BH686"/>
  <c r="BG686"/>
  <c r="BE686"/>
  <c r="T686"/>
  <c r="R686"/>
  <c r="P686"/>
  <c r="BI684"/>
  <c r="BH684"/>
  <c r="BG684"/>
  <c r="BE684"/>
  <c r="T684"/>
  <c r="R684"/>
  <c r="P684"/>
  <c r="BI676"/>
  <c r="BH676"/>
  <c r="BG676"/>
  <c r="BE676"/>
  <c r="T676"/>
  <c r="R676"/>
  <c r="P676"/>
  <c r="BI668"/>
  <c r="BH668"/>
  <c r="BG668"/>
  <c r="BE668"/>
  <c r="T668"/>
  <c r="R668"/>
  <c r="P668"/>
  <c r="BI551"/>
  <c r="BH551"/>
  <c r="BG551"/>
  <c r="BE551"/>
  <c r="T551"/>
  <c r="R551"/>
  <c r="P551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14"/>
  <c r="BH514"/>
  <c r="BG514"/>
  <c r="BE514"/>
  <c r="T514"/>
  <c r="R514"/>
  <c r="P514"/>
  <c r="BI512"/>
  <c r="BH512"/>
  <c r="BG512"/>
  <c r="BE512"/>
  <c r="T512"/>
  <c r="R512"/>
  <c r="P512"/>
  <c r="BI480"/>
  <c r="BH480"/>
  <c r="BG480"/>
  <c r="BE480"/>
  <c r="T480"/>
  <c r="R480"/>
  <c r="P480"/>
  <c r="BI459"/>
  <c r="BH459"/>
  <c r="BG459"/>
  <c r="BE459"/>
  <c r="T459"/>
  <c r="R459"/>
  <c r="P459"/>
  <c r="BI450"/>
  <c r="BH450"/>
  <c r="BG450"/>
  <c r="BE450"/>
  <c r="T450"/>
  <c r="R450"/>
  <c r="P450"/>
  <c r="BI421"/>
  <c r="BH421"/>
  <c r="BG421"/>
  <c r="BE421"/>
  <c r="T421"/>
  <c r="R421"/>
  <c r="P421"/>
  <c r="BI412"/>
  <c r="BH412"/>
  <c r="BG412"/>
  <c r="BE412"/>
  <c r="T412"/>
  <c r="R412"/>
  <c r="P412"/>
  <c r="BI410"/>
  <c r="BH410"/>
  <c r="BG410"/>
  <c r="BE410"/>
  <c r="T410"/>
  <c r="R410"/>
  <c r="P410"/>
  <c r="BI405"/>
  <c r="BH405"/>
  <c r="BG405"/>
  <c r="BE405"/>
  <c r="T405"/>
  <c r="R405"/>
  <c r="P405"/>
  <c r="BI400"/>
  <c r="BH400"/>
  <c r="BG400"/>
  <c r="BE400"/>
  <c r="T400"/>
  <c r="R400"/>
  <c r="P400"/>
  <c r="BI395"/>
  <c r="BH395"/>
  <c r="BG395"/>
  <c r="BE395"/>
  <c r="T395"/>
  <c r="R395"/>
  <c r="P395"/>
  <c r="BI393"/>
  <c r="BH393"/>
  <c r="BG393"/>
  <c r="BE393"/>
  <c r="T393"/>
  <c r="R393"/>
  <c r="P393"/>
  <c r="BI377"/>
  <c r="BH377"/>
  <c r="BG377"/>
  <c r="BE377"/>
  <c r="T377"/>
  <c r="R377"/>
  <c r="P377"/>
  <c r="BI361"/>
  <c r="BH361"/>
  <c r="BG361"/>
  <c r="BE361"/>
  <c r="T361"/>
  <c r="R361"/>
  <c r="P361"/>
  <c r="BI350"/>
  <c r="BH350"/>
  <c r="BG350"/>
  <c r="BE350"/>
  <c r="T350"/>
  <c r="R350"/>
  <c r="P350"/>
  <c r="BI342"/>
  <c r="BH342"/>
  <c r="BG342"/>
  <c r="BE342"/>
  <c r="T342"/>
  <c r="R342"/>
  <c r="P342"/>
  <c r="BI340"/>
  <c r="BH340"/>
  <c r="BG340"/>
  <c r="BE340"/>
  <c r="T340"/>
  <c r="R340"/>
  <c r="P340"/>
  <c r="BI324"/>
  <c r="BH324"/>
  <c r="BG324"/>
  <c r="BE324"/>
  <c r="T324"/>
  <c r="R324"/>
  <c r="P324"/>
  <c r="BI317"/>
  <c r="BH317"/>
  <c r="BG317"/>
  <c r="BE317"/>
  <c r="T317"/>
  <c r="R317"/>
  <c r="P317"/>
  <c r="BI312"/>
  <c r="BH312"/>
  <c r="BG312"/>
  <c r="BE312"/>
  <c r="T312"/>
  <c r="R312"/>
  <c r="P312"/>
  <c r="BI303"/>
  <c r="BH303"/>
  <c r="BG303"/>
  <c r="BE303"/>
  <c r="T303"/>
  <c r="R303"/>
  <c r="P303"/>
  <c r="BI295"/>
  <c r="BH295"/>
  <c r="BG295"/>
  <c r="BE295"/>
  <c r="T295"/>
  <c r="R295"/>
  <c r="P295"/>
  <c r="BI283"/>
  <c r="BH283"/>
  <c r="BG283"/>
  <c r="BE283"/>
  <c r="T283"/>
  <c r="R283"/>
  <c r="P283"/>
  <c r="BI278"/>
  <c r="BH278"/>
  <c r="BG278"/>
  <c r="BE278"/>
  <c r="T278"/>
  <c r="R278"/>
  <c r="P278"/>
  <c r="BI271"/>
  <c r="BH271"/>
  <c r="BG271"/>
  <c r="BE271"/>
  <c r="T271"/>
  <c r="R271"/>
  <c r="P271"/>
  <c r="BI264"/>
  <c r="BH264"/>
  <c r="BG264"/>
  <c r="BE264"/>
  <c r="T264"/>
  <c r="R264"/>
  <c r="P264"/>
  <c r="BI262"/>
  <c r="BH262"/>
  <c r="BG262"/>
  <c r="BE262"/>
  <c r="T262"/>
  <c r="R262"/>
  <c r="P262"/>
  <c r="BI255"/>
  <c r="BH255"/>
  <c r="BG255"/>
  <c r="BE255"/>
  <c r="T255"/>
  <c r="R255"/>
  <c r="P255"/>
  <c r="BI248"/>
  <c r="BH248"/>
  <c r="BG248"/>
  <c r="BE248"/>
  <c r="T248"/>
  <c r="R248"/>
  <c r="P248"/>
  <c r="BI245"/>
  <c r="BH245"/>
  <c r="BG245"/>
  <c r="BE245"/>
  <c r="T245"/>
  <c r="R245"/>
  <c r="P245"/>
  <c r="BI240"/>
  <c r="BH240"/>
  <c r="BG240"/>
  <c r="BE240"/>
  <c r="T240"/>
  <c r="R240"/>
  <c r="P240"/>
  <c r="BI238"/>
  <c r="BH238"/>
  <c r="BG238"/>
  <c r="BE238"/>
  <c r="T238"/>
  <c r="R238"/>
  <c r="P238"/>
  <c r="BI233"/>
  <c r="BH233"/>
  <c r="BG233"/>
  <c r="BE233"/>
  <c r="T233"/>
  <c r="R233"/>
  <c r="P233"/>
  <c r="BI231"/>
  <c r="BH231"/>
  <c r="BG231"/>
  <c r="BE231"/>
  <c r="T231"/>
  <c r="R231"/>
  <c r="P231"/>
  <c r="BI196"/>
  <c r="BH196"/>
  <c r="BG196"/>
  <c r="BE196"/>
  <c r="T196"/>
  <c r="R196"/>
  <c r="P196"/>
  <c r="BI193"/>
  <c r="BH193"/>
  <c r="BG193"/>
  <c r="BE193"/>
  <c r="T193"/>
  <c r="R193"/>
  <c r="P193"/>
  <c r="BI186"/>
  <c r="BH186"/>
  <c r="BG186"/>
  <c r="BE186"/>
  <c r="T186"/>
  <c r="R186"/>
  <c r="P186"/>
  <c r="BI178"/>
  <c r="BH178"/>
  <c r="BG178"/>
  <c r="BE178"/>
  <c r="T178"/>
  <c r="R178"/>
  <c r="P178"/>
  <c r="BI170"/>
  <c r="BH170"/>
  <c r="BG170"/>
  <c r="BE170"/>
  <c r="T170"/>
  <c r="R170"/>
  <c r="P170"/>
  <c r="BI165"/>
  <c r="BH165"/>
  <c r="BG165"/>
  <c r="BE165"/>
  <c r="T165"/>
  <c r="R165"/>
  <c r="P165"/>
  <c r="BI163"/>
  <c r="BH163"/>
  <c r="BG163"/>
  <c r="BE163"/>
  <c r="T163"/>
  <c r="R163"/>
  <c r="P163"/>
  <c r="BI159"/>
  <c r="BH159"/>
  <c r="BG159"/>
  <c r="BE159"/>
  <c r="T159"/>
  <c r="R159"/>
  <c r="P159"/>
  <c r="BI154"/>
  <c r="BH154"/>
  <c r="BG154"/>
  <c r="BE154"/>
  <c r="T154"/>
  <c r="R154"/>
  <c r="P154"/>
  <c r="BI110"/>
  <c r="BH110"/>
  <c r="BG110"/>
  <c r="BE110"/>
  <c r="T110"/>
  <c r="R110"/>
  <c r="P110"/>
  <c r="BI102"/>
  <c r="BH102"/>
  <c r="BG102"/>
  <c r="BE102"/>
  <c r="T102"/>
  <c r="R102"/>
  <c r="P102"/>
  <c r="J95"/>
  <c r="F95"/>
  <c r="F93"/>
  <c r="E91"/>
  <c r="J58"/>
  <c r="F58"/>
  <c r="F56"/>
  <c r="E54"/>
  <c r="J26"/>
  <c r="E26"/>
  <c r="J96"/>
  <c r="J25"/>
  <c r="J20"/>
  <c r="E20"/>
  <c r="F96"/>
  <c r="J19"/>
  <c r="J14"/>
  <c r="J93"/>
  <c r="E7"/>
  <c r="E87"/>
  <c i="4" r="J39"/>
  <c r="J38"/>
  <c i="1" r="AY58"/>
  <c i="4" r="J37"/>
  <c i="1" r="AX58"/>
  <c i="4"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T122"/>
  <c r="R123"/>
  <c r="R122"/>
  <c r="P123"/>
  <c r="P122"/>
  <c r="BI118"/>
  <c r="BH118"/>
  <c r="BG118"/>
  <c r="BE118"/>
  <c r="T118"/>
  <c r="R118"/>
  <c r="P118"/>
  <c r="BI114"/>
  <c r="BH114"/>
  <c r="BG114"/>
  <c r="BE114"/>
  <c r="T114"/>
  <c r="R114"/>
  <c r="P114"/>
  <c r="BI110"/>
  <c r="BH110"/>
  <c r="BG110"/>
  <c r="BE110"/>
  <c r="T110"/>
  <c r="R110"/>
  <c r="P110"/>
  <c r="BI105"/>
  <c r="BH105"/>
  <c r="BG105"/>
  <c r="BE105"/>
  <c r="T105"/>
  <c r="R105"/>
  <c r="P105"/>
  <c r="BI100"/>
  <c r="BH100"/>
  <c r="BG100"/>
  <c r="BE100"/>
  <c r="T100"/>
  <c r="R100"/>
  <c r="P100"/>
  <c r="BI95"/>
  <c r="BH95"/>
  <c r="BG95"/>
  <c r="BE95"/>
  <c r="T95"/>
  <c r="R95"/>
  <c r="P95"/>
  <c r="BI92"/>
  <c r="BH92"/>
  <c r="BG92"/>
  <c r="BE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50"/>
  <c i="3" r="J39"/>
  <c r="J38"/>
  <c i="1" r="AY57"/>
  <c i="3" r="J37"/>
  <c i="1" r="AX57"/>
  <c i="3" r="BI241"/>
  <c r="BH241"/>
  <c r="BG241"/>
  <c r="BE241"/>
  <c r="T241"/>
  <c r="T240"/>
  <c r="R241"/>
  <c r="R240"/>
  <c r="P241"/>
  <c r="P240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66"/>
  <c r="BH166"/>
  <c r="BG166"/>
  <c r="BE166"/>
  <c r="T166"/>
  <c r="R166"/>
  <c r="P166"/>
  <c r="BI150"/>
  <c r="BH150"/>
  <c r="BG150"/>
  <c r="BE150"/>
  <c r="T150"/>
  <c r="R150"/>
  <c r="P150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5"/>
  <c r="BH135"/>
  <c r="BG135"/>
  <c r="BE135"/>
  <c r="T135"/>
  <c r="R135"/>
  <c r="P135"/>
  <c r="BI127"/>
  <c r="BH127"/>
  <c r="BG127"/>
  <c r="BE127"/>
  <c r="T127"/>
  <c r="R127"/>
  <c r="P127"/>
  <c r="BI121"/>
  <c r="BH121"/>
  <c r="BG121"/>
  <c r="BE121"/>
  <c r="T121"/>
  <c r="R121"/>
  <c r="P121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3"/>
  <c r="BH103"/>
  <c r="BG103"/>
  <c r="BE103"/>
  <c r="T103"/>
  <c r="R103"/>
  <c r="P103"/>
  <c r="BI99"/>
  <c r="BH99"/>
  <c r="BG99"/>
  <c r="BE99"/>
  <c r="T99"/>
  <c r="R99"/>
  <c r="P99"/>
  <c r="BI94"/>
  <c r="BH94"/>
  <c r="BG94"/>
  <c r="BE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50"/>
  <c i="2" r="J39"/>
  <c r="J38"/>
  <c i="1" r="AY56"/>
  <c i="2" r="J37"/>
  <c i="1" r="AX56"/>
  <c i="2" r="BI190"/>
  <c r="BH190"/>
  <c r="BG190"/>
  <c r="BE190"/>
  <c r="T190"/>
  <c r="R190"/>
  <c r="P190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65"/>
  <c r="BH165"/>
  <c r="BG165"/>
  <c r="BE165"/>
  <c r="T165"/>
  <c r="R165"/>
  <c r="P165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R130"/>
  <c r="P143"/>
  <c r="BI136"/>
  <c r="BH136"/>
  <c r="BG136"/>
  <c r="BE136"/>
  <c r="T136"/>
  <c r="R136"/>
  <c r="P136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18"/>
  <c r="BH118"/>
  <c r="BG118"/>
  <c r="BE118"/>
  <c r="T118"/>
  <c r="R118"/>
  <c r="P118"/>
  <c r="BI105"/>
  <c r="BH105"/>
  <c r="BG105"/>
  <c r="BE105"/>
  <c r="T105"/>
  <c r="R105"/>
  <c r="P105"/>
  <c r="BI92"/>
  <c r="BH92"/>
  <c r="BG92"/>
  <c r="BE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1" r="L50"/>
  <c r="AM50"/>
  <c r="AM49"/>
  <c r="L49"/>
  <c r="AM47"/>
  <c r="L47"/>
  <c r="L45"/>
  <c r="L44"/>
  <c i="2" r="BK161"/>
  <c i="3" r="J108"/>
  <c i="5" r="BK410"/>
  <c r="BK800"/>
  <c r="BK459"/>
  <c i="6" r="BK1107"/>
  <c r="J467"/>
  <c r="J805"/>
  <c i="7" r="BK666"/>
  <c r="BK634"/>
  <c i="8" r="J323"/>
  <c r="J311"/>
  <c i="9" r="BK487"/>
  <c r="BK661"/>
  <c r="BK204"/>
  <c r="J493"/>
  <c i="10" r="J225"/>
  <c r="BK110"/>
  <c r="J192"/>
  <c r="BK108"/>
  <c i="11" r="J110"/>
  <c r="BK117"/>
  <c r="J101"/>
  <c i="12" r="J101"/>
  <c i="13" r="BK106"/>
  <c r="BK171"/>
  <c r="J109"/>
  <c i="14" r="J162"/>
  <c r="BK118"/>
  <c i="16" r="J108"/>
  <c i="19" r="J107"/>
  <c i="21" r="BK99"/>
  <c i="23" r="J117"/>
  <c i="24" r="J95"/>
  <c i="25" r="BK95"/>
  <c i="27" r="J134"/>
  <c i="28" r="J118"/>
  <c i="2" r="J158"/>
  <c i="3" r="BK135"/>
  <c i="5" r="J684"/>
  <c r="J342"/>
  <c r="J1025"/>
  <c r="J1034"/>
  <c i="6" r="J1110"/>
  <c r="J825"/>
  <c i="7" r="J105"/>
  <c i="8" r="J317"/>
  <c r="BK103"/>
  <c i="9" r="BK439"/>
  <c r="J497"/>
  <c r="J391"/>
  <c r="BK679"/>
  <c r="J421"/>
  <c i="10" r="J194"/>
  <c r="BK237"/>
  <c r="J196"/>
  <c r="BK134"/>
  <c i="11" r="J113"/>
  <c r="J99"/>
  <c r="BK172"/>
  <c i="13" r="BK172"/>
  <c r="J116"/>
  <c i="14" r="J163"/>
  <c r="BK109"/>
  <c r="J110"/>
  <c i="21" r="BK97"/>
  <c i="24" r="BK90"/>
  <c i="27" r="BK126"/>
  <c i="28" r="J147"/>
  <c i="24" r="J100"/>
  <c i="27" r="J108"/>
  <c i="28" r="BK235"/>
  <c i="2" r="BK136"/>
  <c i="3" r="J214"/>
  <c i="4" r="BK92"/>
  <c i="5" r="BK163"/>
  <c r="J1730"/>
  <c r="J1058"/>
  <c r="J1470"/>
  <c r="J421"/>
  <c i="6" r="BK828"/>
  <c r="BK671"/>
  <c r="J109"/>
  <c i="7" r="J616"/>
  <c r="BK325"/>
  <c r="J242"/>
  <c i="8" r="BK283"/>
  <c r="BK387"/>
  <c i="9" r="BK547"/>
  <c r="J649"/>
  <c r="BK373"/>
  <c r="J369"/>
  <c r="BK660"/>
  <c r="J401"/>
  <c i="10" r="J256"/>
  <c r="BK214"/>
  <c i="11" r="J97"/>
  <c i="15" r="BK105"/>
  <c i="17" r="J107"/>
  <c i="19" r="BK100"/>
  <c i="21" r="J103"/>
  <c r="J102"/>
  <c i="23" r="J127"/>
  <c r="BK108"/>
  <c i="24" r="J89"/>
  <c i="25" r="J125"/>
  <c i="5" r="J1720"/>
  <c r="J1498"/>
  <c i="6" r="BK1390"/>
  <c r="J1637"/>
  <c i="7" r="BK498"/>
  <c i="8" r="J508"/>
  <c r="BK501"/>
  <c i="9" r="J527"/>
  <c r="J656"/>
  <c r="J441"/>
  <c r="BK425"/>
  <c r="BK531"/>
  <c i="10" r="BK164"/>
  <c r="BK257"/>
  <c r="BK142"/>
  <c r="BK104"/>
  <c i="11" r="J104"/>
  <c r="BK126"/>
  <c r="J161"/>
  <c i="13" r="J110"/>
  <c r="J145"/>
  <c r="J112"/>
  <c i="14" r="BK152"/>
  <c r="BK104"/>
  <c i="16" r="BK111"/>
  <c i="19" r="BK107"/>
  <c i="23" r="J119"/>
  <c i="29" r="BK89"/>
  <c i="27" r="BK111"/>
  <c i="23" r="J136"/>
  <c i="24" r="J102"/>
  <c i="25" r="BK125"/>
  <c i="4" r="J123"/>
  <c i="5" r="BK350"/>
  <c r="J773"/>
  <c r="BK421"/>
  <c r="BK722"/>
  <c i="6" r="J1116"/>
  <c r="J1119"/>
  <c i="8" r="J319"/>
  <c i="9" r="BK234"/>
  <c r="J557"/>
  <c r="J367"/>
  <c r="BK529"/>
  <c r="J521"/>
  <c r="J631"/>
  <c r="J469"/>
  <c r="J303"/>
  <c i="10" r="J182"/>
  <c r="J122"/>
  <c r="J274"/>
  <c r="BK185"/>
  <c r="BK111"/>
  <c r="J188"/>
  <c r="J176"/>
  <c i="11" r="BK162"/>
  <c r="BK181"/>
  <c i="14" r="BK126"/>
  <c i="16" r="BK108"/>
  <c i="18" r="BK109"/>
  <c i="19" r="BK102"/>
  <c i="20" r="BK100"/>
  <c i="21" r="J104"/>
  <c i="23" r="BK114"/>
  <c i="25" r="BK160"/>
  <c i="2" r="BK158"/>
  <c i="5" r="J405"/>
  <c r="J1637"/>
  <c r="BK1619"/>
  <c i="6" r="BK1110"/>
  <c r="BK1634"/>
  <c i="7" r="J520"/>
  <c i="8" r="J368"/>
  <c r="BK185"/>
  <c i="9" r="BK523"/>
  <c r="J409"/>
  <c r="BK517"/>
  <c i="10" r="J261"/>
  <c r="BK165"/>
  <c r="J221"/>
  <c r="BK141"/>
  <c r="J128"/>
  <c i="11" r="J122"/>
  <c r="BK149"/>
  <c r="BK107"/>
  <c i="12" r="J106"/>
  <c i="13" r="BK178"/>
  <c r="J168"/>
  <c r="BK153"/>
  <c r="BK137"/>
  <c r="J182"/>
  <c r="BK124"/>
  <c i="14" r="BK150"/>
  <c r="J102"/>
  <c r="J106"/>
  <c i="16" r="BK104"/>
  <c i="20" r="J95"/>
  <c i="22" r="J89"/>
  <c i="23" r="J131"/>
  <c i="2" r="BK92"/>
  <c i="3" r="BK144"/>
  <c i="4" r="BK133"/>
  <c i="5" r="BK1289"/>
  <c r="BK1071"/>
  <c r="BK735"/>
  <c r="J1081"/>
  <c r="J1233"/>
  <c r="BK694"/>
  <c i="9" r="J663"/>
  <c r="J501"/>
  <c r="J308"/>
  <c r="J523"/>
  <c r="J373"/>
  <c r="J565"/>
  <c r="BK407"/>
  <c i="10" r="J238"/>
  <c r="BK172"/>
  <c r="BK263"/>
  <c r="J98"/>
  <c r="BK211"/>
  <c r="J139"/>
  <c i="13" r="BK113"/>
  <c r="J189"/>
  <c i="14" r="J164"/>
  <c r="BK139"/>
  <c r="J150"/>
  <c r="BK162"/>
  <c r="BK101"/>
  <c r="J109"/>
  <c i="16" r="BK110"/>
  <c i="17" r="BK99"/>
  <c i="19" r="J100"/>
  <c i="20" r="BK102"/>
  <c i="21" r="BK101"/>
  <c i="22" r="BK92"/>
  <c i="23" r="J104"/>
  <c r="BK88"/>
  <c i="24" r="BK89"/>
  <c i="25" r="J115"/>
  <c r="BK115"/>
  <c i="27" r="J129"/>
  <c r="BK120"/>
  <c r="J120"/>
  <c i="28" r="J214"/>
  <c r="J144"/>
  <c i="29" r="BK94"/>
  <c i="2" r="J105"/>
  <c r="BK150"/>
  <c i="3" r="J127"/>
  <c r="BK139"/>
  <c i="5" r="J1235"/>
  <c r="J1093"/>
  <c r="BK748"/>
  <c r="J1633"/>
  <c r="J340"/>
  <c r="J1378"/>
  <c i="6" r="BK1104"/>
  <c r="BK973"/>
  <c r="J922"/>
  <c r="J1608"/>
  <c i="7" r="J669"/>
  <c r="BK431"/>
  <c i="8" r="BK477"/>
  <c r="J539"/>
  <c r="BK317"/>
  <c r="J231"/>
  <c i="9" r="BK602"/>
  <c r="BK431"/>
  <c r="J669"/>
  <c r="BK663"/>
  <c r="BK673"/>
  <c r="BK497"/>
  <c i="10" r="J265"/>
  <c r="BK218"/>
  <c r="J168"/>
  <c r="BK269"/>
  <c r="BK244"/>
  <c r="J213"/>
  <c r="BK170"/>
  <c r="BK100"/>
  <c i="11" r="J177"/>
  <c r="BK132"/>
  <c r="J98"/>
  <c i="12" r="BK99"/>
  <c i="13" r="J101"/>
  <c r="BK164"/>
  <c r="J139"/>
  <c r="J105"/>
  <c r="J120"/>
  <c i="14" r="J151"/>
  <c r="BK102"/>
  <c r="J161"/>
  <c r="BK123"/>
  <c i="16" r="J102"/>
  <c i="17" r="BK109"/>
  <c i="18" r="J108"/>
  <c i="19" r="BK98"/>
  <c i="21" r="J107"/>
  <c i="23" r="BK135"/>
  <c i="24" r="J107"/>
  <c i="25" r="BK107"/>
  <c i="27" r="BK119"/>
  <c i="28" r="J240"/>
  <c i="23" r="BK125"/>
  <c r="J92"/>
  <c i="25" r="J189"/>
  <c i="26" r="BK93"/>
  <c i="28" r="J187"/>
  <c i="29" r="J83"/>
  <c i="2" r="BK123"/>
  <c i="3" r="BK222"/>
  <c r="J113"/>
  <c r="BK113"/>
  <c i="4" r="J129"/>
  <c i="5" r="J400"/>
  <c r="J527"/>
  <c r="BK342"/>
  <c r="J717"/>
  <c i="7" r="BK121"/>
  <c r="BK102"/>
  <c i="8" r="J455"/>
  <c r="J331"/>
  <c r="BK107"/>
  <c r="BK459"/>
  <c r="J553"/>
  <c i="9" r="BK590"/>
  <c r="J200"/>
  <c r="J615"/>
  <c r="BK493"/>
  <c r="J393"/>
  <c r="J605"/>
  <c r="BK445"/>
  <c r="BK403"/>
  <c r="BK670"/>
  <c r="J553"/>
  <c r="BK481"/>
  <c r="BK389"/>
  <c r="BK241"/>
  <c i="10" r="J259"/>
  <c r="BK230"/>
  <c r="J206"/>
  <c r="J186"/>
  <c r="BK156"/>
  <c r="BK114"/>
  <c r="J202"/>
  <c r="BK243"/>
  <c r="J230"/>
  <c r="J204"/>
  <c r="J164"/>
  <c r="BK118"/>
  <c r="J114"/>
  <c r="BK105"/>
  <c r="BK99"/>
  <c i="11" r="BK147"/>
  <c r="BK116"/>
  <c r="J142"/>
  <c i="14" r="J145"/>
  <c i="16" r="J104"/>
  <c i="17" r="BK105"/>
  <c i="18" r="J106"/>
  <c i="19" r="BK106"/>
  <c i="20" r="J108"/>
  <c i="21" r="BK92"/>
  <c r="BK89"/>
  <c i="23" r="BK120"/>
  <c r="J132"/>
  <c r="BK91"/>
  <c r="J93"/>
  <c i="24" r="BK101"/>
  <c i="25" r="J103"/>
  <c i="26" r="J90"/>
  <c i="27" r="BK124"/>
  <c r="BK116"/>
  <c i="28" r="BK144"/>
  <c r="BK139"/>
  <c i="29" r="J86"/>
  <c i="2" r="BK179"/>
  <c i="3" r="BK185"/>
  <c i="5" r="BK1350"/>
  <c r="J102"/>
  <c r="BK295"/>
  <c r="BK1498"/>
  <c r="BK1235"/>
  <c r="J459"/>
  <c i="6" r="BK1359"/>
  <c r="J1207"/>
  <c r="BK916"/>
  <c i="7" r="J619"/>
  <c r="J427"/>
  <c r="J99"/>
  <c i="8" r="BK536"/>
  <c r="BK295"/>
  <c r="J532"/>
  <c r="J304"/>
  <c r="BK310"/>
  <c i="9" r="BK397"/>
  <c r="J535"/>
  <c r="J679"/>
  <c r="BK417"/>
  <c r="BK395"/>
  <c r="BK557"/>
  <c i="10" r="J268"/>
  <c r="J236"/>
  <c i="23" r="BK111"/>
  <c i="27" r="J127"/>
  <c r="BK112"/>
  <c i="2" r="BK165"/>
  <c r="BK148"/>
  <c i="3" r="BK195"/>
  <c i="5" r="J450"/>
  <c r="J696"/>
  <c r="J178"/>
  <c r="J1395"/>
  <c r="J1402"/>
  <c i="6" r="J592"/>
  <c r="BK363"/>
  <c r="J1634"/>
  <c i="7" r="J634"/>
  <c r="J368"/>
  <c r="BK462"/>
  <c i="8" r="J459"/>
  <c r="J181"/>
  <c r="BK227"/>
  <c i="9" r="BK645"/>
  <c r="BK658"/>
  <c r="BK459"/>
  <c r="BK656"/>
  <c r="BK551"/>
  <c r="J629"/>
  <c r="J672"/>
  <c r="BK477"/>
  <c r="BK308"/>
  <c i="10" r="BK246"/>
  <c r="J189"/>
  <c r="BK115"/>
  <c r="J242"/>
  <c r="BK173"/>
  <c r="J120"/>
  <c r="J121"/>
  <c i="11" r="J134"/>
  <c r="BK134"/>
  <c r="J147"/>
  <c r="BK100"/>
  <c r="BK99"/>
  <c i="12" r="BK101"/>
  <c i="13" r="BK119"/>
  <c r="J183"/>
  <c r="BK159"/>
  <c r="J159"/>
  <c i="14" r="BK157"/>
  <c r="J127"/>
  <c r="J140"/>
  <c r="BK110"/>
  <c r="BK107"/>
  <c i="16" r="BK102"/>
  <c i="18" r="BK112"/>
  <c i="20" r="BK101"/>
  <c i="23" r="BK103"/>
  <c i="28" r="J151"/>
  <c i="24" r="BK96"/>
  <c i="27" r="J117"/>
  <c i="24" r="J106"/>
  <c i="25" r="J212"/>
  <c r="BK144"/>
  <c i="26" r="BK95"/>
  <c i="27" r="BK115"/>
  <c i="28" r="J97"/>
  <c r="J193"/>
  <c i="23" r="BK107"/>
  <c r="J94"/>
  <c i="25" r="BK212"/>
  <c i="26" r="J95"/>
  <c i="28" r="J235"/>
  <c i="2" r="J187"/>
  <c i="3" r="BK142"/>
  <c i="5" r="BK512"/>
  <c r="J1296"/>
  <c r="BK1340"/>
  <c r="BK1428"/>
  <c i="6" r="BK1128"/>
  <c r="J1406"/>
  <c r="BK1406"/>
  <c i="7" r="BK669"/>
  <c r="BK322"/>
  <c r="BK244"/>
  <c i="8" r="J201"/>
  <c r="BK368"/>
  <c r="BK338"/>
  <c i="9" r="BK293"/>
  <c r="BK553"/>
  <c r="BK338"/>
  <c r="BK525"/>
  <c r="BK677"/>
  <c r="J598"/>
  <c r="BK419"/>
  <c i="10" r="J255"/>
  <c r="J215"/>
  <c r="J123"/>
  <c r="BK247"/>
  <c r="BK194"/>
  <c r="J157"/>
  <c r="J172"/>
  <c i="11" r="BK165"/>
  <c r="BK101"/>
  <c r="J162"/>
  <c r="BK127"/>
  <c r="J151"/>
  <c r="J163"/>
  <c i="12" r="J107"/>
  <c r="J99"/>
  <c i="13" r="BK182"/>
  <c r="BK175"/>
  <c r="J167"/>
  <c r="J158"/>
  <c r="BK151"/>
  <c r="J142"/>
  <c r="BK126"/>
  <c r="BK177"/>
  <c r="J156"/>
  <c r="BK127"/>
  <c r="J186"/>
  <c i="14" r="BK154"/>
  <c r="J111"/>
  <c r="J125"/>
  <c r="BK130"/>
  <c i="15" r="J101"/>
  <c i="18" r="J110"/>
  <c i="19" r="J109"/>
  <c i="20" r="J111"/>
  <c i="21" r="BK106"/>
  <c i="23" r="BK113"/>
  <c i="3" r="J210"/>
  <c i="5" r="J255"/>
  <c r="J233"/>
  <c r="BK1637"/>
  <c i="6" r="J578"/>
  <c i="2" r="J148"/>
  <c i="5" r="J395"/>
  <c r="J159"/>
  <c i="6" r="BK1356"/>
  <c r="BK1122"/>
  <c i="7" r="J584"/>
  <c i="8" r="BK514"/>
  <c r="J461"/>
  <c i="9" r="J580"/>
  <c r="J209"/>
  <c r="J489"/>
  <c r="BK574"/>
  <c i="10" r="J253"/>
  <c r="J135"/>
  <c r="BK238"/>
  <c r="J145"/>
  <c r="J105"/>
  <c i="11" r="BK138"/>
  <c r="BK122"/>
  <c i="13" r="J127"/>
  <c r="BK148"/>
  <c r="BK188"/>
  <c i="14" r="BK140"/>
  <c r="J107"/>
  <c i="15" r="J104"/>
  <c i="17" r="BK106"/>
  <c i="20" r="J114"/>
  <c i="23" r="BK110"/>
  <c i="26" r="BK88"/>
  <c i="28" r="BK97"/>
  <c i="24" r="J101"/>
  <c i="26" r="J93"/>
  <c i="2" r="BK176"/>
  <c i="4" r="BK129"/>
  <c i="5" r="BK978"/>
  <c r="BK768"/>
  <c r="BK1669"/>
  <c r="J324"/>
  <c r="J1488"/>
  <c i="6" r="BK976"/>
  <c r="J817"/>
  <c r="BK470"/>
  <c r="J588"/>
  <c i="7" r="J445"/>
  <c r="J313"/>
  <c i="8" r="J307"/>
  <c r="BK419"/>
  <c r="J262"/>
  <c i="9" r="BK664"/>
  <c r="BK443"/>
  <c r="BK401"/>
  <c r="BK586"/>
  <c r="BK455"/>
  <c r="J288"/>
  <c i="10" r="J245"/>
  <c r="J216"/>
  <c r="J141"/>
  <c r="BK267"/>
  <c r="BK254"/>
  <c r="J212"/>
  <c r="BK131"/>
  <c r="BK199"/>
  <c i="11" r="J166"/>
  <c r="BK166"/>
  <c i="14" r="J108"/>
  <c i="8" r="J338"/>
  <c i="9" r="BK507"/>
  <c r="J563"/>
  <c i="10" r="J251"/>
  <c r="BK120"/>
  <c r="J218"/>
  <c r="BK191"/>
  <c i="11" r="BK124"/>
  <c r="BK156"/>
  <c r="BK105"/>
  <c i="13" r="J123"/>
  <c r="BK155"/>
  <c r="BK117"/>
  <c i="14" r="BK161"/>
  <c i="27" r="BK93"/>
  <c i="29" r="BK92"/>
  <c i="24" r="J88"/>
  <c i="28" r="J139"/>
  <c i="3" r="BK202"/>
  <c r="J148"/>
  <c i="4" r="BK95"/>
  <c i="5" r="J709"/>
  <c r="J110"/>
  <c r="J361"/>
  <c r="J1725"/>
  <c r="BK278"/>
  <c r="J1356"/>
  <c i="6" r="BK849"/>
  <c r="BK457"/>
  <c r="BK1637"/>
  <c i="7" r="BK96"/>
  <c i="8" r="BK532"/>
  <c r="BK351"/>
  <c r="BK490"/>
  <c r="J220"/>
  <c i="9" r="BK501"/>
  <c r="J657"/>
  <c r="J511"/>
  <c r="J318"/>
  <c r="BK499"/>
  <c r="BK415"/>
  <c r="J662"/>
  <c r="BK473"/>
  <c i="10" r="J269"/>
  <c r="J126"/>
  <c r="BK186"/>
  <c r="BK221"/>
  <c r="J146"/>
  <c i="11" r="J155"/>
  <c r="J114"/>
  <c r="J181"/>
  <c i="15" r="J103"/>
  <c i="18" r="BK110"/>
  <c i="19" r="J102"/>
  <c i="20" r="J102"/>
  <c i="22" r="J91"/>
  <c i="23" r="BK117"/>
  <c i="10" r="J234"/>
  <c r="J113"/>
  <c i="11" r="BK183"/>
  <c r="J158"/>
  <c i="12" r="BK102"/>
  <c i="13" r="J103"/>
  <c r="BK154"/>
  <c r="J99"/>
  <c i="14" r="J149"/>
  <c i="5" r="J271"/>
  <c i="6" r="J1229"/>
  <c r="BK1229"/>
  <c r="BK1362"/>
  <c i="7" r="J429"/>
  <c i="8" r="BK374"/>
  <c r="BK461"/>
  <c i="9" r="BK653"/>
  <c i="5" r="BK551"/>
  <c r="BK753"/>
  <c i="6" r="BK805"/>
  <c r="J99"/>
  <c i="7" r="J190"/>
  <c i="8" r="J227"/>
  <c r="J431"/>
  <c i="9" r="BK674"/>
  <c r="J359"/>
  <c r="J592"/>
  <c r="BK541"/>
  <c i="10" r="J241"/>
  <c r="J162"/>
  <c r="J147"/>
  <c r="J156"/>
  <c i="11" r="J168"/>
  <c r="BK152"/>
  <c r="BK103"/>
  <c i="13" r="J114"/>
  <c r="BK142"/>
  <c r="J170"/>
  <c i="14" r="J147"/>
  <c r="J104"/>
  <c i="18" r="BK104"/>
  <c i="21" r="BK91"/>
  <c i="24" r="J96"/>
  <c i="25" r="J160"/>
  <c i="27" r="BK122"/>
  <c i="28" r="BK157"/>
  <c i="29" r="J92"/>
  <c i="2" r="BK160"/>
  <c i="4" r="BK127"/>
  <c i="5" r="J412"/>
  <c r="BK1378"/>
  <c i="6" r="J1204"/>
  <c r="BK844"/>
  <c i="7" r="J515"/>
  <c r="J489"/>
  <c i="8" r="J245"/>
  <c r="BK399"/>
  <c r="J477"/>
  <c i="9" r="BK637"/>
  <c r="J457"/>
  <c r="BK666"/>
  <c r="J582"/>
  <c r="J252"/>
  <c i="23" r="BK97"/>
  <c i="27" r="BK92"/>
  <c i="3" r="BK232"/>
  <c i="4" r="J105"/>
  <c i="5" r="J800"/>
  <c r="BK1435"/>
  <c r="J1648"/>
  <c i="6" r="BK870"/>
  <c i="7" r="J187"/>
  <c r="BK118"/>
  <c i="9" r="BK594"/>
  <c i="10" r="BK271"/>
  <c r="J154"/>
  <c r="BK272"/>
  <c r="BK151"/>
  <c r="J99"/>
  <c i="11" r="J117"/>
  <c r="BK133"/>
  <c r="BK142"/>
  <c i="13" r="BK136"/>
  <c r="BK170"/>
  <c r="BK134"/>
  <c r="J155"/>
  <c i="14" r="BK132"/>
  <c r="J152"/>
  <c r="BK106"/>
  <c i="17" r="BK103"/>
  <c i="20" r="BK98"/>
  <c i="23" r="BK128"/>
  <c i="24" r="BK91"/>
  <c i="28" r="J225"/>
  <c i="23" r="BK116"/>
  <c i="24" r="BK99"/>
  <c i="28" r="J233"/>
  <c i="29" r="J84"/>
  <c i="3" r="J139"/>
  <c r="J142"/>
  <c i="5" r="BK686"/>
  <c r="J240"/>
  <c r="BK1040"/>
  <c r="BK1615"/>
  <c r="BK1488"/>
  <c i="6" r="BK966"/>
  <c r="J1104"/>
  <c r="BK584"/>
  <c r="J1409"/>
  <c i="7" r="J261"/>
  <c r="BK190"/>
  <c i="8" r="J290"/>
  <c r="BK470"/>
  <c r="J158"/>
  <c i="9" r="J537"/>
  <c r="J641"/>
  <c r="J499"/>
  <c r="J208"/>
  <c r="BK344"/>
  <c r="J207"/>
  <c r="BK561"/>
  <c r="J417"/>
  <c r="J220"/>
  <c i="10" r="BK169"/>
  <c r="J270"/>
  <c r="BK241"/>
  <c r="J195"/>
  <c r="BK139"/>
  <c r="J115"/>
  <c r="BK182"/>
  <c i="11" r="BK174"/>
  <c r="BK119"/>
  <c r="J133"/>
  <c i="15" r="BK98"/>
  <c i="17" r="BK108"/>
  <c i="19" r="J98"/>
  <c i="20" r="BK107"/>
  <c i="21" r="J92"/>
  <c i="23" r="BK122"/>
  <c r="J115"/>
  <c i="3" r="J99"/>
  <c i="4" r="BK118"/>
  <c i="23" r="BK96"/>
  <c i="24" r="BK94"/>
  <c i="25" r="BK149"/>
  <c i="27" r="J109"/>
  <c r="J113"/>
  <c i="28" r="BK184"/>
  <c i="23" r="BK99"/>
  <c i="25" r="J138"/>
  <c i="27" r="J105"/>
  <c i="3" r="BK197"/>
  <c i="5" r="J295"/>
  <c r="BK231"/>
  <c r="BK1090"/>
  <c i="8" r="BK508"/>
  <c i="9" r="J627"/>
  <c r="BK405"/>
  <c r="BK411"/>
  <c r="BK200"/>
  <c i="10" r="BK181"/>
  <c r="BK262"/>
  <c r="J136"/>
  <c i="11" r="BK182"/>
  <c r="BK169"/>
  <c r="J103"/>
  <c r="J100"/>
  <c i="12" r="J97"/>
  <c i="13" r="J184"/>
  <c r="BK165"/>
  <c r="J152"/>
  <c r="BK138"/>
  <c r="J176"/>
  <c r="J133"/>
  <c i="14" r="BK163"/>
  <c r="BK116"/>
  <c r="J144"/>
  <c i="19" r="J106"/>
  <c i="21" r="J91"/>
  <c i="23" r="BK90"/>
  <c i="3" r="J195"/>
  <c i="5" r="BK377"/>
  <c r="BK303"/>
  <c r="J1723"/>
  <c r="BK792"/>
  <c i="6" r="BK919"/>
  <c r="J1260"/>
  <c i="7" r="BK564"/>
  <c r="BK445"/>
  <c i="8" r="BK125"/>
  <c r="J259"/>
  <c i="9" r="J584"/>
  <c r="BK209"/>
  <c r="J600"/>
  <c i="10" r="J217"/>
  <c r="BK117"/>
  <c r="J219"/>
  <c r="BK162"/>
  <c i="11" r="J118"/>
  <c r="J153"/>
  <c r="BK150"/>
  <c i="12" r="J108"/>
  <c i="13" r="J188"/>
  <c r="J135"/>
  <c r="J129"/>
  <c i="14" r="J130"/>
  <c r="BK121"/>
  <c i="15" r="BK101"/>
  <c i="18" r="J111"/>
  <c i="20" r="BK95"/>
  <c i="23" r="BK127"/>
  <c r="BK109"/>
  <c i="25" r="J164"/>
  <c i="27" r="BK133"/>
  <c i="28" r="BK205"/>
  <c r="BK113"/>
  <c i="2" r="J183"/>
  <c i="3" r="BK210"/>
  <c i="5" r="J377"/>
  <c r="J1289"/>
  <c r="BK1723"/>
  <c r="BK412"/>
  <c i="6" r="BK571"/>
  <c r="J615"/>
  <c i="7" r="BK368"/>
  <c i="10" r="BK158"/>
  <c i="11" r="J159"/>
  <c i="28" r="J174"/>
  <c i="10" r="J158"/>
  <c r="J153"/>
  <c i="11" r="J127"/>
  <c r="J182"/>
  <c i="15" r="J107"/>
  <c i="18" r="J98"/>
  <c i="19" r="BK104"/>
  <c i="21" r="J106"/>
  <c i="23" r="J125"/>
  <c r="BK89"/>
  <c i="24" r="BK98"/>
  <c i="25" r="J95"/>
  <c i="26" r="J89"/>
  <c i="27" r="BK108"/>
  <c i="28" r="J217"/>
  <c i="29" r="J85"/>
  <c i="3" r="BK121"/>
  <c i="5" r="BK1318"/>
  <c r="BK1081"/>
  <c r="J163"/>
  <c i="6" r="BK559"/>
  <c r="J1556"/>
  <c i="7" r="BK261"/>
  <c i="8" r="J415"/>
  <c r="J122"/>
  <c r="BK201"/>
  <c i="9" r="J459"/>
  <c r="J491"/>
  <c r="J495"/>
  <c r="BK605"/>
  <c r="BK375"/>
  <c i="23" r="J129"/>
  <c i="25" r="BK193"/>
  <c i="2" r="J154"/>
  <c i="3" r="BK187"/>
  <c i="5" r="BK1278"/>
  <c r="BK524"/>
  <c r="BK1034"/>
  <c i="6" r="BK1552"/>
  <c r="J604"/>
  <c i="7" r="J118"/>
  <c i="8" r="J407"/>
  <c r="BK166"/>
  <c i="9" r="BK471"/>
  <c r="BK413"/>
  <c i="13" r="J106"/>
  <c i="14" r="BK112"/>
  <c r="BK144"/>
  <c i="17" r="J102"/>
  <c i="19" r="J105"/>
  <c i="22" r="BK91"/>
  <c i="25" r="J144"/>
  <c i="28" r="BK217"/>
  <c i="23" r="BK93"/>
  <c i="25" r="J202"/>
  <c i="28" r="BK190"/>
  <c i="2" r="J143"/>
  <c i="3" r="J222"/>
  <c i="4" r="J130"/>
  <c i="5" r="BK262"/>
  <c r="J531"/>
  <c r="J1318"/>
  <c r="J1662"/>
  <c r="J1040"/>
  <c r="J1619"/>
  <c i="6" r="BK1125"/>
  <c r="BK1374"/>
  <c r="BK875"/>
  <c r="J841"/>
  <c i="7" r="J663"/>
  <c i="8" r="J490"/>
  <c r="BK154"/>
  <c r="J449"/>
  <c r="BK220"/>
  <c i="9" r="J330"/>
  <c r="J609"/>
  <c r="J473"/>
  <c r="BK220"/>
  <c r="J395"/>
  <c r="J338"/>
  <c r="J611"/>
  <c r="J445"/>
  <c r="J258"/>
  <c i="10" r="BK150"/>
  <c r="BK98"/>
  <c r="BK255"/>
  <c r="J199"/>
  <c r="BK121"/>
  <c r="J127"/>
  <c r="J133"/>
  <c i="11" r="J148"/>
  <c r="J164"/>
  <c i="14" r="J139"/>
  <c i="16" r="J111"/>
  <c i="18" r="BK100"/>
  <c i="20" r="BK111"/>
  <c i="21" r="BK88"/>
  <c i="23" r="BK133"/>
  <c r="J130"/>
  <c i="3" r="J236"/>
  <c r="BK148"/>
  <c i="23" r="J122"/>
  <c i="25" r="BK173"/>
  <c i="3" r="J206"/>
  <c i="4" r="J118"/>
  <c i="5" r="BK450"/>
  <c r="BK527"/>
  <c i="6" r="BK1377"/>
  <c r="J1377"/>
  <c i="7" r="BK434"/>
  <c i="8" r="J501"/>
  <c r="BK424"/>
  <c i="9" r="J431"/>
  <c r="BK451"/>
  <c r="J664"/>
  <c r="BK535"/>
  <c i="10" r="J244"/>
  <c r="J108"/>
  <c r="BK209"/>
  <c r="J119"/>
  <c i="11" r="J152"/>
  <c r="BK143"/>
  <c r="BK98"/>
  <c i="12" r="J109"/>
  <c i="13" r="J187"/>
  <c r="BK174"/>
  <c r="BK162"/>
  <c r="BK146"/>
  <c r="J122"/>
  <c r="BK160"/>
  <c r="BK111"/>
  <c i="21" r="BK98"/>
  <c i="9" r="BK635"/>
  <c r="J403"/>
  <c r="J529"/>
  <c i="10" r="BK231"/>
  <c r="J124"/>
  <c r="J246"/>
  <c r="BK127"/>
  <c i="11" r="J136"/>
  <c i="13" r="BK143"/>
  <c i="21" r="BK95"/>
  <c i="23" r="J134"/>
  <c i="24" r="BK95"/>
  <c i="25" r="BK170"/>
  <c i="27" r="J92"/>
  <c i="28" r="BK229"/>
  <c i="29" r="J93"/>
  <c i="3" r="BK241"/>
  <c i="4" r="BK130"/>
  <c i="5" r="J819"/>
  <c i="17" r="J100"/>
  <c i="20" r="J109"/>
  <c i="23" r="J106"/>
  <c i="27" r="BK121"/>
  <c i="28" r="BK147"/>
  <c i="25" r="BK209"/>
  <c i="27" r="BK118"/>
  <c i="29" r="BK88"/>
  <c i="3" r="BK143"/>
  <c i="5" r="BK1342"/>
  <c r="J278"/>
  <c r="BK1666"/>
  <c r="J811"/>
  <c r="BK1628"/>
  <c i="6" r="J976"/>
  <c r="BK1207"/>
  <c i="10" r="BK106"/>
  <c r="J171"/>
  <c r="BK113"/>
  <c i="11" r="BK151"/>
  <c r="J146"/>
  <c i="16" r="J101"/>
  <c i="18" r="J109"/>
  <c i="20" r="J98"/>
  <c i="22" r="J92"/>
  <c i="23" r="J105"/>
  <c i="25" r="J170"/>
  <c r="BK99"/>
  <c i="27" r="BK136"/>
  <c i="28" r="J113"/>
  <c r="BK151"/>
  <c i="3" r="BK150"/>
  <c i="5" r="BK1025"/>
  <c r="BK165"/>
  <c r="BK245"/>
  <c i="6" r="J996"/>
  <c r="J1319"/>
  <c i="7" r="J121"/>
  <c i="8" r="BK467"/>
  <c r="BK331"/>
  <c i="9" r="BK617"/>
  <c r="J283"/>
  <c r="J234"/>
  <c r="J467"/>
  <c i="10" r="J248"/>
  <c i="3" r="BK110"/>
  <c i="5" r="BK480"/>
  <c i="6" r="BK119"/>
  <c i="7" r="J155"/>
  <c i="8" r="BK262"/>
  <c r="J351"/>
  <c i="9" r="BK633"/>
  <c r="J617"/>
  <c r="J561"/>
  <c r="J387"/>
  <c i="10" r="J200"/>
  <c i="5" r="J1152"/>
  <c r="BK1356"/>
  <c r="BK514"/>
  <c i="6" r="BK825"/>
  <c r="BK618"/>
  <c r="J1107"/>
  <c i="7" r="J498"/>
  <c i="8" r="J511"/>
  <c r="J141"/>
  <c r="BK381"/>
  <c r="BK249"/>
  <c i="9" r="J675"/>
  <c r="BK592"/>
  <c r="J429"/>
  <c r="J643"/>
  <c r="J549"/>
  <c r="BK383"/>
  <c i="10" r="J257"/>
  <c r="J118"/>
  <c r="BK249"/>
  <c r="BK208"/>
  <c r="BK132"/>
  <c r="BK147"/>
  <c r="J125"/>
  <c i="11" r="J135"/>
  <c r="J174"/>
  <c i="21" r="BK102"/>
  <c i="23" r="BK105"/>
  <c r="J109"/>
  <c i="3" r="BK206"/>
  <c i="5" r="J410"/>
  <c i="23" r="J108"/>
  <c i="28" r="BK118"/>
  <c i="29" r="BK90"/>
  <c i="23" r="BK100"/>
  <c i="24" r="BK88"/>
  <c i="25" r="BK164"/>
  <c i="27" r="J124"/>
  <c i="2" r="BK187"/>
  <c i="3" r="BK140"/>
  <c r="BK103"/>
  <c i="5" r="BK1152"/>
  <c r="J165"/>
  <c r="BK312"/>
  <c r="J1428"/>
  <c r="J1640"/>
  <c i="6" r="BK604"/>
  <c r="J1218"/>
  <c r="J988"/>
  <c i="7" r="BK584"/>
  <c r="BK242"/>
  <c r="J434"/>
  <c i="8" r="BK431"/>
  <c r="BK122"/>
  <c i="9" r="J574"/>
  <c r="J651"/>
  <c r="J483"/>
  <c r="J639"/>
  <c r="J567"/>
  <c r="BK667"/>
  <c r="J576"/>
  <c r="J399"/>
  <c i="10" r="J267"/>
  <c r="J203"/>
  <c r="J151"/>
  <c r="BK187"/>
  <c r="J239"/>
  <c i="13" r="J157"/>
  <c r="J149"/>
  <c r="BK139"/>
  <c r="J118"/>
  <c r="BK105"/>
  <c r="J169"/>
  <c r="J147"/>
  <c r="J104"/>
  <c r="J124"/>
  <c i="14" r="BK134"/>
  <c r="J158"/>
  <c r="BK146"/>
  <c i="15" r="BK106"/>
  <c i="18" r="J99"/>
  <c i="19" r="J101"/>
  <c i="21" r="BK104"/>
  <c r="BK93"/>
  <c i="23" r="J120"/>
  <c i="2" r="J127"/>
  <c i="4" r="BK110"/>
  <c i="5" r="J768"/>
  <c r="BK1495"/>
  <c r="J238"/>
  <c i="6" r="J350"/>
  <c r="J966"/>
  <c r="J844"/>
  <c i="7" r="BK151"/>
  <c i="8" r="J516"/>
  <c r="J536"/>
  <c i="9" r="BK324"/>
  <c r="J379"/>
  <c r="J525"/>
  <c r="BK619"/>
  <c r="J385"/>
  <c i="10" r="J198"/>
  <c r="BK200"/>
  <c r="BK168"/>
  <c r="BK116"/>
  <c i="11" r="BK129"/>
  <c r="BK102"/>
  <c r="BK184"/>
  <c i="13" r="J130"/>
  <c r="BK181"/>
  <c r="J126"/>
  <c i="14" r="J146"/>
  <c r="J136"/>
  <c r="BK114"/>
  <c i="17" r="BK107"/>
  <c i="19" r="BK108"/>
  <c i="21" r="BK90"/>
  <c i="23" r="J111"/>
  <c i="24" r="BK107"/>
  <c i="25" r="J154"/>
  <c i="27" r="BK128"/>
  <c i="28" r="BK131"/>
  <c i="29" r="BK93"/>
  <c i="3" r="BK236"/>
  <c i="4" r="J100"/>
  <c i="5" r="BK531"/>
  <c r="J1461"/>
  <c r="J1625"/>
  <c i="6" r="BK608"/>
  <c r="J838"/>
  <c i="7" r="BK319"/>
  <c i="8" r="J381"/>
  <c r="J467"/>
  <c i="9" r="J477"/>
  <c r="J475"/>
  <c r="BK457"/>
  <c r="J602"/>
  <c i="10" r="J272"/>
  <c r="J185"/>
  <c r="J229"/>
  <c r="J137"/>
  <c i="11" r="J156"/>
  <c r="BK158"/>
  <c r="J138"/>
  <c i="12" r="BK104"/>
  <c i="13" r="J178"/>
  <c r="J125"/>
  <c r="J144"/>
  <c i="14" r="J117"/>
  <c r="BK141"/>
  <c i="20" r="BK114"/>
  <c i="24" r="BK105"/>
  <c i="27" r="J133"/>
  <c i="29" r="J82"/>
  <c i="25" r="BK176"/>
  <c i="27" r="BK131"/>
  <c i="28" r="BK174"/>
  <c i="2" r="F38"/>
  <c i="6" r="BK467"/>
  <c r="J1362"/>
  <c r="BK1322"/>
  <c r="J1631"/>
  <c i="7" r="BK524"/>
  <c i="8" r="BK553"/>
  <c r="BK130"/>
  <c r="BK224"/>
  <c i="9" r="BK467"/>
  <c r="J547"/>
  <c r="J623"/>
  <c r="BK469"/>
  <c r="BK511"/>
  <c i="10" r="BK270"/>
  <c r="BK239"/>
  <c r="BK179"/>
  <c r="BK119"/>
  <c r="BK256"/>
  <c r="BK217"/>
  <c r="BK140"/>
  <c r="J193"/>
  <c i="11" r="BK157"/>
  <c r="BK111"/>
  <c i="14" r="BK111"/>
  <c i="16" r="J99"/>
  <c i="18" r="J101"/>
  <c i="20" r="J99"/>
  <c i="21" r="J95"/>
  <c i="23" r="J123"/>
  <c i="24" r="J99"/>
  <c i="25" r="BK128"/>
  <c i="27" r="BK129"/>
  <c i="28" r="J190"/>
  <c i="29" r="BK86"/>
  <c i="2" r="J35"/>
  <c i="5" r="J1473"/>
  <c r="J1350"/>
  <c i="6" r="J718"/>
  <c r="J849"/>
  <c i="7" r="BK637"/>
  <c r="BK313"/>
  <c i="8" r="J166"/>
  <c r="J123"/>
  <c i="9" r="J590"/>
  <c r="J647"/>
  <c r="J678"/>
  <c r="BK391"/>
  <c i="23" r="BK101"/>
  <c i="26" r="J88"/>
  <c i="2" r="BK118"/>
  <c i="3" r="J135"/>
  <c i="5" r="BK773"/>
  <c r="BK283"/>
  <c r="J1502"/>
  <c i="6" r="J571"/>
  <c r="BK988"/>
  <c i="7" r="J505"/>
  <c i="8" r="J526"/>
  <c r="BK275"/>
  <c i="9" r="J555"/>
  <c r="BK303"/>
  <c r="J681"/>
  <c r="J365"/>
  <c i="10" r="J211"/>
  <c r="J140"/>
  <c r="J179"/>
  <c i="11" r="J179"/>
  <c r="J116"/>
  <c r="BK178"/>
  <c i="12" r="BK106"/>
  <c i="13" r="BK98"/>
  <c r="J140"/>
  <c r="BK183"/>
  <c i="14" r="BK148"/>
  <c r="J101"/>
  <c r="J126"/>
  <c i="18" r="J105"/>
  <c i="20" r="BK106"/>
  <c i="29" r="BK85"/>
  <c i="27" r="J118"/>
  <c i="23" r="BK134"/>
  <c r="BK95"/>
  <c i="25" r="BK154"/>
  <c i="28" r="J209"/>
  <c i="2" r="J118"/>
  <c i="3" r="J94"/>
  <c i="5" r="BK238"/>
  <c r="BK1648"/>
  <c r="J1435"/>
  <c i="20" r="BK99"/>
  <c i="23" r="BK129"/>
  <c r="J96"/>
  <c i="2" r="BK183"/>
  <c i="4" r="BK136"/>
  <c i="24" r="BK92"/>
  <c i="25" r="J173"/>
  <c i="26" r="BK91"/>
  <c i="27" r="BK134"/>
  <c r="BK99"/>
  <c i="28" r="J107"/>
  <c i="29" r="J95"/>
  <c i="23" r="J118"/>
  <c i="24" r="BK97"/>
  <c r="J103"/>
  <c i="27" r="J136"/>
  <c r="J116"/>
  <c i="2" r="BK154"/>
  <c i="4" r="BK114"/>
  <c i="5" r="BK196"/>
  <c r="J841"/>
  <c r="BK1725"/>
  <c r="J792"/>
  <c r="J1464"/>
  <c i="6" r="BK1119"/>
  <c r="BK831"/>
  <c r="J831"/>
  <c i="7" r="J322"/>
  <c r="J458"/>
  <c i="8" r="J470"/>
  <c r="BK147"/>
  <c r="J273"/>
  <c i="9" r="J607"/>
  <c r="BK607"/>
  <c r="BK252"/>
  <c r="J487"/>
  <c r="J653"/>
  <c r="BK491"/>
  <c r="J263"/>
  <c i="10" r="BK229"/>
  <c r="J174"/>
  <c r="J271"/>
  <c r="BK216"/>
  <c r="J169"/>
  <c r="J214"/>
  <c r="BK109"/>
  <c i="11" r="BK173"/>
  <c r="BK115"/>
  <c r="BK179"/>
  <c r="J120"/>
  <c r="BK160"/>
  <c i="12" r="BK97"/>
  <c i="13" r="BK189"/>
  <c r="J177"/>
  <c r="J171"/>
  <c r="BK163"/>
  <c r="BK156"/>
  <c r="J150"/>
  <c r="J141"/>
  <c r="BK135"/>
  <c r="BK109"/>
  <c r="BK150"/>
  <c r="BK118"/>
  <c r="J100"/>
  <c i="14" r="J160"/>
  <c r="J128"/>
  <c r="J154"/>
  <c r="BK135"/>
  <c r="J121"/>
  <c i="19" r="BK109"/>
  <c i="20" r="BK112"/>
  <c i="21" r="J97"/>
  <c i="22" r="BK89"/>
  <c i="23" r="BK131"/>
  <c i="2" r="BK135"/>
  <c i="3" r="J143"/>
  <c i="4" r="J95"/>
  <c i="5" r="J706"/>
  <c r="BK1280"/>
  <c r="BK1657"/>
  <c r="J753"/>
  <c r="BK1058"/>
  <c i="6" r="BK1218"/>
  <c r="BK817"/>
  <c r="J612"/>
  <c r="J828"/>
  <c r="BK1608"/>
  <c r="J608"/>
  <c i="7" r="BK487"/>
  <c r="BK429"/>
  <c r="BK105"/>
  <c i="8" r="BK299"/>
  <c r="BK407"/>
  <c i="9" r="BK615"/>
  <c r="J673"/>
  <c r="BK611"/>
  <c r="J437"/>
  <c r="J204"/>
  <c r="BK461"/>
  <c r="J637"/>
  <c r="J465"/>
  <c r="J344"/>
  <c i="10" r="BK205"/>
  <c r="J163"/>
  <c r="BK274"/>
  <c r="BK251"/>
  <c r="BK202"/>
  <c r="BK149"/>
  <c r="J159"/>
  <c i="11" r="BK161"/>
  <c r="J102"/>
  <c r="BK139"/>
  <c r="BK109"/>
  <c r="J108"/>
  <c r="BK131"/>
  <c i="12" r="J96"/>
  <c i="13" r="BK116"/>
  <c r="J162"/>
  <c r="BK149"/>
  <c r="J119"/>
  <c r="BK147"/>
  <c i="14" r="J157"/>
  <c r="J120"/>
  <c r="J148"/>
  <c r="BK153"/>
  <c r="J137"/>
  <c i="15" r="J99"/>
  <c i="17" r="BK100"/>
  <c i="19" r="J108"/>
  <c i="20" r="J112"/>
  <c i="21" r="J99"/>
  <c r="J94"/>
  <c i="23" r="BK121"/>
  <c r="J113"/>
  <c r="J101"/>
  <c i="24" r="BK100"/>
  <c i="25" r="J99"/>
  <c i="5" r="BK819"/>
  <c r="J262"/>
  <c r="BK1461"/>
  <c r="BK159"/>
  <c r="J551"/>
  <c i="6" r="J1387"/>
  <c r="J1359"/>
  <c r="J330"/>
  <c r="J1374"/>
  <c i="7" r="BK489"/>
  <c r="BK398"/>
  <c r="BK413"/>
  <c i="8" r="BK273"/>
  <c r="BK511"/>
  <c r="J299"/>
  <c i="9" r="BK543"/>
  <c r="J645"/>
  <c r="BK447"/>
  <c r="J633"/>
  <c r="BK421"/>
  <c r="BK639"/>
  <c r="BK521"/>
  <c i="10" r="BK260"/>
  <c r="J228"/>
  <c r="BK178"/>
  <c r="BK101"/>
  <c r="J273"/>
  <c r="BK190"/>
  <c r="BK174"/>
  <c r="BK145"/>
  <c i="11" r="J129"/>
  <c r="BK159"/>
  <c r="J123"/>
  <c r="J169"/>
  <c r="BK110"/>
  <c i="13" r="J107"/>
  <c r="BK161"/>
  <c r="J136"/>
  <c r="BK110"/>
  <c i="14" r="BK122"/>
  <c r="J114"/>
  <c r="BK103"/>
  <c i="16" r="BK105"/>
  <c i="17" r="J99"/>
  <c i="18" r="J103"/>
  <c i="20" r="BK104"/>
  <c i="23" r="J99"/>
  <c i="25" r="J216"/>
  <c r="J167"/>
  <c i="27" r="J99"/>
  <c i="28" r="BK197"/>
  <c i="23" r="J114"/>
  <c i="24" r="J94"/>
  <c i="25" r="J149"/>
  <c i="27" r="BK109"/>
  <c i="28" r="J131"/>
  <c i="2" r="J135"/>
  <c i="3" r="BK141"/>
  <c r="J187"/>
  <c r="J140"/>
  <c i="4" r="BK105"/>
  <c i="5" r="J303"/>
  <c r="J1100"/>
  <c r="BK193"/>
  <c r="BK1730"/>
  <c r="BK1402"/>
  <c r="BK170"/>
  <c r="BK1009"/>
  <c r="J743"/>
  <c i="6" r="J1125"/>
  <c r="J463"/>
  <c r="BK463"/>
  <c r="BK992"/>
  <c r="BK922"/>
  <c r="J811"/>
  <c i="7" r="J398"/>
  <c r="J431"/>
  <c r="BK99"/>
  <c i="8" r="BK493"/>
  <c r="BK259"/>
  <c r="J493"/>
  <c r="BK356"/>
  <c r="BK320"/>
  <c i="9" r="BK671"/>
  <c r="BK567"/>
  <c r="BK453"/>
  <c r="BK365"/>
  <c r="BK545"/>
  <c r="BK600"/>
  <c r="BK678"/>
  <c r="BK570"/>
  <c r="J451"/>
  <c r="BK379"/>
  <c r="BK97"/>
  <c i="10" r="J249"/>
  <c r="BK226"/>
  <c r="J191"/>
  <c r="J167"/>
  <c r="BK125"/>
  <c r="J226"/>
  <c r="J266"/>
  <c r="J235"/>
  <c r="J184"/>
  <c r="BK154"/>
  <c r="BK220"/>
  <c r="BK138"/>
  <c r="BK177"/>
  <c i="11" r="BK176"/>
  <c r="BK121"/>
  <c r="BK123"/>
  <c i="14" r="J118"/>
  <c r="BK128"/>
  <c i="16" r="J105"/>
  <c i="17" r="BK98"/>
  <c i="18" r="BK105"/>
  <c i="19" r="J99"/>
  <c i="20" r="BK109"/>
  <c i="21" r="J100"/>
  <c i="22" r="J93"/>
  <c i="23" r="J112"/>
  <c r="J110"/>
  <c i="24" r="BK102"/>
  <c i="25" r="J205"/>
  <c r="BK205"/>
  <c i="26" r="BK94"/>
  <c i="27" r="BK114"/>
  <c r="BK113"/>
  <c r="BK95"/>
  <c i="28" r="J184"/>
  <c i="29" r="J94"/>
  <c i="2" r="J92"/>
  <c i="3" r="J121"/>
  <c i="5" r="BK1093"/>
  <c r="J393"/>
  <c r="J512"/>
  <c r="BK1043"/>
  <c i="9" r="BK647"/>
  <c r="BK669"/>
  <c r="BK509"/>
  <c r="J383"/>
  <c r="J389"/>
  <c r="J671"/>
  <c r="J479"/>
  <c r="J324"/>
  <c i="10" r="J254"/>
  <c i="23" r="BK106"/>
  <c i="25" r="BK179"/>
  <c i="27" r="J106"/>
  <c i="28" r="BK244"/>
  <c i="2" r="J160"/>
  <c r="J172"/>
  <c i="3" r="J241"/>
  <c i="4" r="J136"/>
  <c i="5" r="BK324"/>
  <c r="J1669"/>
  <c r="J245"/>
  <c r="J480"/>
  <c i="6" r="J969"/>
  <c r="J559"/>
  <c r="BK718"/>
  <c i="7" r="BK437"/>
  <c i="8" r="J485"/>
  <c r="J130"/>
  <c r="J440"/>
  <c i="9" r="J586"/>
  <c r="J668"/>
  <c r="BK489"/>
  <c r="J676"/>
  <c r="J313"/>
  <c r="BK537"/>
  <c r="J411"/>
  <c i="10" r="BK258"/>
  <c r="J227"/>
  <c r="BK146"/>
  <c r="BK196"/>
  <c r="J233"/>
  <c r="BK188"/>
  <c r="J152"/>
  <c r="J175"/>
  <c i="11" r="J145"/>
  <c r="BK163"/>
  <c r="J150"/>
  <c r="J106"/>
  <c r="BK114"/>
  <c r="BK144"/>
  <c i="13" r="BK133"/>
  <c r="BK102"/>
  <c r="J174"/>
  <c r="BK141"/>
  <c r="BK122"/>
  <c r="BK103"/>
  <c r="J117"/>
  <c i="14" r="J141"/>
  <c r="BK133"/>
  <c r="J134"/>
  <c i="15" r="BK103"/>
  <c i="17" r="J105"/>
  <c i="19" r="BK97"/>
  <c i="23" r="J103"/>
  <c i="25" r="BK196"/>
  <c i="27" r="BK130"/>
  <c i="28" r="BK122"/>
  <c r="J179"/>
  <c i="29" r="BK87"/>
  <c i="23" r="BK136"/>
  <c r="BK104"/>
  <c i="24" r="BK104"/>
  <c i="25" r="BK103"/>
  <c i="27" r="J125"/>
  <c r="J102"/>
  <c r="BK102"/>
  <c i="28" r="J168"/>
  <c i="29" r="J89"/>
  <c i="2" r="F39"/>
  <c i="5" r="J312"/>
  <c r="J1397"/>
  <c r="J694"/>
  <c r="BK1633"/>
  <c i="6" r="BK109"/>
  <c r="J1113"/>
  <c r="J357"/>
  <c r="J584"/>
  <c r="BK612"/>
  <c r="BK99"/>
  <c r="BK1204"/>
  <c r="J470"/>
  <c i="7" r="BK515"/>
  <c r="J325"/>
  <c i="8" r="J424"/>
  <c r="J310"/>
  <c r="BK516"/>
  <c r="BK323"/>
  <c r="J399"/>
  <c i="9" r="BK576"/>
  <c r="J425"/>
  <c r="J660"/>
  <c r="J570"/>
  <c r="BK485"/>
  <c r="BK381"/>
  <c r="J670"/>
  <c r="J596"/>
  <c r="J419"/>
  <c r="BK465"/>
  <c r="BK668"/>
  <c r="BK588"/>
  <c r="BK519"/>
  <c r="J453"/>
  <c r="J397"/>
  <c r="BK207"/>
  <c i="10" r="J263"/>
  <c r="BK166"/>
  <c r="J264"/>
  <c r="J258"/>
  <c r="J231"/>
  <c r="J181"/>
  <c r="BK161"/>
  <c r="J160"/>
  <c r="J107"/>
  <c r="J106"/>
  <c r="J100"/>
  <c i="11" r="BK170"/>
  <c r="J125"/>
  <c r="J105"/>
  <c r="J119"/>
  <c r="J165"/>
  <c i="15" r="J105"/>
  <c i="16" r="BK101"/>
  <c i="17" r="BK102"/>
  <c i="18" r="BK108"/>
  <c i="19" r="BK101"/>
  <c i="20" r="J113"/>
  <c i="21" r="BK107"/>
  <c r="J96"/>
  <c i="22" r="BK93"/>
  <c i="23" r="J116"/>
  <c r="BK137"/>
  <c r="BK102"/>
  <c i="2" r="J150"/>
  <c i="3" r="J144"/>
  <c r="BK94"/>
  <c i="23" r="BK118"/>
  <c r="BK119"/>
  <c i="28" r="BK179"/>
  <c i="23" r="J137"/>
  <c i="24" r="J97"/>
  <c i="25" r="BK202"/>
  <c i="27" r="BK96"/>
  <c i="2" r="BK131"/>
  <c i="3" r="J229"/>
  <c r="J166"/>
  <c i="5" r="BK668"/>
  <c r="BK743"/>
  <c r="J1666"/>
  <c r="BK240"/>
  <c r="J1278"/>
  <c i="6" r="BK811"/>
  <c r="J363"/>
  <c r="BK1570"/>
  <c i="7" r="BK619"/>
  <c r="J102"/>
  <c i="8" r="BK539"/>
  <c r="BK464"/>
  <c r="J107"/>
  <c i="9" r="J97"/>
  <c r="BK495"/>
  <c r="J588"/>
  <c r="J481"/>
  <c r="BK623"/>
  <c r="J443"/>
  <c i="10" r="BK250"/>
  <c r="BK195"/>
  <c r="J129"/>
  <c r="J138"/>
  <c r="J224"/>
  <c r="J150"/>
  <c r="BK136"/>
  <c r="J178"/>
  <c i="11" r="J107"/>
  <c r="BK154"/>
  <c r="BK136"/>
  <c r="BK118"/>
  <c r="BK146"/>
  <c i="12" r="J104"/>
  <c r="J103"/>
  <c i="13" r="J181"/>
  <c r="J172"/>
  <c r="J164"/>
  <c r="J154"/>
  <c r="BK145"/>
  <c r="BK121"/>
  <c r="J165"/>
  <c i="14" r="J138"/>
  <c r="BK138"/>
  <c r="J112"/>
  <c r="J105"/>
  <c i="16" r="J110"/>
  <c i="18" r="J100"/>
  <c i="20" r="J103"/>
  <c i="21" r="BK103"/>
  <c i="23" r="J128"/>
  <c r="BK112"/>
  <c i="2" r="J161"/>
  <c i="3" r="J110"/>
  <c r="BK99"/>
  <c i="5" r="BK393"/>
  <c r="BK760"/>
  <c r="BK340"/>
  <c r="BK1464"/>
  <c r="J196"/>
  <c r="BK1361"/>
  <c i="6" r="BK1319"/>
  <c r="BK1316"/>
  <c r="BK357"/>
  <c r="J453"/>
  <c i="7" r="BK458"/>
  <c r="BK581"/>
  <c r="BK115"/>
  <c i="8" r="BK482"/>
  <c r="J154"/>
  <c r="BK485"/>
  <c r="BK361"/>
  <c i="9" r="BK449"/>
  <c r="BK533"/>
  <c r="BK399"/>
  <c r="BK578"/>
  <c r="J666"/>
  <c r="J551"/>
  <c r="J293"/>
  <c i="10" r="J190"/>
  <c r="J149"/>
  <c r="J170"/>
  <c r="BK228"/>
  <c r="J177"/>
  <c r="BK103"/>
  <c r="BK148"/>
  <c i="11" r="J126"/>
  <c r="BK155"/>
  <c r="J170"/>
  <c r="BK125"/>
  <c r="BK128"/>
  <c r="BK168"/>
  <c i="12" r="J98"/>
  <c i="13" r="J121"/>
  <c r="BK184"/>
  <c r="BK158"/>
  <c r="BK123"/>
  <c r="J185"/>
  <c i="14" r="BK160"/>
  <c r="BK136"/>
  <c r="BK151"/>
  <c r="BK113"/>
  <c r="BK131"/>
  <c r="BK125"/>
  <c i="16" r="BK107"/>
  <c i="18" r="J102"/>
  <c i="19" r="BK105"/>
  <c i="20" r="J107"/>
  <c i="21" r="J105"/>
  <c i="22" r="BK88"/>
  <c i="23" r="J135"/>
  <c r="J124"/>
  <c i="24" r="BK103"/>
  <c i="25" r="BK216"/>
  <c r="J111"/>
  <c i="27" r="J115"/>
  <c r="J96"/>
  <c i="28" r="BK233"/>
  <c r="J157"/>
  <c i="29" r="J88"/>
  <c i="2" r="BK127"/>
  <c r="J165"/>
  <c i="3" r="BK166"/>
  <c r="J225"/>
  <c i="5" r="BK405"/>
  <c r="BK1395"/>
  <c r="BK676"/>
  <c r="BK1653"/>
  <c r="J1280"/>
  <c r="J1495"/>
  <c i="6" r="J1128"/>
  <c r="BK453"/>
  <c r="J119"/>
  <c i="7" r="J581"/>
  <c r="BK443"/>
  <c r="J462"/>
  <c i="8" r="BK440"/>
  <c r="BK141"/>
  <c r="BK181"/>
  <c i="9" r="BK298"/>
  <c r="J517"/>
  <c r="J377"/>
  <c r="J515"/>
  <c r="J543"/>
  <c r="J661"/>
  <c r="BK435"/>
  <c i="10" r="BK235"/>
  <c r="J201"/>
  <c r="J111"/>
  <c r="BK259"/>
  <c r="BK206"/>
  <c r="BK123"/>
  <c r="J180"/>
  <c i="11" r="J149"/>
  <c r="BK120"/>
  <c r="BK148"/>
  <c i="12" r="BK96"/>
  <c i="13" r="BK112"/>
  <c r="BK96"/>
  <c r="BK152"/>
  <c r="BK120"/>
  <c r="J98"/>
  <c i="14" r="BK164"/>
  <c r="J156"/>
  <c r="BK142"/>
  <c r="BK149"/>
  <c r="BK117"/>
  <c i="16" r="J107"/>
  <c i="18" r="BK111"/>
  <c r="J112"/>
  <c i="20" r="BK97"/>
  <c i="23" r="BK115"/>
  <c i="24" r="J90"/>
  <c i="25" r="J134"/>
  <c i="27" r="J93"/>
  <c i="28" r="J221"/>
  <c i="29" r="BK84"/>
  <c i="23" r="J102"/>
  <c i="25" r="BK111"/>
  <c i="27" r="J126"/>
  <c r="J122"/>
  <c i="28" r="BK221"/>
  <c i="29" r="BK82"/>
  <c i="2" r="BK105"/>
  <c i="3" r="BK191"/>
  <c r="J232"/>
  <c r="BK214"/>
  <c i="5" r="J847"/>
  <c r="J676"/>
  <c r="J1009"/>
  <c r="BK395"/>
  <c r="BK847"/>
  <c r="J1615"/>
  <c r="J514"/>
  <c r="BK248"/>
  <c r="J1342"/>
  <c r="BK255"/>
  <c i="6" r="J870"/>
  <c r="BK330"/>
  <c r="BK592"/>
  <c r="BK568"/>
  <c r="BK578"/>
  <c r="J919"/>
  <c i="7" r="BK442"/>
  <c r="J244"/>
  <c r="BK520"/>
  <c i="8" r="J512"/>
  <c r="J419"/>
  <c r="J197"/>
  <c r="J522"/>
  <c r="J283"/>
  <c r="BK512"/>
  <c i="9" r="BK641"/>
  <c r="J381"/>
  <c r="BK631"/>
  <c r="BK513"/>
  <c r="J423"/>
  <c r="J665"/>
  <c r="BK475"/>
  <c r="J519"/>
  <c r="BK675"/>
  <c r="BK613"/>
  <c r="BK539"/>
  <c r="J415"/>
  <c r="BK359"/>
  <c i="10" r="J262"/>
  <c r="J222"/>
  <c r="BK197"/>
  <c r="J173"/>
  <c r="J130"/>
  <c r="BK273"/>
  <c r="J132"/>
  <c r="BK240"/>
  <c r="BK198"/>
  <c r="J166"/>
  <c r="BK122"/>
  <c r="J142"/>
  <c r="BK129"/>
  <c i="11" r="J131"/>
  <c r="J172"/>
  <c i="14" r="BK124"/>
  <c i="16" r="BK98"/>
  <c r="J98"/>
  <c i="18" r="J104"/>
  <c r="BK103"/>
  <c i="19" r="J104"/>
  <c i="20" r="J110"/>
  <c i="21" r="J93"/>
  <c i="23" r="BK138"/>
  <c r="J98"/>
  <c i="24" r="BK106"/>
  <c r="BK93"/>
  <c i="25" r="J176"/>
  <c i="27" r="J128"/>
  <c r="J110"/>
  <c r="J95"/>
  <c i="28" r="BK200"/>
  <c r="J205"/>
  <c r="BK126"/>
  <c i="2" r="J136"/>
  <c i="3" r="BK218"/>
  <c r="J103"/>
  <c i="5" r="BK271"/>
  <c r="BK781"/>
  <c r="J1653"/>
  <c r="BK709"/>
  <c r="BK1477"/>
  <c i="6" r="J916"/>
  <c r="BK343"/>
  <c r="J343"/>
  <c r="J671"/>
  <c i="7" r="J125"/>
  <c r="J637"/>
  <c r="J319"/>
  <c i="8" r="J320"/>
  <c r="J147"/>
  <c r="BK455"/>
  <c r="BK231"/>
  <c i="9" r="BK584"/>
  <c r="BK226"/>
  <c r="BK565"/>
  <c r="BK427"/>
  <c r="J541"/>
  <c r="J503"/>
  <c r="BK629"/>
  <c r="BK409"/>
  <c i="10" r="BK261"/>
  <c r="J232"/>
  <c i="25" r="J209"/>
  <c i="27" r="BK125"/>
  <c i="2" r="BK190"/>
  <c i="3" r="J218"/>
  <c r="BK229"/>
  <c i="5" r="J703"/>
  <c r="J1361"/>
  <c r="J978"/>
  <c r="BK1640"/>
  <c r="BK684"/>
  <c i="6" r="BK1412"/>
  <c r="BK739"/>
  <c r="J1316"/>
  <c r="J1552"/>
  <c i="7" r="BK663"/>
  <c r="J115"/>
  <c i="8" r="J356"/>
  <c r="J117"/>
  <c r="BK290"/>
  <c i="9" r="BK283"/>
  <c r="J613"/>
  <c r="BK505"/>
  <c r="BK387"/>
  <c r="BK463"/>
  <c r="BK441"/>
  <c r="BK627"/>
  <c r="J461"/>
  <c i="10" r="BK264"/>
  <c r="BK219"/>
  <c r="BK184"/>
  <c r="J102"/>
  <c r="BK253"/>
  <c r="BK207"/>
  <c r="BK133"/>
  <c r="BK159"/>
  <c i="11" r="BK171"/>
  <c r="BK177"/>
  <c r="J178"/>
  <c r="J121"/>
  <c r="J157"/>
  <c r="J173"/>
  <c i="12" r="BK109"/>
  <c i="13" r="J108"/>
  <c r="J163"/>
  <c r="J151"/>
  <c r="BK128"/>
  <c r="BK107"/>
  <c i="14" r="BK108"/>
  <c r="BK156"/>
  <c r="J113"/>
  <c i="15" r="J106"/>
  <c i="17" r="J98"/>
  <c i="19" r="J97"/>
  <c i="21" r="J101"/>
  <c i="28" r="BK214"/>
  <c i="29" r="BK83"/>
  <c i="25" r="J120"/>
  <c i="27" r="J119"/>
  <c i="28" r="J126"/>
  <c r="BK193"/>
  <c r="J200"/>
  <c i="29" r="BK91"/>
  <c i="25" r="J183"/>
  <c i="26" r="J94"/>
  <c i="27" r="J131"/>
  <c r="J111"/>
  <c i="28" r="BK168"/>
  <c r="BK107"/>
  <c i="2" r="J176"/>
  <c i="1" r="AS70"/>
  <c i="4" r="BK100"/>
  <c i="5" r="BK1233"/>
  <c r="J283"/>
  <c r="BK811"/>
  <c r="BK1473"/>
  <c r="J154"/>
  <c r="BK1296"/>
  <c i="6" r="J1322"/>
  <c r="BK969"/>
  <c r="BK1260"/>
  <c r="J1390"/>
  <c r="BK556"/>
  <c r="BK1556"/>
  <c r="J739"/>
  <c i="7" r="BK427"/>
  <c r="J442"/>
  <c i="8" r="J464"/>
  <c r="J255"/>
  <c r="BK123"/>
  <c r="BK415"/>
  <c r="BK255"/>
  <c i="9" r="BK555"/>
  <c r="J572"/>
  <c r="BK676"/>
  <c r="BK649"/>
  <c r="J533"/>
  <c r="J405"/>
  <c r="BK330"/>
  <c i="10" r="J260"/>
  <c r="BK176"/>
  <c r="J112"/>
  <c r="BK232"/>
  <c r="BK144"/>
  <c r="BK236"/>
  <c r="BK215"/>
  <c r="BK153"/>
  <c r="BK102"/>
  <c i="14" r="J124"/>
  <c i="16" r="J109"/>
  <c i="17" r="J106"/>
  <c i="18" r="BK106"/>
  <c i="20" r="BK103"/>
  <c r="J100"/>
  <c i="21" r="J98"/>
  <c r="J88"/>
  <c i="22" r="J90"/>
  <c i="23" r="J133"/>
  <c r="J121"/>
  <c r="J107"/>
  <c i="3" r="BK198"/>
  <c r="J150"/>
  <c i="4" r="J114"/>
  <c i="23" r="J138"/>
  <c i="24" r="J105"/>
  <c i="25" r="BK120"/>
  <c i="2" r="BK172"/>
  <c i="4" r="J127"/>
  <c i="5" r="BK154"/>
  <c r="BK1625"/>
  <c r="BK264"/>
  <c i="6" r="J556"/>
  <c i="7" r="J443"/>
  <c r="J96"/>
  <c i="8" r="BK311"/>
  <c r="BK319"/>
  <c i="9" r="BK665"/>
  <c r="J375"/>
  <c i="10" r="J161"/>
  <c r="BK252"/>
  <c r="BK163"/>
  <c r="J131"/>
  <c i="11" r="J140"/>
  <c r="J128"/>
  <c r="J111"/>
  <c r="J183"/>
  <c i="12" r="BK108"/>
  <c i="13" r="BK169"/>
  <c r="J160"/>
  <c r="J143"/>
  <c r="J115"/>
  <c r="BK173"/>
  <c r="J138"/>
  <c r="BK100"/>
  <c i="14" r="J103"/>
  <c r="J122"/>
  <c i="18" r="J97"/>
  <c i="21" r="J90"/>
  <c i="23" r="BK124"/>
  <c i="2" r="F35"/>
  <c i="5" r="BK1502"/>
  <c i="6" r="J992"/>
  <c r="BK841"/>
  <c r="BK820"/>
  <c r="J568"/>
  <c r="BK1387"/>
  <c i="7" r="J263"/>
  <c r="BK316"/>
  <c r="J316"/>
  <c i="8" r="BK449"/>
  <c r="J224"/>
  <c r="J514"/>
  <c i="9" r="J539"/>
  <c r="BK563"/>
  <c r="J455"/>
  <c r="J247"/>
  <c r="BK651"/>
  <c r="J674"/>
  <c r="J433"/>
  <c r="J226"/>
  <c i="10" r="BK180"/>
  <c r="J134"/>
  <c r="BK112"/>
  <c r="BK157"/>
  <c r="J101"/>
  <c i="11" r="J144"/>
  <c r="J171"/>
  <c r="BK135"/>
  <c r="BK97"/>
  <c r="J115"/>
  <c i="12" r="BK98"/>
  <c i="13" r="BK125"/>
  <c r="BK99"/>
  <c r="BK167"/>
  <c r="BK129"/>
  <c r="J102"/>
  <c r="BK108"/>
  <c i="14" r="J142"/>
  <c r="BK105"/>
  <c r="BK147"/>
  <c r="J132"/>
  <c r="BK120"/>
  <c i="15" r="BK104"/>
  <c i="17" r="J103"/>
  <c i="18" r="BK97"/>
  <c i="20" r="BK96"/>
  <c i="21" r="BK105"/>
  <c i="22" r="J88"/>
  <c i="23" r="BK126"/>
  <c r="BK98"/>
  <c i="24" r="J98"/>
  <c i="25" r="J196"/>
  <c i="26" r="BK89"/>
  <c i="27" r="J112"/>
  <c r="BK106"/>
  <c i="28" r="J244"/>
  <c r="BK225"/>
  <c r="BK209"/>
  <c i="29" r="J87"/>
  <c i="2" r="BK143"/>
  <c i="3" r="J191"/>
  <c i="4" r="J92"/>
  <c i="5" r="J231"/>
  <c i="8" r="BK163"/>
  <c r="BK390"/>
  <c i="9" r="BK596"/>
  <c r="BK662"/>
  <c r="BK549"/>
  <c r="J407"/>
  <c r="J594"/>
  <c r="J298"/>
  <c r="J621"/>
  <c r="J463"/>
  <c i="10" r="J247"/>
  <c r="BK213"/>
  <c r="J144"/>
  <c r="J197"/>
  <c r="J250"/>
  <c r="J220"/>
  <c r="J117"/>
  <c r="BK192"/>
  <c i="11" r="BK137"/>
  <c r="BK108"/>
  <c r="BK113"/>
  <c r="BK153"/>
  <c i="12" r="J102"/>
  <c i="13" r="BK104"/>
  <c r="BK168"/>
  <c r="J146"/>
  <c r="BK115"/>
  <c i="14" r="BK158"/>
  <c r="J131"/>
  <c r="J135"/>
  <c r="J133"/>
  <c i="15" r="BK99"/>
  <c i="16" r="J100"/>
  <c i="19" r="BK99"/>
  <c i="20" r="BK113"/>
  <c i="23" r="J91"/>
  <c i="25" r="BK134"/>
  <c i="26" r="J92"/>
  <c i="27" r="BK107"/>
  <c i="28" r="J163"/>
  <c i="29" r="J91"/>
  <c i="23" r="J90"/>
  <c i="24" r="J91"/>
  <c i="25" r="J107"/>
  <c i="27" r="J107"/>
  <c i="28" r="J197"/>
  <c r="BK240"/>
  <c i="2" r="J190"/>
  <c i="1" r="AS55"/>
  <c i="5" r="J735"/>
  <c r="J248"/>
  <c r="BK178"/>
  <c r="J264"/>
  <c r="J1628"/>
  <c r="J1657"/>
  <c r="BK696"/>
  <c r="BK102"/>
  <c r="BK1397"/>
  <c r="J748"/>
  <c i="6" r="J1365"/>
  <c r="J820"/>
  <c r="BK963"/>
  <c r="J1122"/>
  <c r="BK1113"/>
  <c r="J1570"/>
  <c i="7" r="J524"/>
  <c r="BK616"/>
  <c r="BK187"/>
  <c r="J487"/>
  <c i="8" r="BK472"/>
  <c r="J387"/>
  <c r="J125"/>
  <c r="J472"/>
  <c r="J163"/>
  <c r="BK197"/>
  <c i="9" r="BK429"/>
  <c r="BK659"/>
  <c r="BK598"/>
  <c r="BK479"/>
  <c r="BK681"/>
  <c r="BK503"/>
  <c r="J677"/>
  <c r="BK263"/>
  <c r="BK643"/>
  <c r="BK527"/>
  <c r="J427"/>
  <c r="BK313"/>
  <c i="10" r="BK266"/>
  <c r="J252"/>
  <c r="BK234"/>
  <c r="BK204"/>
  <c r="J183"/>
  <c r="BK152"/>
  <c r="BK107"/>
  <c r="BK189"/>
  <c r="BK248"/>
  <c r="BK225"/>
  <c r="BK193"/>
  <c r="J148"/>
  <c r="J208"/>
  <c r="J110"/>
  <c r="BK124"/>
  <c i="11" r="J137"/>
  <c r="BK106"/>
  <c r="BK175"/>
  <c i="14" r="BK127"/>
  <c i="16" r="BK100"/>
  <c i="17" r="J108"/>
  <c i="18" r="BK102"/>
  <c i="20" r="J104"/>
  <c i="21" r="BK96"/>
  <c r="J89"/>
  <c i="23" r="J89"/>
  <c r="J95"/>
  <c i="24" r="J92"/>
  <c i="25" r="BK183"/>
  <c i="2" r="J123"/>
  <c i="4" r="BK123"/>
  <c i="5" r="J524"/>
  <c r="BK703"/>
  <c r="J186"/>
  <c r="BK361"/>
  <c r="BK841"/>
  <c i="9" r="BK369"/>
  <c r="BK609"/>
  <c r="BK582"/>
  <c r="BK657"/>
  <c r="J439"/>
  <c r="BK208"/>
  <c i="10" r="J243"/>
  <c i="23" r="BK94"/>
  <c i="25" r="J128"/>
  <c i="27" r="BK105"/>
  <c i="1" r="AS78"/>
  <c i="4" r="J110"/>
  <c i="5" r="J722"/>
  <c r="J760"/>
  <c r="BK1720"/>
  <c r="J668"/>
  <c r="BK1100"/>
  <c i="6" r="BK1365"/>
  <c r="BK588"/>
  <c i="7" r="BK505"/>
  <c r="J561"/>
  <c r="BK155"/>
  <c i="8" r="BK304"/>
  <c r="J374"/>
  <c r="BK117"/>
  <c i="9" r="J413"/>
  <c r="BK572"/>
  <c r="J435"/>
  <c r="BK371"/>
  <c r="BK393"/>
  <c r="J507"/>
  <c r="J658"/>
  <c r="J513"/>
  <c r="J270"/>
  <c i="10" r="BK233"/>
  <c r="BK175"/>
  <c r="BK224"/>
  <c r="BK227"/>
  <c r="J165"/>
  <c r="J104"/>
  <c r="BK130"/>
  <c i="11" r="J154"/>
  <c r="J112"/>
  <c r="J160"/>
  <c r="BK112"/>
  <c r="J124"/>
  <c r="J132"/>
  <c i="13" r="J128"/>
  <c r="BK187"/>
  <c r="BK166"/>
  <c r="J137"/>
  <c r="BK114"/>
  <c r="BK101"/>
  <c r="J134"/>
  <c i="14" r="BK145"/>
  <c r="J153"/>
  <c r="J123"/>
  <c r="BK119"/>
  <c i="16" r="BK99"/>
  <c i="18" r="BK101"/>
  <c i="20" r="BK110"/>
  <c i="22" r="BK90"/>
  <c i="23" r="J126"/>
  <c i="24" r="J104"/>
  <c i="26" r="BK92"/>
  <c i="27" r="BK110"/>
  <c i="25" r="BK138"/>
  <c i="26" r="BK90"/>
  <c i="27" r="J121"/>
  <c i="28" r="J229"/>
  <c r="BK163"/>
  <c i="29" r="J90"/>
  <c i="2" r="J131"/>
  <c i="3" r="J185"/>
  <c r="J202"/>
  <c r="BK127"/>
  <c r="BK108"/>
  <c r="J198"/>
  <c i="4" r="J133"/>
  <c i="5" r="J1090"/>
  <c r="J350"/>
  <c r="J193"/>
  <c r="J170"/>
  <c r="J686"/>
  <c r="J317"/>
  <c r="BK110"/>
  <c r="BK1662"/>
  <c r="BK717"/>
  <c r="BK186"/>
  <c r="BK317"/>
  <c r="BK1470"/>
  <c r="J781"/>
  <c i="6" r="J1356"/>
  <c r="J618"/>
  <c r="BK838"/>
  <c r="J973"/>
  <c r="J457"/>
  <c r="BK1631"/>
  <c r="J875"/>
  <c i="7" r="BK561"/>
  <c r="J564"/>
  <c r="BK263"/>
  <c i="8" r="J390"/>
  <c r="J185"/>
  <c r="J103"/>
  <c r="J295"/>
  <c r="BK522"/>
  <c i="9" r="J635"/>
  <c r="J447"/>
  <c r="J667"/>
  <c r="J619"/>
  <c r="J545"/>
  <c r="J449"/>
  <c r="BK270"/>
  <c r="BK621"/>
  <c r="J485"/>
  <c r="J659"/>
  <c r="BK247"/>
  <c r="BK580"/>
  <c r="J509"/>
  <c r="BK423"/>
  <c r="BK367"/>
  <c i="10" r="J187"/>
  <c r="BK137"/>
  <c r="J109"/>
  <c r="BK212"/>
  <c r="BK245"/>
  <c r="J205"/>
  <c r="BK167"/>
  <c r="J207"/>
  <c r="J209"/>
  <c r="BK135"/>
  <c r="BK171"/>
  <c i="11" r="J184"/>
  <c r="J139"/>
  <c r="J109"/>
  <c r="BK145"/>
  <c r="J176"/>
  <c i="15" r="J98"/>
  <c i="17" r="J109"/>
  <c i="18" r="BK99"/>
  <c r="BK98"/>
  <c i="20" r="BK108"/>
  <c r="J96"/>
  <c i="21" r="BK94"/>
  <c r="BK100"/>
  <c i="23" r="BK123"/>
  <c r="BK92"/>
  <c i="2" r="F37"/>
  <c i="24" r="J93"/>
  <c i="25" r="J193"/>
  <c r="BK167"/>
  <c i="27" r="BK127"/>
  <c i="28" r="J122"/>
  <c i="29" r="BK95"/>
  <c i="23" r="J100"/>
  <c i="27" r="J130"/>
  <c i="2" r="J179"/>
  <c i="5" r="J1340"/>
  <c i="6" r="BK615"/>
  <c i="7" r="BK125"/>
  <c i="8" r="J275"/>
  <c i="9" r="BK483"/>
  <c r="BK433"/>
  <c r="BK288"/>
  <c r="BK377"/>
  <c i="10" r="J237"/>
  <c r="J116"/>
  <c r="BK183"/>
  <c r="BK160"/>
  <c i="13" r="BK185"/>
  <c r="J173"/>
  <c r="J161"/>
  <c r="BK140"/>
  <c r="BK186"/>
  <c r="BK144"/>
  <c r="J111"/>
  <c i="14" r="J119"/>
  <c r="J116"/>
  <c i="16" r="BK109"/>
  <c i="20" r="J106"/>
  <c i="23" r="BK132"/>
  <c i="20" r="J97"/>
  <c i="23" r="BK130"/>
  <c r="J97"/>
  <c i="25" r="BK189"/>
  <c i="26" r="J91"/>
  <c i="27" r="J114"/>
  <c i="28" r="BK187"/>
  <c i="8" r="J249"/>
  <c i="9" r="J625"/>
  <c r="BK258"/>
  <c i="10" r="BK128"/>
  <c i="11" r="J175"/>
  <c r="BK104"/>
  <c i="12" r="BK103"/>
  <c i="13" r="J175"/>
  <c r="BK130"/>
  <c r="BK157"/>
  <c i="14" r="BK137"/>
  <c i="15" r="BK107"/>
  <c i="20" r="J101"/>
  <c i="25" r="J179"/>
  <c i="27" r="BK117"/>
  <c i="6" r="BK1409"/>
  <c r="J1412"/>
  <c i="7" r="J666"/>
  <c r="J151"/>
  <c i="8" r="BK158"/>
  <c r="BK307"/>
  <c i="9" r="J505"/>
  <c r="BK559"/>
  <c r="J215"/>
  <c r="J559"/>
  <c r="BK625"/>
  <c r="J471"/>
  <c r="BK215"/>
  <c i="10" r="BK242"/>
  <c i="3" r="J197"/>
  <c i="5" r="BK400"/>
  <c i="6" r="BK350"/>
  <c i="7" r="J437"/>
  <c i="8" r="J361"/>
  <c i="3" r="J141"/>
  <c i="5" r="BK233"/>
  <c r="J1477"/>
  <c i="6" r="BK1116"/>
  <c r="BK996"/>
  <c i="7" r="J413"/>
  <c i="8" r="BK526"/>
  <c r="J482"/>
  <c i="9" r="BK515"/>
  <c r="J531"/>
  <c r="J241"/>
  <c r="J371"/>
  <c r="BK437"/>
  <c i="10" r="J240"/>
  <c r="BK268"/>
  <c r="BK201"/>
  <c r="BK126"/>
  <c i="11" r="BK164"/>
  <c i="23" r="J88"/>
  <c i="3" r="BK225"/>
  <c i="5" r="J1043"/>
  <c r="J1071"/>
  <c r="BK706"/>
  <c i="6" r="J963"/>
  <c i="8" r="BK245"/>
  <c i="9" r="J578"/>
  <c r="BK672"/>
  <c r="BK385"/>
  <c r="BK318"/>
  <c i="10" r="BK222"/>
  <c r="BK265"/>
  <c r="BK203"/>
  <c r="J103"/>
  <c i="11" r="J130"/>
  <c r="J143"/>
  <c r="BK130"/>
  <c r="BK140"/>
  <c i="12" r="BK107"/>
  <c i="13" r="BK176"/>
  <c r="J166"/>
  <c r="J148"/>
  <c r="J113"/>
  <c r="J153"/>
  <c r="J96"/>
  <c i="2" l="1" r="P130"/>
  <c r="T130"/>
  <c r="R147"/>
  <c i="4" r="P126"/>
  <c i="5" r="BK530"/>
  <c r="J530"/>
  <c r="J67"/>
  <c r="T1476"/>
  <c r="P1618"/>
  <c r="T1639"/>
  <c r="P1722"/>
  <c i="6" r="R456"/>
  <c r="P975"/>
  <c r="T975"/>
  <c i="7" r="P95"/>
  <c r="R461"/>
  <c i="8" r="BK165"/>
  <c r="J165"/>
  <c r="J70"/>
  <c r="R389"/>
  <c r="R492"/>
  <c r="T513"/>
  <c i="9" r="BK96"/>
  <c r="BK95"/>
  <c r="J95"/>
  <c r="J64"/>
  <c r="R214"/>
  <c r="BK604"/>
  <c r="J604"/>
  <c r="J70"/>
  <c i="10" r="P143"/>
  <c r="R223"/>
  <c i="11" r="R96"/>
  <c r="R167"/>
  <c i="12" r="T95"/>
  <c i="13" r="BK95"/>
  <c r="J95"/>
  <c r="J68"/>
  <c r="P180"/>
  <c i="14" r="R100"/>
  <c r="T129"/>
  <c r="BK159"/>
  <c r="J159"/>
  <c r="J74"/>
  <c i="15" r="T102"/>
  <c i="16" r="R97"/>
  <c i="17" r="BK104"/>
  <c r="J104"/>
  <c r="J71"/>
  <c i="22" r="T87"/>
  <c r="T86"/>
  <c i="23" r="BK87"/>
  <c r="J87"/>
  <c r="J64"/>
  <c i="5" r="P101"/>
  <c r="P530"/>
  <c r="BK1476"/>
  <c r="J1476"/>
  <c r="J70"/>
  <c r="BK1618"/>
  <c r="BK1722"/>
  <c r="J1722"/>
  <c r="J76"/>
  <c i="6" r="P617"/>
  <c r="P830"/>
  <c r="T830"/>
  <c r="P1411"/>
  <c i="7" r="BK95"/>
  <c r="J95"/>
  <c r="J65"/>
  <c r="P461"/>
  <c i="8" r="T165"/>
  <c r="R466"/>
  <c r="BK513"/>
  <c r="J513"/>
  <c r="J77"/>
  <c i="9" r="T96"/>
  <c r="T95"/>
  <c r="R604"/>
  <c i="17" r="BK101"/>
  <c r="J101"/>
  <c r="J70"/>
  <c i="20" r="P105"/>
  <c i="21" r="T87"/>
  <c r="T86"/>
  <c i="22" r="P87"/>
  <c r="P86"/>
  <c i="1" r="AU80"/>
  <c i="24" r="T87"/>
  <c r="T86"/>
  <c i="2" r="P91"/>
  <c i="3" r="R120"/>
  <c r="P134"/>
  <c i="4" r="BK91"/>
  <c r="J91"/>
  <c r="J65"/>
  <c i="5" r="R101"/>
  <c r="BK1024"/>
  <c r="J1024"/>
  <c r="J68"/>
  <c r="R1463"/>
  <c r="T1722"/>
  <c i="6" r="R617"/>
  <c r="BK830"/>
  <c r="J830"/>
  <c r="J70"/>
  <c r="R830"/>
  <c r="T1411"/>
  <c i="7" r="R95"/>
  <c r="T461"/>
  <c i="8" r="R116"/>
  <c r="R101"/>
  <c r="BK322"/>
  <c r="J322"/>
  <c r="J71"/>
  <c r="P466"/>
  <c r="T492"/>
  <c r="R513"/>
  <c i="9" r="P214"/>
  <c r="BK569"/>
  <c r="J569"/>
  <c r="J69"/>
  <c r="T655"/>
  <c i="10" r="R97"/>
  <c r="T143"/>
  <c r="T223"/>
  <c i="11" r="P96"/>
  <c r="P167"/>
  <c i="12" r="BK95"/>
  <c r="J95"/>
  <c r="J68"/>
  <c r="BK105"/>
  <c r="J105"/>
  <c r="J70"/>
  <c i="13" r="BK132"/>
  <c r="J132"/>
  <c r="J69"/>
  <c i="14" r="BK100"/>
  <c r="BK129"/>
  <c r="J129"/>
  <c r="J71"/>
  <c r="T143"/>
  <c r="T159"/>
  <c i="15" r="P102"/>
  <c i="16" r="BK103"/>
  <c r="J103"/>
  <c r="J70"/>
  <c r="T103"/>
  <c i="17" r="T101"/>
  <c i="18" r="BK107"/>
  <c r="J107"/>
  <c r="J70"/>
  <c i="20" r="BK105"/>
  <c r="J105"/>
  <c r="J69"/>
  <c i="21" r="P87"/>
  <c r="P86"/>
  <c i="1" r="AU79"/>
  <c i="22" r="R87"/>
  <c r="R86"/>
  <c i="23" r="R87"/>
  <c r="R86"/>
  <c i="24" r="BK87"/>
  <c r="BK86"/>
  <c r="J86"/>
  <c r="J63"/>
  <c i="2" r="T91"/>
  <c i="3" r="BK93"/>
  <c r="J93"/>
  <c r="J65"/>
  <c r="BK134"/>
  <c r="J134"/>
  <c r="J67"/>
  <c r="T134"/>
  <c i="4" r="BK126"/>
  <c r="J126"/>
  <c r="J67"/>
  <c i="5" r="T101"/>
  <c r="P1024"/>
  <c r="P1463"/>
  <c r="R1722"/>
  <c i="6" r="BK617"/>
  <c r="J617"/>
  <c r="J69"/>
  <c r="P843"/>
  <c r="BK1411"/>
  <c r="J1411"/>
  <c r="J74"/>
  <c i="7" r="BK461"/>
  <c r="J461"/>
  <c r="J69"/>
  <c i="8" r="T157"/>
  <c r="BK389"/>
  <c r="J389"/>
  <c r="J72"/>
  <c r="BK484"/>
  <c r="J484"/>
  <c r="J74"/>
  <c r="BK510"/>
  <c r="J510"/>
  <c r="J76"/>
  <c r="T538"/>
  <c i="9" r="BK214"/>
  <c r="P569"/>
  <c r="P655"/>
  <c i="10" r="BK143"/>
  <c r="J143"/>
  <c r="J69"/>
  <c r="BK223"/>
  <c r="J223"/>
  <c r="J72"/>
  <c i="11" r="T96"/>
  <c r="T167"/>
  <c r="T180"/>
  <c i="12" r="BK100"/>
  <c r="J100"/>
  <c r="J69"/>
  <c r="T105"/>
  <c i="13" r="R95"/>
  <c r="T180"/>
  <c i="17" r="R104"/>
  <c i="18" r="P96"/>
  <c r="T107"/>
  <c i="19" r="P96"/>
  <c i="21" r="R87"/>
  <c r="R86"/>
  <c i="22" r="BK87"/>
  <c r="BK86"/>
  <c r="J86"/>
  <c r="J63"/>
  <c i="25" r="T94"/>
  <c r="T137"/>
  <c i="5" r="BK247"/>
  <c r="J247"/>
  <c r="J66"/>
  <c r="R247"/>
  <c r="P1476"/>
  <c r="P1639"/>
  <c i="6" r="BK456"/>
  <c r="BK975"/>
  <c r="J975"/>
  <c r="J72"/>
  <c r="T1206"/>
  <c i="7" r="R397"/>
  <c r="BK583"/>
  <c r="J583"/>
  <c r="J70"/>
  <c i="8" r="BK116"/>
  <c r="J116"/>
  <c r="J66"/>
  <c r="R157"/>
  <c r="T389"/>
  <c r="T484"/>
  <c r="R538"/>
  <c i="9" r="P96"/>
  <c r="P95"/>
  <c r="T214"/>
  <c r="P604"/>
  <c i="16" r="P97"/>
  <c r="P106"/>
  <c i="17" r="P97"/>
  <c i="20" r="R105"/>
  <c i="25" r="P94"/>
  <c r="R137"/>
  <c i="4" r="R91"/>
  <c i="5" r="P247"/>
  <c r="T247"/>
  <c r="R1476"/>
  <c r="R1639"/>
  <c i="6" r="P98"/>
  <c r="P97"/>
  <c r="T456"/>
  <c r="R843"/>
  <c r="BK1206"/>
  <c r="J1206"/>
  <c r="J73"/>
  <c i="7" r="P397"/>
  <c r="T583"/>
  <c i="8" r="P116"/>
  <c r="P101"/>
  <c r="P322"/>
  <c r="T466"/>
  <c r="P510"/>
  <c r="T510"/>
  <c i="9" r="R96"/>
  <c r="R95"/>
  <c r="T604"/>
  <c i="10" r="BK155"/>
  <c r="J155"/>
  <c r="J70"/>
  <c r="BK210"/>
  <c r="J210"/>
  <c r="J71"/>
  <c i="11" r="BK96"/>
  <c r="BK167"/>
  <c r="J167"/>
  <c r="J70"/>
  <c i="12" r="P100"/>
  <c i="13" r="T132"/>
  <c i="14" r="R115"/>
  <c r="R143"/>
  <c r="R159"/>
  <c i="15" r="P97"/>
  <c r="P96"/>
  <c r="P95"/>
  <c i="1" r="AU72"/>
  <c i="16" r="R106"/>
  <c i="17" r="R101"/>
  <c i="19" r="T103"/>
  <c i="20" r="R94"/>
  <c r="R93"/>
  <c i="23" r="T87"/>
  <c r="T86"/>
  <c i="25" r="P119"/>
  <c r="R188"/>
  <c i="26" r="BK87"/>
  <c r="J87"/>
  <c r="J64"/>
  <c i="2" r="R91"/>
  <c r="R90"/>
  <c r="R89"/>
  <c i="3" r="R93"/>
  <c r="R184"/>
  <c i="4" r="P91"/>
  <c r="P90"/>
  <c r="P89"/>
  <c i="1" r="AU58"/>
  <c i="5" r="T530"/>
  <c r="T1463"/>
  <c r="BK1639"/>
  <c r="J1639"/>
  <c r="J74"/>
  <c i="9" r="R364"/>
  <c r="BK655"/>
  <c r="J655"/>
  <c r="J71"/>
  <c i="10" r="BK97"/>
  <c r="BK96"/>
  <c r="J96"/>
  <c r="J67"/>
  <c r="R155"/>
  <c r="T210"/>
  <c i="11" r="BK141"/>
  <c r="J141"/>
  <c r="J69"/>
  <c r="BK180"/>
  <c r="J180"/>
  <c r="J71"/>
  <c i="12" r="R100"/>
  <c i="13" r="P95"/>
  <c i="14" r="BK115"/>
  <c r="J115"/>
  <c r="J70"/>
  <c r="R129"/>
  <c r="R155"/>
  <c i="15" r="R97"/>
  <c i="16" r="R103"/>
  <c i="17" r="BK97"/>
  <c r="J97"/>
  <c r="J69"/>
  <c i="18" r="R107"/>
  <c i="19" r="R96"/>
  <c i="20" r="P94"/>
  <c r="P93"/>
  <c i="1" r="AU77"/>
  <c i="21" r="BK87"/>
  <c r="J87"/>
  <c r="J64"/>
  <c i="25" r="BK119"/>
  <c r="J119"/>
  <c r="J66"/>
  <c r="P188"/>
  <c i="26" r="R87"/>
  <c r="R86"/>
  <c r="T87"/>
  <c r="T86"/>
  <c i="2" r="BK147"/>
  <c r="J147"/>
  <c r="J67"/>
  <c i="3" r="P120"/>
  <c r="R134"/>
  <c i="4" r="T126"/>
  <c i="6" r="T98"/>
  <c r="T97"/>
  <c r="R975"/>
  <c r="R1206"/>
  <c i="7" r="T95"/>
  <c r="P583"/>
  <c i="8" r="T116"/>
  <c r="T101"/>
  <c r="BK157"/>
  <c r="J157"/>
  <c r="J69"/>
  <c r="R322"/>
  <c r="BK492"/>
  <c r="J492"/>
  <c r="J75"/>
  <c r="R510"/>
  <c i="9" r="T364"/>
  <c r="R655"/>
  <c i="18" r="T96"/>
  <c r="T95"/>
  <c r="T94"/>
  <c i="19" r="BK103"/>
  <c r="J103"/>
  <c r="J70"/>
  <c i="20" r="BK94"/>
  <c r="J94"/>
  <c r="J68"/>
  <c i="25" r="BK137"/>
  <c r="J137"/>
  <c r="J67"/>
  <c i="27" r="P104"/>
  <c i="28" r="T96"/>
  <c r="R146"/>
  <c r="T146"/>
  <c r="R228"/>
  <c r="R227"/>
  <c i="2" r="BK91"/>
  <c r="J91"/>
  <c r="J65"/>
  <c r="P147"/>
  <c i="3" r="T93"/>
  <c r="T120"/>
  <c r="P184"/>
  <c i="4" r="T91"/>
  <c r="T90"/>
  <c r="T89"/>
  <c i="6" r="BK98"/>
  <c r="P456"/>
  <c r="BK843"/>
  <c r="J843"/>
  <c r="J71"/>
  <c r="R1411"/>
  <c i="7" r="BK397"/>
  <c r="J397"/>
  <c r="J66"/>
  <c i="8" r="P165"/>
  <c r="T322"/>
  <c r="P492"/>
  <c r="P513"/>
  <c i="10" r="T97"/>
  <c r="P155"/>
  <c r="P210"/>
  <c i="11" r="R141"/>
  <c r="R180"/>
  <c i="12" r="P95"/>
  <c r="T100"/>
  <c i="13" r="R132"/>
  <c r="R180"/>
  <c i="14" r="P115"/>
  <c r="P143"/>
  <c r="BK155"/>
  <c r="J155"/>
  <c r="J73"/>
  <c r="P159"/>
  <c i="15" r="T97"/>
  <c r="T96"/>
  <c r="T95"/>
  <c r="R102"/>
  <c i="16" r="T106"/>
  <c i="17" r="T97"/>
  <c i="18" r="P107"/>
  <c i="19" r="R103"/>
  <c i="20" r="T105"/>
  <c i="23" r="P87"/>
  <c r="P86"/>
  <c i="1" r="AU81"/>
  <c i="24" r="P87"/>
  <c r="P86"/>
  <c i="1" r="AU82"/>
  <c i="25" r="R94"/>
  <c r="P137"/>
  <c r="BK188"/>
  <c r="J188"/>
  <c r="J69"/>
  <c i="27" r="BK91"/>
  <c r="J91"/>
  <c r="J64"/>
  <c r="R104"/>
  <c i="28" r="R96"/>
  <c r="P146"/>
  <c r="T156"/>
  <c i="29" r="BK81"/>
  <c r="BK80"/>
  <c r="J80"/>
  <c r="J59"/>
  <c i="5" r="T1024"/>
  <c r="R1618"/>
  <c r="R1617"/>
  <c i="8" r="P157"/>
  <c r="P389"/>
  <c r="R484"/>
  <c r="P538"/>
  <c i="9" r="P364"/>
  <c r="R569"/>
  <c i="10" r="R143"/>
  <c r="P223"/>
  <c i="11" r="T141"/>
  <c i="12" r="P105"/>
  <c i="13" r="P132"/>
  <c i="14" r="P100"/>
  <c r="BK143"/>
  <c r="J143"/>
  <c r="J72"/>
  <c r="T155"/>
  <c i="15" r="BK97"/>
  <c i="16" r="P103"/>
  <c i="17" r="R97"/>
  <c r="R96"/>
  <c r="R95"/>
  <c r="T104"/>
  <c i="18" r="BK96"/>
  <c r="BK95"/>
  <c r="J95"/>
  <c r="J68"/>
  <c i="19" r="BK96"/>
  <c r="J96"/>
  <c r="J69"/>
  <c i="26" r="P87"/>
  <c r="P86"/>
  <c i="1" r="AU84"/>
  <c i="27" r="T91"/>
  <c r="T104"/>
  <c i="28" r="P96"/>
  <c r="BK146"/>
  <c r="J146"/>
  <c r="J66"/>
  <c r="P156"/>
  <c r="P228"/>
  <c r="P227"/>
  <c i="2" r="T147"/>
  <c i="3" r="P93"/>
  <c r="P92"/>
  <c r="P91"/>
  <c i="1" r="AU57"/>
  <c i="3" r="BK184"/>
  <c r="J184"/>
  <c r="J68"/>
  <c i="5" r="BK101"/>
  <c r="J101"/>
  <c r="J65"/>
  <c r="R1024"/>
  <c r="T1618"/>
  <c r="T1617"/>
  <c i="6" r="R98"/>
  <c r="R97"/>
  <c r="T617"/>
  <c r="T843"/>
  <c r="P1206"/>
  <c i="7" r="T397"/>
  <c r="R583"/>
  <c i="8" r="R165"/>
  <c r="BK466"/>
  <c r="J466"/>
  <c r="J73"/>
  <c r="P484"/>
  <c r="BK538"/>
  <c r="J538"/>
  <c r="J78"/>
  <c i="9" r="BK364"/>
  <c r="J364"/>
  <c r="J68"/>
  <c r="T569"/>
  <c i="10" r="P97"/>
  <c r="P96"/>
  <c i="1" r="AU66"/>
  <c i="10" r="T155"/>
  <c r="R210"/>
  <c i="11" r="P141"/>
  <c r="P180"/>
  <c i="12" r="R95"/>
  <c r="R94"/>
  <c r="R105"/>
  <c i="13" r="BK180"/>
  <c r="J180"/>
  <c r="J70"/>
  <c i="14" r="T115"/>
  <c i="16" r="BK97"/>
  <c r="J97"/>
  <c r="J69"/>
  <c r="BK106"/>
  <c r="J106"/>
  <c r="J71"/>
  <c i="17" r="P101"/>
  <c i="18" r="R96"/>
  <c r="R95"/>
  <c r="R94"/>
  <c i="19" r="T96"/>
  <c r="T95"/>
  <c r="T94"/>
  <c i="25" r="R119"/>
  <c r="T188"/>
  <c i="27" r="R91"/>
  <c r="BK104"/>
  <c r="J104"/>
  <c r="J67"/>
  <c i="28" r="BK156"/>
  <c r="J156"/>
  <c r="J67"/>
  <c r="T228"/>
  <c r="T227"/>
  <c i="29" r="R81"/>
  <c r="R80"/>
  <c i="3" r="BK120"/>
  <c r="J120"/>
  <c r="J66"/>
  <c r="T184"/>
  <c i="4" r="R126"/>
  <c i="5" r="R530"/>
  <c r="R100"/>
  <c r="R99"/>
  <c r="BK1463"/>
  <c r="J1463"/>
  <c r="J69"/>
  <c i="13" r="T95"/>
  <c r="T94"/>
  <c i="14" r="T100"/>
  <c r="T99"/>
  <c r="T98"/>
  <c r="P129"/>
  <c r="P155"/>
  <c i="15" r="BK102"/>
  <c r="J102"/>
  <c r="J71"/>
  <c i="16" r="T97"/>
  <c r="T96"/>
  <c r="T95"/>
  <c i="17" r="P104"/>
  <c i="19" r="P103"/>
  <c i="20" r="T94"/>
  <c r="T93"/>
  <c i="24" r="R87"/>
  <c r="R86"/>
  <c i="25" r="BK94"/>
  <c r="J94"/>
  <c r="J65"/>
  <c r="T119"/>
  <c i="27" r="P91"/>
  <c r="P90"/>
  <c i="1" r="AU85"/>
  <c i="28" r="BK96"/>
  <c r="J96"/>
  <c r="J65"/>
  <c r="R156"/>
  <c r="BK228"/>
  <c r="J228"/>
  <c r="J71"/>
  <c i="29" r="P81"/>
  <c r="P80"/>
  <c i="1" r="AU87"/>
  <c i="29" r="T81"/>
  <c r="T80"/>
  <c i="9" r="BK680"/>
  <c r="J680"/>
  <c r="J72"/>
  <c i="5" r="BK1668"/>
  <c r="J1668"/>
  <c r="J75"/>
  <c i="4" r="BK122"/>
  <c r="J122"/>
  <c r="J66"/>
  <c i="5" r="BK1614"/>
  <c r="J1614"/>
  <c r="J71"/>
  <c i="8" r="BK102"/>
  <c r="J102"/>
  <c r="J65"/>
  <c i="3" r="BK240"/>
  <c r="J240"/>
  <c r="J69"/>
  <c i="7" r="BK668"/>
  <c r="J668"/>
  <c r="J71"/>
  <c i="5" r="BK1729"/>
  <c r="J1729"/>
  <c r="J77"/>
  <c i="6" r="BK452"/>
  <c r="J452"/>
  <c r="J66"/>
  <c i="27" r="BK98"/>
  <c r="J98"/>
  <c r="J65"/>
  <c r="BK135"/>
  <c r="J135"/>
  <c r="J68"/>
  <c i="28" r="BK220"/>
  <c r="J220"/>
  <c r="J68"/>
  <c i="7" r="BK457"/>
  <c r="J457"/>
  <c r="J67"/>
  <c i="28" r="BK243"/>
  <c r="J243"/>
  <c r="J72"/>
  <c i="8" r="BK153"/>
  <c r="J153"/>
  <c r="J67"/>
  <c i="15" r="BK100"/>
  <c r="J100"/>
  <c r="J70"/>
  <c i="2" r="BK130"/>
  <c r="J130"/>
  <c r="J66"/>
  <c i="25" r="BK182"/>
  <c r="J182"/>
  <c r="J68"/>
  <c r="BK215"/>
  <c r="J215"/>
  <c r="J70"/>
  <c i="27" r="BK101"/>
  <c r="J101"/>
  <c r="J66"/>
  <c i="28" r="BK224"/>
  <c r="J224"/>
  <c r="J69"/>
  <c r="BK227"/>
  <c r="J227"/>
  <c r="J70"/>
  <c i="29" r="E70"/>
  <c r="J74"/>
  <c r="BF84"/>
  <c r="BF90"/>
  <c r="F55"/>
  <c r="BF82"/>
  <c r="BF85"/>
  <c r="BF87"/>
  <c r="BF95"/>
  <c r="BF89"/>
  <c r="BF91"/>
  <c r="BF93"/>
  <c r="BF86"/>
  <c r="BF83"/>
  <c r="BF88"/>
  <c r="BF92"/>
  <c r="BF94"/>
  <c i="28" r="E50"/>
  <c r="BF157"/>
  <c r="J56"/>
  <c r="BF118"/>
  <c r="BF168"/>
  <c r="BF190"/>
  <c r="BF197"/>
  <c r="BF200"/>
  <c r="BF217"/>
  <c r="BF221"/>
  <c r="BF229"/>
  <c r="F91"/>
  <c r="BF131"/>
  <c r="BF147"/>
  <c r="BF151"/>
  <c r="BF184"/>
  <c r="BF233"/>
  <c r="BF122"/>
  <c r="BF126"/>
  <c r="BF139"/>
  <c r="BF144"/>
  <c r="BF179"/>
  <c r="BF214"/>
  <c r="BF235"/>
  <c r="BF240"/>
  <c r="BF97"/>
  <c r="BF107"/>
  <c r="BF163"/>
  <c r="BF193"/>
  <c r="BF205"/>
  <c r="BF209"/>
  <c r="BF174"/>
  <c r="BF244"/>
  <c r="BF113"/>
  <c r="BF187"/>
  <c r="BF225"/>
  <c i="27" r="E50"/>
  <c r="J87"/>
  <c r="BF93"/>
  <c r="BF96"/>
  <c r="BF110"/>
  <c r="BF119"/>
  <c r="BF136"/>
  <c i="26" r="BK86"/>
  <c r="J86"/>
  <c r="J63"/>
  <c i="27" r="J56"/>
  <c r="F59"/>
  <c r="F86"/>
  <c r="BF92"/>
  <c r="BF105"/>
  <c r="BF107"/>
  <c r="BF108"/>
  <c r="BF112"/>
  <c r="BF114"/>
  <c r="BF115"/>
  <c r="BF116"/>
  <c r="BF117"/>
  <c r="BF124"/>
  <c r="BF125"/>
  <c r="BF126"/>
  <c r="BF127"/>
  <c r="BF128"/>
  <c r="BF129"/>
  <c r="BF130"/>
  <c r="BF133"/>
  <c r="J58"/>
  <c r="BF95"/>
  <c r="BF99"/>
  <c r="BF106"/>
  <c r="BF109"/>
  <c r="BF111"/>
  <c r="BF118"/>
  <c r="BF121"/>
  <c r="BF122"/>
  <c r="BF102"/>
  <c r="BF113"/>
  <c r="BF120"/>
  <c r="BF131"/>
  <c r="BF134"/>
  <c i="26" r="J59"/>
  <c r="BF89"/>
  <c r="E50"/>
  <c r="F83"/>
  <c r="BF91"/>
  <c r="BF88"/>
  <c r="J56"/>
  <c r="BF90"/>
  <c r="BF92"/>
  <c r="BF95"/>
  <c r="BF93"/>
  <c r="BF94"/>
  <c i="24" r="J87"/>
  <c r="J64"/>
  <c i="25" r="BF99"/>
  <c r="BF149"/>
  <c r="BF154"/>
  <c r="BF160"/>
  <c r="BF170"/>
  <c r="BF205"/>
  <c r="E50"/>
  <c r="J86"/>
  <c r="F89"/>
  <c r="BF95"/>
  <c r="BF103"/>
  <c r="BF107"/>
  <c r="BF115"/>
  <c r="BF134"/>
  <c r="BF173"/>
  <c r="BF176"/>
  <c r="BF183"/>
  <c r="BF193"/>
  <c r="BF209"/>
  <c r="BF128"/>
  <c r="BF138"/>
  <c r="BF144"/>
  <c r="BF164"/>
  <c r="BF189"/>
  <c r="BF196"/>
  <c r="BF111"/>
  <c r="BF120"/>
  <c r="BF125"/>
  <c r="BF167"/>
  <c r="BF179"/>
  <c r="BF202"/>
  <c r="BF212"/>
  <c r="BF216"/>
  <c i="23" r="BK86"/>
  <c r="J86"/>
  <c r="J63"/>
  <c i="24" r="F83"/>
  <c r="BF95"/>
  <c r="BF90"/>
  <c r="E50"/>
  <c r="J56"/>
  <c r="J59"/>
  <c r="BF88"/>
  <c r="BF91"/>
  <c r="BF93"/>
  <c r="BF94"/>
  <c r="BF96"/>
  <c r="BF98"/>
  <c r="BF99"/>
  <c r="BF101"/>
  <c r="BF102"/>
  <c r="BF103"/>
  <c r="BF104"/>
  <c r="BF105"/>
  <c r="BF106"/>
  <c r="BF107"/>
  <c r="BF89"/>
  <c r="BF92"/>
  <c r="BF97"/>
  <c r="BF100"/>
  <c i="22" r="J87"/>
  <c r="J64"/>
  <c i="23" r="J80"/>
  <c r="BF103"/>
  <c r="J59"/>
  <c r="BF88"/>
  <c r="BF101"/>
  <c r="BF107"/>
  <c r="BF108"/>
  <c r="BF98"/>
  <c r="BF102"/>
  <c r="BF105"/>
  <c r="F83"/>
  <c r="BF93"/>
  <c r="BF92"/>
  <c r="BF94"/>
  <c r="BF95"/>
  <c r="BF100"/>
  <c r="BF104"/>
  <c r="BF122"/>
  <c r="E50"/>
  <c r="BF97"/>
  <c r="BF109"/>
  <c r="BF110"/>
  <c r="BF128"/>
  <c r="BF96"/>
  <c r="BF111"/>
  <c r="BF112"/>
  <c r="BF115"/>
  <c r="BF117"/>
  <c r="BF119"/>
  <c r="BF120"/>
  <c r="BF124"/>
  <c r="BF126"/>
  <c r="BF127"/>
  <c r="BF129"/>
  <c r="BF134"/>
  <c r="BF136"/>
  <c r="BF137"/>
  <c r="BF138"/>
  <c r="BF89"/>
  <c r="BF90"/>
  <c r="BF113"/>
  <c r="BF116"/>
  <c r="BF118"/>
  <c r="BF91"/>
  <c r="BF99"/>
  <c r="BF106"/>
  <c r="BF114"/>
  <c r="BF121"/>
  <c r="BF123"/>
  <c r="BF125"/>
  <c r="BF130"/>
  <c r="BF131"/>
  <c r="BF132"/>
  <c r="BF133"/>
  <c r="BF135"/>
  <c i="22" r="J83"/>
  <c r="BF89"/>
  <c i="21" r="BK86"/>
  <c r="J86"/>
  <c r="J63"/>
  <c i="22" r="F59"/>
  <c r="BF93"/>
  <c r="J56"/>
  <c r="E74"/>
  <c r="BF88"/>
  <c r="BF90"/>
  <c r="BF91"/>
  <c r="BF92"/>
  <c i="20" r="BK93"/>
  <c r="J93"/>
  <c i="21" r="J80"/>
  <c r="E74"/>
  <c r="BF89"/>
  <c r="BF90"/>
  <c r="BF91"/>
  <c r="BF93"/>
  <c r="BF94"/>
  <c r="BF95"/>
  <c r="BF96"/>
  <c r="BF98"/>
  <c r="BF106"/>
  <c r="BF107"/>
  <c r="J59"/>
  <c r="BF88"/>
  <c r="BF97"/>
  <c r="BF102"/>
  <c r="BF103"/>
  <c r="BF104"/>
  <c r="BF105"/>
  <c r="F59"/>
  <c r="BF92"/>
  <c r="BF99"/>
  <c r="BF100"/>
  <c r="BF101"/>
  <c i="20" r="J60"/>
  <c r="E52"/>
  <c r="J63"/>
  <c r="BF101"/>
  <c r="BF106"/>
  <c r="BF108"/>
  <c r="F63"/>
  <c r="BF96"/>
  <c r="BF100"/>
  <c r="BF102"/>
  <c r="BF103"/>
  <c r="BF95"/>
  <c r="BF97"/>
  <c r="BF98"/>
  <c r="BF99"/>
  <c r="BF104"/>
  <c r="BF107"/>
  <c r="BF109"/>
  <c r="BF110"/>
  <c r="BF111"/>
  <c r="BF112"/>
  <c r="BF113"/>
  <c r="BF114"/>
  <c i="18" r="BK94"/>
  <c r="J94"/>
  <c r="J67"/>
  <c r="J96"/>
  <c r="J69"/>
  <c i="19" r="BF99"/>
  <c r="J63"/>
  <c r="BF97"/>
  <c r="E80"/>
  <c r="F91"/>
  <c r="BF101"/>
  <c r="BF105"/>
  <c r="BF108"/>
  <c r="BF100"/>
  <c r="BF106"/>
  <c r="J88"/>
  <c r="BF98"/>
  <c r="BF107"/>
  <c r="BF102"/>
  <c r="BF104"/>
  <c r="BF109"/>
  <c i="18" r="J63"/>
  <c r="BF97"/>
  <c r="BF99"/>
  <c r="E52"/>
  <c r="J60"/>
  <c r="F63"/>
  <c r="BF101"/>
  <c r="BF102"/>
  <c r="BF103"/>
  <c r="BF104"/>
  <c r="BF105"/>
  <c r="BF106"/>
  <c r="BF108"/>
  <c r="BF109"/>
  <c r="BF110"/>
  <c r="BF112"/>
  <c r="BF98"/>
  <c r="BF100"/>
  <c r="BF111"/>
  <c i="17" r="F63"/>
  <c r="J63"/>
  <c r="BF98"/>
  <c r="BF100"/>
  <c r="BF102"/>
  <c r="BF106"/>
  <c r="E81"/>
  <c r="BF103"/>
  <c r="BF109"/>
  <c r="BF99"/>
  <c r="BF105"/>
  <c r="BF108"/>
  <c r="J60"/>
  <c r="BF107"/>
  <c i="16" r="F63"/>
  <c i="15" r="J97"/>
  <c r="J69"/>
  <c i="16" r="E81"/>
  <c r="BF98"/>
  <c r="J92"/>
  <c r="BF101"/>
  <c r="BF100"/>
  <c r="BF102"/>
  <c r="BF104"/>
  <c r="BF105"/>
  <c r="BF109"/>
  <c r="BF110"/>
  <c r="BF111"/>
  <c r="J60"/>
  <c r="BF108"/>
  <c r="BF99"/>
  <c r="BF107"/>
  <c i="15" r="F92"/>
  <c r="BF98"/>
  <c r="BF103"/>
  <c i="14" r="J100"/>
  <c r="J69"/>
  <c i="15" r="BF101"/>
  <c r="BF106"/>
  <c r="BF107"/>
  <c r="E52"/>
  <c r="J60"/>
  <c r="J63"/>
  <c r="BF99"/>
  <c r="BF104"/>
  <c r="BF105"/>
  <c i="14" r="E84"/>
  <c r="BF102"/>
  <c r="BF111"/>
  <c r="BF119"/>
  <c r="BF137"/>
  <c r="BF141"/>
  <c r="BF150"/>
  <c r="F63"/>
  <c r="J92"/>
  <c r="J95"/>
  <c r="BF101"/>
  <c r="BF109"/>
  <c r="BF121"/>
  <c r="BF125"/>
  <c r="BF126"/>
  <c r="BF127"/>
  <c r="BF132"/>
  <c r="BF133"/>
  <c r="BF136"/>
  <c r="BF138"/>
  <c r="BF139"/>
  <c r="BF140"/>
  <c r="BF146"/>
  <c r="BF147"/>
  <c r="BF156"/>
  <c r="BF106"/>
  <c r="BF108"/>
  <c r="BF134"/>
  <c r="BF151"/>
  <c r="BF160"/>
  <c i="13" r="BK94"/>
  <c r="J94"/>
  <c r="J67"/>
  <c i="14" r="BF105"/>
  <c r="BF118"/>
  <c r="BF120"/>
  <c r="BF123"/>
  <c r="BF124"/>
  <c r="BF128"/>
  <c r="BF130"/>
  <c r="BF144"/>
  <c r="BF149"/>
  <c r="BF162"/>
  <c r="BF163"/>
  <c r="BF103"/>
  <c r="BF104"/>
  <c r="BF107"/>
  <c r="BF110"/>
  <c r="BF112"/>
  <c r="BF113"/>
  <c r="BF114"/>
  <c r="BF116"/>
  <c r="BF117"/>
  <c r="BF122"/>
  <c r="BF131"/>
  <c r="BF135"/>
  <c r="BF142"/>
  <c r="BF145"/>
  <c r="BF148"/>
  <c r="BF152"/>
  <c r="BF153"/>
  <c r="BF154"/>
  <c r="BF157"/>
  <c r="BF158"/>
  <c r="BF161"/>
  <c r="BF164"/>
  <c i="13" r="J62"/>
  <c r="BF99"/>
  <c r="BF115"/>
  <c r="BF136"/>
  <c r="BF138"/>
  <c r="BF148"/>
  <c r="BF156"/>
  <c r="BF173"/>
  <c r="BF181"/>
  <c r="BF182"/>
  <c r="BF184"/>
  <c r="F62"/>
  <c r="J63"/>
  <c r="E80"/>
  <c r="BF100"/>
  <c r="BF102"/>
  <c r="BF104"/>
  <c r="BF109"/>
  <c r="BF110"/>
  <c r="BF113"/>
  <c r="BF116"/>
  <c r="BF117"/>
  <c r="BF118"/>
  <c r="BF119"/>
  <c r="BF120"/>
  <c r="BF121"/>
  <c r="BF122"/>
  <c r="BF123"/>
  <c r="BF126"/>
  <c r="BF128"/>
  <c r="BF129"/>
  <c r="BF130"/>
  <c r="BF133"/>
  <c r="BF134"/>
  <c r="BF142"/>
  <c r="BF144"/>
  <c r="BF146"/>
  <c r="BF147"/>
  <c r="BF149"/>
  <c r="BF151"/>
  <c r="BF152"/>
  <c r="BF157"/>
  <c r="BF158"/>
  <c r="BF160"/>
  <c r="BF161"/>
  <c r="BF163"/>
  <c r="BF166"/>
  <c r="BF167"/>
  <c r="BF169"/>
  <c r="BF170"/>
  <c r="BF172"/>
  <c r="BF176"/>
  <c r="BF187"/>
  <c r="BF188"/>
  <c r="J60"/>
  <c r="F63"/>
  <c r="BF96"/>
  <c r="BF98"/>
  <c r="BF101"/>
  <c r="BF103"/>
  <c r="BF105"/>
  <c r="BF106"/>
  <c r="BF107"/>
  <c r="BF108"/>
  <c r="BF111"/>
  <c r="BF112"/>
  <c r="BF114"/>
  <c r="BF124"/>
  <c r="BF125"/>
  <c r="BF127"/>
  <c r="BF135"/>
  <c r="BF137"/>
  <c r="BF139"/>
  <c r="BF140"/>
  <c r="BF141"/>
  <c r="BF143"/>
  <c r="BF145"/>
  <c r="BF150"/>
  <c r="BF153"/>
  <c r="BF154"/>
  <c r="BF155"/>
  <c r="BF159"/>
  <c r="BF162"/>
  <c r="BF164"/>
  <c r="BF165"/>
  <c r="BF168"/>
  <c r="BF171"/>
  <c r="BF174"/>
  <c r="BF175"/>
  <c r="BF177"/>
  <c r="BF178"/>
  <c r="BF183"/>
  <c r="BF185"/>
  <c r="BF186"/>
  <c r="BF189"/>
  <c i="11" r="J96"/>
  <c r="J68"/>
  <c i="12" r="BF96"/>
  <c r="BF101"/>
  <c r="BF109"/>
  <c r="E80"/>
  <c r="J91"/>
  <c r="BF106"/>
  <c r="BF107"/>
  <c r="F63"/>
  <c r="BF98"/>
  <c r="J60"/>
  <c r="BF97"/>
  <c r="BF108"/>
  <c r="BF99"/>
  <c r="BF102"/>
  <c r="BF103"/>
  <c r="BF104"/>
  <c i="10" r="J97"/>
  <c r="J68"/>
  <c i="11" r="E81"/>
  <c r="J92"/>
  <c r="BF101"/>
  <c r="BF151"/>
  <c r="BF157"/>
  <c r="BF158"/>
  <c r="BF170"/>
  <c r="BF179"/>
  <c r="BF104"/>
  <c r="BF106"/>
  <c r="BF126"/>
  <c r="BF131"/>
  <c r="BF132"/>
  <c r="BF136"/>
  <c r="BF147"/>
  <c r="BF164"/>
  <c r="BF173"/>
  <c r="BF174"/>
  <c r="BF175"/>
  <c r="BF181"/>
  <c r="F92"/>
  <c r="BF98"/>
  <c r="BF99"/>
  <c r="BF102"/>
  <c r="BF105"/>
  <c r="BF108"/>
  <c r="BF110"/>
  <c r="BF113"/>
  <c r="BF114"/>
  <c r="BF115"/>
  <c r="BF117"/>
  <c r="BF118"/>
  <c r="BF119"/>
  <c r="BF121"/>
  <c r="BF123"/>
  <c r="BF128"/>
  <c r="BF129"/>
  <c r="BF137"/>
  <c r="BF144"/>
  <c r="BF146"/>
  <c r="BF150"/>
  <c r="BF154"/>
  <c r="BF155"/>
  <c r="BF156"/>
  <c r="BF161"/>
  <c r="BF162"/>
  <c r="BF163"/>
  <c r="BF166"/>
  <c r="BF168"/>
  <c r="BF169"/>
  <c r="BF176"/>
  <c r="BF182"/>
  <c r="BF97"/>
  <c r="BF111"/>
  <c r="BF122"/>
  <c r="BF135"/>
  <c r="BF138"/>
  <c r="BF148"/>
  <c r="BF153"/>
  <c r="BF183"/>
  <c r="J60"/>
  <c r="BF100"/>
  <c r="BF103"/>
  <c r="BF107"/>
  <c r="BF109"/>
  <c r="BF112"/>
  <c r="BF116"/>
  <c r="BF120"/>
  <c r="BF124"/>
  <c r="BF125"/>
  <c r="BF127"/>
  <c r="BF130"/>
  <c r="BF133"/>
  <c r="BF134"/>
  <c r="BF139"/>
  <c r="BF140"/>
  <c r="BF142"/>
  <c r="BF143"/>
  <c r="BF145"/>
  <c r="BF149"/>
  <c r="BF152"/>
  <c r="BF159"/>
  <c r="BF160"/>
  <c r="BF165"/>
  <c r="BF171"/>
  <c r="BF172"/>
  <c r="BF177"/>
  <c r="BF178"/>
  <c r="BF184"/>
  <c i="10" r="E82"/>
  <c r="BF119"/>
  <c r="BF120"/>
  <c r="BF136"/>
  <c r="BF146"/>
  <c r="BF166"/>
  <c r="BF185"/>
  <c i="9" r="J96"/>
  <c r="J65"/>
  <c i="10" r="BF101"/>
  <c r="BF137"/>
  <c r="BF138"/>
  <c r="BF140"/>
  <c r="BF154"/>
  <c r="BF156"/>
  <c r="BF169"/>
  <c r="BF174"/>
  <c r="BF183"/>
  <c i="9" r="J214"/>
  <c r="J67"/>
  <c i="10" r="J60"/>
  <c r="F93"/>
  <c r="BF100"/>
  <c r="BF102"/>
  <c r="BF105"/>
  <c r="BF111"/>
  <c r="BF116"/>
  <c r="BF118"/>
  <c r="BF135"/>
  <c r="BF139"/>
  <c r="BF142"/>
  <c r="BF151"/>
  <c r="BF152"/>
  <c r="BF157"/>
  <c r="BF161"/>
  <c r="BF163"/>
  <c r="BF181"/>
  <c r="BF197"/>
  <c r="BF198"/>
  <c r="BF200"/>
  <c r="BF107"/>
  <c r="BF109"/>
  <c r="BF112"/>
  <c r="BF117"/>
  <c r="BF127"/>
  <c r="BF132"/>
  <c r="BF144"/>
  <c r="BF147"/>
  <c r="BF187"/>
  <c r="BF194"/>
  <c r="BF196"/>
  <c r="BF199"/>
  <c r="BF206"/>
  <c r="BF98"/>
  <c r="BF103"/>
  <c r="BF104"/>
  <c r="BF106"/>
  <c r="BF121"/>
  <c r="BF123"/>
  <c r="BF124"/>
  <c r="BF141"/>
  <c r="BF150"/>
  <c r="BF175"/>
  <c r="BF193"/>
  <c r="BF202"/>
  <c r="BF227"/>
  <c r="BF122"/>
  <c r="BF128"/>
  <c r="BF130"/>
  <c r="BF131"/>
  <c r="BF133"/>
  <c r="BF149"/>
  <c r="BF164"/>
  <c r="BF168"/>
  <c r="BF173"/>
  <c r="BF176"/>
  <c r="BF180"/>
  <c r="BF186"/>
  <c r="BF203"/>
  <c r="BF208"/>
  <c r="BF211"/>
  <c r="BF213"/>
  <c r="BF214"/>
  <c r="BF222"/>
  <c r="BF225"/>
  <c r="BF226"/>
  <c r="BF228"/>
  <c r="BF230"/>
  <c r="BF233"/>
  <c r="BF235"/>
  <c r="BF238"/>
  <c r="BF241"/>
  <c r="BF245"/>
  <c r="BF248"/>
  <c r="BF250"/>
  <c r="BF257"/>
  <c r="J63"/>
  <c r="BF99"/>
  <c r="BF108"/>
  <c r="BF113"/>
  <c r="BF129"/>
  <c r="BF159"/>
  <c r="BF165"/>
  <c r="BF167"/>
  <c r="BF172"/>
  <c r="BF177"/>
  <c r="BF178"/>
  <c r="BF182"/>
  <c r="BF190"/>
  <c r="BF191"/>
  <c r="BF204"/>
  <c r="BF207"/>
  <c r="BF216"/>
  <c r="BF217"/>
  <c r="BF219"/>
  <c r="BF262"/>
  <c r="BF264"/>
  <c r="BF266"/>
  <c r="BF267"/>
  <c r="BF268"/>
  <c r="BF271"/>
  <c r="BF272"/>
  <c r="BF273"/>
  <c r="BF110"/>
  <c r="BF114"/>
  <c r="BF115"/>
  <c r="BF125"/>
  <c r="BF126"/>
  <c r="BF134"/>
  <c r="BF145"/>
  <c r="BF148"/>
  <c r="BF153"/>
  <c r="BF158"/>
  <c r="BF160"/>
  <c r="BF162"/>
  <c r="BF170"/>
  <c r="BF171"/>
  <c r="BF179"/>
  <c r="BF184"/>
  <c r="BF188"/>
  <c r="BF189"/>
  <c r="BF192"/>
  <c r="BF195"/>
  <c r="BF201"/>
  <c r="BF205"/>
  <c r="BF209"/>
  <c r="BF212"/>
  <c r="BF215"/>
  <c r="BF218"/>
  <c r="BF220"/>
  <c r="BF221"/>
  <c r="BF224"/>
  <c r="BF229"/>
  <c r="BF231"/>
  <c r="BF232"/>
  <c r="BF234"/>
  <c r="BF236"/>
  <c r="BF237"/>
  <c r="BF239"/>
  <c r="BF240"/>
  <c r="BF242"/>
  <c r="BF243"/>
  <c r="BF244"/>
  <c r="BF246"/>
  <c r="BF247"/>
  <c r="BF249"/>
  <c r="BF251"/>
  <c r="BF252"/>
  <c r="BF253"/>
  <c r="BF254"/>
  <c r="BF255"/>
  <c r="BF256"/>
  <c r="BF258"/>
  <c r="BF259"/>
  <c r="BF260"/>
  <c r="BF261"/>
  <c r="BF263"/>
  <c r="BF265"/>
  <c r="BF269"/>
  <c r="BF270"/>
  <c r="BF274"/>
  <c i="9" r="E50"/>
  <c r="F91"/>
  <c r="BF204"/>
  <c r="BF215"/>
  <c r="BF234"/>
  <c r="BF252"/>
  <c r="BF270"/>
  <c r="BF283"/>
  <c r="BF288"/>
  <c r="BF298"/>
  <c r="BF330"/>
  <c r="BF369"/>
  <c r="BF371"/>
  <c r="BF377"/>
  <c r="BF379"/>
  <c r="BF391"/>
  <c r="BF393"/>
  <c r="BF403"/>
  <c r="BF409"/>
  <c r="BF413"/>
  <c r="BF415"/>
  <c r="BF423"/>
  <c r="BF427"/>
  <c r="BF441"/>
  <c r="BF459"/>
  <c r="BF461"/>
  <c r="BF473"/>
  <c r="BF475"/>
  <c r="BF477"/>
  <c r="BF479"/>
  <c r="BF491"/>
  <c r="BF497"/>
  <c r="BF501"/>
  <c r="BF503"/>
  <c r="BF505"/>
  <c r="BF507"/>
  <c r="BF511"/>
  <c r="BF521"/>
  <c r="BF525"/>
  <c r="BF527"/>
  <c r="BF541"/>
  <c r="BF545"/>
  <c r="BF547"/>
  <c r="BF555"/>
  <c r="BF557"/>
  <c r="BF561"/>
  <c r="BF576"/>
  <c r="BF580"/>
  <c r="BF594"/>
  <c r="BF596"/>
  <c r="BF615"/>
  <c r="BF617"/>
  <c r="BF645"/>
  <c r="BF647"/>
  <c r="BF651"/>
  <c r="BF661"/>
  <c r="BF668"/>
  <c r="BF670"/>
  <c r="BF672"/>
  <c r="BF674"/>
  <c r="BF675"/>
  <c r="BF679"/>
  <c r="BF681"/>
  <c r="J56"/>
  <c r="BF313"/>
  <c r="BF324"/>
  <c r="BF381"/>
  <c r="BF383"/>
  <c r="BF385"/>
  <c r="BF397"/>
  <c r="BF399"/>
  <c r="BF447"/>
  <c r="BF451"/>
  <c r="BF485"/>
  <c r="BF493"/>
  <c r="BF495"/>
  <c r="BF515"/>
  <c r="BF529"/>
  <c r="BF531"/>
  <c r="BF533"/>
  <c r="BF535"/>
  <c r="BF549"/>
  <c r="BF551"/>
  <c r="BF553"/>
  <c r="BF563"/>
  <c r="BF574"/>
  <c r="BF586"/>
  <c r="BF588"/>
  <c r="BF605"/>
  <c r="BF607"/>
  <c r="BF609"/>
  <c r="BF633"/>
  <c r="BF635"/>
  <c r="BF637"/>
  <c r="BF639"/>
  <c r="BF641"/>
  <c r="BF643"/>
  <c r="BF657"/>
  <c r="BF200"/>
  <c r="BF303"/>
  <c r="BF365"/>
  <c r="BF405"/>
  <c r="BF425"/>
  <c r="BF429"/>
  <c r="BF433"/>
  <c r="BF465"/>
  <c r="BF469"/>
  <c r="BF471"/>
  <c r="BF519"/>
  <c r="BF559"/>
  <c r="BF567"/>
  <c r="BF570"/>
  <c r="BF572"/>
  <c r="BF584"/>
  <c r="BF590"/>
  <c r="BF600"/>
  <c r="BF613"/>
  <c r="BF629"/>
  <c r="BF649"/>
  <c r="BF653"/>
  <c r="BF663"/>
  <c r="BF673"/>
  <c r="BF678"/>
  <c i="8" r="BK156"/>
  <c r="J156"/>
  <c r="J68"/>
  <c i="9" r="BF97"/>
  <c r="BF220"/>
  <c r="BF226"/>
  <c r="BF293"/>
  <c r="BF318"/>
  <c r="BF338"/>
  <c r="BF344"/>
  <c r="BF387"/>
  <c r="BF401"/>
  <c r="BF407"/>
  <c r="BF411"/>
  <c r="BF417"/>
  <c r="BF421"/>
  <c r="BF431"/>
  <c r="BF435"/>
  <c r="BF437"/>
  <c r="BF439"/>
  <c r="BF443"/>
  <c r="BF445"/>
  <c r="BF449"/>
  <c r="BF453"/>
  <c r="BF455"/>
  <c r="BF457"/>
  <c r="BF463"/>
  <c r="BF467"/>
  <c r="BF481"/>
  <c r="BF483"/>
  <c r="BF487"/>
  <c r="BF489"/>
  <c r="BF499"/>
  <c r="BF509"/>
  <c r="BF513"/>
  <c r="BF517"/>
  <c r="BF537"/>
  <c r="BF539"/>
  <c r="BF543"/>
  <c r="BF565"/>
  <c r="BF578"/>
  <c r="BF582"/>
  <c r="BF602"/>
  <c r="BF611"/>
  <c r="BF619"/>
  <c r="BF625"/>
  <c r="BF656"/>
  <c r="BF659"/>
  <c r="BF660"/>
  <c r="BF664"/>
  <c r="BF665"/>
  <c r="BF666"/>
  <c r="BF667"/>
  <c r="BF669"/>
  <c r="BF671"/>
  <c r="BF676"/>
  <c r="BF677"/>
  <c r="BF207"/>
  <c r="BF208"/>
  <c r="BF209"/>
  <c r="BF241"/>
  <c r="BF247"/>
  <c r="BF258"/>
  <c r="BF263"/>
  <c r="BF308"/>
  <c r="BF359"/>
  <c r="BF367"/>
  <c r="BF373"/>
  <c r="BF375"/>
  <c r="BF389"/>
  <c r="BF395"/>
  <c r="BF419"/>
  <c r="BF523"/>
  <c r="BF592"/>
  <c r="BF598"/>
  <c r="BF621"/>
  <c r="BF623"/>
  <c r="BF627"/>
  <c r="BF631"/>
  <c r="BF658"/>
  <c r="BF662"/>
  <c i="7" r="BK94"/>
  <c r="J94"/>
  <c r="J64"/>
  <c i="8" r="BF163"/>
  <c r="BF181"/>
  <c r="BF185"/>
  <c r="BF273"/>
  <c r="BF387"/>
  <c r="BF407"/>
  <c r="BF449"/>
  <c r="BF482"/>
  <c r="BF526"/>
  <c r="BF553"/>
  <c i="7" r="BK460"/>
  <c r="J460"/>
  <c r="J68"/>
  <c i="8" r="E50"/>
  <c r="J56"/>
  <c r="F59"/>
  <c r="J97"/>
  <c r="BF103"/>
  <c r="BF166"/>
  <c r="BF197"/>
  <c r="BF201"/>
  <c r="BF220"/>
  <c r="BF224"/>
  <c r="BF249"/>
  <c r="BF262"/>
  <c r="BF275"/>
  <c r="BF295"/>
  <c r="BF304"/>
  <c r="BF311"/>
  <c r="BF320"/>
  <c r="BF331"/>
  <c r="BF351"/>
  <c r="BF356"/>
  <c r="BF361"/>
  <c r="BF374"/>
  <c r="BF381"/>
  <c r="BF390"/>
  <c r="BF399"/>
  <c r="BF431"/>
  <c r="BF440"/>
  <c r="BF455"/>
  <c r="BF459"/>
  <c r="BF461"/>
  <c r="BF464"/>
  <c r="BF467"/>
  <c r="BF485"/>
  <c r="BF490"/>
  <c r="BF493"/>
  <c r="BF501"/>
  <c r="BF514"/>
  <c r="BF516"/>
  <c r="BF522"/>
  <c r="BF539"/>
  <c r="BF107"/>
  <c r="BF117"/>
  <c r="BF122"/>
  <c r="BF123"/>
  <c r="BF125"/>
  <c r="BF130"/>
  <c r="BF141"/>
  <c r="BF147"/>
  <c r="BF154"/>
  <c r="BF158"/>
  <c r="BF227"/>
  <c r="BF231"/>
  <c r="BF245"/>
  <c r="BF255"/>
  <c r="BF259"/>
  <c r="BF283"/>
  <c r="BF290"/>
  <c r="BF299"/>
  <c r="BF307"/>
  <c r="BF310"/>
  <c r="BF317"/>
  <c r="BF319"/>
  <c r="BF323"/>
  <c r="BF338"/>
  <c r="BF368"/>
  <c r="BF415"/>
  <c r="BF419"/>
  <c r="BF424"/>
  <c r="BF470"/>
  <c r="BF472"/>
  <c r="BF477"/>
  <c r="BF508"/>
  <c r="BF511"/>
  <c r="BF512"/>
  <c r="BF532"/>
  <c r="BF536"/>
  <c i="6" r="J456"/>
  <c r="J68"/>
  <c r="J98"/>
  <c r="J65"/>
  <c i="7" r="E50"/>
  <c r="J87"/>
  <c r="BF151"/>
  <c r="F59"/>
  <c r="J90"/>
  <c r="BF105"/>
  <c r="BF121"/>
  <c r="BF155"/>
  <c r="BF125"/>
  <c r="BF102"/>
  <c r="BF190"/>
  <c r="BF242"/>
  <c r="BF261"/>
  <c r="BF322"/>
  <c r="BF325"/>
  <c r="BF427"/>
  <c r="BF489"/>
  <c r="BF498"/>
  <c r="BF515"/>
  <c r="BF524"/>
  <c r="BF581"/>
  <c r="BF187"/>
  <c r="BF244"/>
  <c r="BF313"/>
  <c r="BF319"/>
  <c r="BF368"/>
  <c r="BF442"/>
  <c r="BF115"/>
  <c r="BF118"/>
  <c r="BF263"/>
  <c r="BF398"/>
  <c r="BF429"/>
  <c r="BF431"/>
  <c r="BF434"/>
  <c r="BF437"/>
  <c r="BF445"/>
  <c r="BF462"/>
  <c r="BF487"/>
  <c r="BF505"/>
  <c r="BF520"/>
  <c r="BF561"/>
  <c r="BF564"/>
  <c r="BF619"/>
  <c r="BF634"/>
  <c r="BF637"/>
  <c r="BF663"/>
  <c r="BF666"/>
  <c r="BF669"/>
  <c r="BF96"/>
  <c r="BF99"/>
  <c r="BF316"/>
  <c r="BF413"/>
  <c r="BF443"/>
  <c r="BF458"/>
  <c r="BF584"/>
  <c r="BF616"/>
  <c i="5" r="J1618"/>
  <c r="J73"/>
  <c r="BK100"/>
  <c r="J100"/>
  <c r="J64"/>
  <c i="6" r="J56"/>
  <c r="BF718"/>
  <c r="BF805"/>
  <c r="BF811"/>
  <c r="BF966"/>
  <c r="BF1122"/>
  <c r="BF1207"/>
  <c r="BF1229"/>
  <c r="BF1322"/>
  <c r="BF1409"/>
  <c r="BF1552"/>
  <c r="BF1556"/>
  <c r="BF1570"/>
  <c r="BF1608"/>
  <c r="BF1631"/>
  <c r="BF1634"/>
  <c r="BF1637"/>
  <c r="BF588"/>
  <c r="BF612"/>
  <c r="BF739"/>
  <c r="BF828"/>
  <c r="BF963"/>
  <c r="BF973"/>
  <c r="BF1116"/>
  <c r="BF1128"/>
  <c r="BF1218"/>
  <c r="BF1365"/>
  <c r="BF1374"/>
  <c r="BF1377"/>
  <c r="F59"/>
  <c r="BF109"/>
  <c r="BF119"/>
  <c r="BF330"/>
  <c r="BF556"/>
  <c r="BF357"/>
  <c r="BF453"/>
  <c r="BF592"/>
  <c r="BF615"/>
  <c r="BF671"/>
  <c r="BF841"/>
  <c r="BF1104"/>
  <c r="BF1110"/>
  <c r="BF1125"/>
  <c r="BF1362"/>
  <c r="BF1412"/>
  <c r="E84"/>
  <c r="BF99"/>
  <c r="BF350"/>
  <c r="BF457"/>
  <c r="BF463"/>
  <c r="BF467"/>
  <c r="BF559"/>
  <c r="BF568"/>
  <c r="BF604"/>
  <c r="BF618"/>
  <c r="BF817"/>
  <c r="BF820"/>
  <c r="BF825"/>
  <c r="BF838"/>
  <c r="BF844"/>
  <c r="BF969"/>
  <c r="BF988"/>
  <c r="BF1387"/>
  <c r="BF363"/>
  <c r="BF571"/>
  <c r="BF608"/>
  <c r="BF870"/>
  <c r="BF916"/>
  <c r="BF976"/>
  <c r="BF992"/>
  <c r="BF1107"/>
  <c r="BF1119"/>
  <c r="BF1204"/>
  <c r="BF1260"/>
  <c r="BF578"/>
  <c r="BF831"/>
  <c r="BF849"/>
  <c r="BF875"/>
  <c r="BF919"/>
  <c r="BF996"/>
  <c r="BF1316"/>
  <c r="BF1356"/>
  <c r="BF1406"/>
  <c r="BF343"/>
  <c r="BF470"/>
  <c r="BF584"/>
  <c r="BF922"/>
  <c r="BF1113"/>
  <c r="BF1319"/>
  <c r="BF1359"/>
  <c r="BF1390"/>
  <c i="5" r="J56"/>
  <c r="BF165"/>
  <c r="BF186"/>
  <c r="BF271"/>
  <c r="BF706"/>
  <c r="BF735"/>
  <c r="BF768"/>
  <c r="BF800"/>
  <c r="BF1025"/>
  <c r="BF459"/>
  <c r="BF531"/>
  <c r="BF696"/>
  <c r="BF703"/>
  <c r="BF841"/>
  <c r="BF847"/>
  <c r="BF1093"/>
  <c r="BF1100"/>
  <c r="BF1356"/>
  <c r="BF1378"/>
  <c r="BF1395"/>
  <c r="BF1402"/>
  <c r="BF1435"/>
  <c r="BF1488"/>
  <c r="BF1619"/>
  <c r="BF1633"/>
  <c r="BF193"/>
  <c r="BF722"/>
  <c r="BF753"/>
  <c r="BF773"/>
  <c r="BF1058"/>
  <c r="BF1081"/>
  <c r="BF1289"/>
  <c r="BF1461"/>
  <c r="BF1470"/>
  <c r="BF1473"/>
  <c r="BF1477"/>
  <c r="BF1495"/>
  <c r="BF1615"/>
  <c r="F59"/>
  <c r="BF178"/>
  <c r="BF238"/>
  <c r="BF245"/>
  <c r="BF248"/>
  <c r="BF395"/>
  <c r="BF410"/>
  <c r="BF512"/>
  <c r="BF524"/>
  <c r="BF676"/>
  <c r="BF684"/>
  <c r="BF819"/>
  <c r="BF978"/>
  <c r="BF1318"/>
  <c r="BF1361"/>
  <c r="BF1464"/>
  <c r="BF1498"/>
  <c r="BF1625"/>
  <c r="BF1628"/>
  <c r="BF1637"/>
  <c r="BF1648"/>
  <c r="BF1653"/>
  <c r="BF1657"/>
  <c r="BF1662"/>
  <c r="BF1666"/>
  <c r="BF1720"/>
  <c r="BF1723"/>
  <c r="BF1725"/>
  <c r="BF1730"/>
  <c r="BF324"/>
  <c r="BF342"/>
  <c r="BF527"/>
  <c r="BF1034"/>
  <c r="BF1043"/>
  <c r="BF1342"/>
  <c r="BF1428"/>
  <c r="BF1502"/>
  <c r="BF1640"/>
  <c r="BF1669"/>
  <c r="J59"/>
  <c r="BF102"/>
  <c r="BF163"/>
  <c r="BF264"/>
  <c r="BF317"/>
  <c r="BF393"/>
  <c r="BF514"/>
  <c r="BF694"/>
  <c r="BF792"/>
  <c r="BF1009"/>
  <c r="BF1090"/>
  <c r="E50"/>
  <c r="BF255"/>
  <c r="BF283"/>
  <c r="BF668"/>
  <c r="BF686"/>
  <c r="BF717"/>
  <c r="BF1340"/>
  <c r="BF154"/>
  <c r="BF240"/>
  <c r="BF312"/>
  <c r="BF361"/>
  <c r="BF400"/>
  <c r="BF450"/>
  <c r="BF551"/>
  <c r="BF709"/>
  <c r="BF1350"/>
  <c r="BF159"/>
  <c r="BF233"/>
  <c r="BF350"/>
  <c r="BF743"/>
  <c r="BF748"/>
  <c r="BF781"/>
  <c r="BF1397"/>
  <c r="BF231"/>
  <c r="BF262"/>
  <c r="BF278"/>
  <c r="BF295"/>
  <c r="BF303"/>
  <c r="BF377"/>
  <c r="BF405"/>
  <c r="BF421"/>
  <c r="BF480"/>
  <c r="BF760"/>
  <c r="BF1235"/>
  <c r="BF1280"/>
  <c i="4" r="BK90"/>
  <c r="J90"/>
  <c r="J64"/>
  <c i="5" r="BF110"/>
  <c r="BF170"/>
  <c r="BF340"/>
  <c r="BF811"/>
  <c r="BF1071"/>
  <c r="BF196"/>
  <c r="BF412"/>
  <c r="BF1040"/>
  <c r="BF1152"/>
  <c r="BF1233"/>
  <c r="BF1278"/>
  <c r="BF1296"/>
  <c i="3" r="BK92"/>
  <c r="BK91"/>
  <c r="J91"/>
  <c r="J63"/>
  <c i="4" r="J56"/>
  <c r="J59"/>
  <c r="BF100"/>
  <c r="BF105"/>
  <c r="BF114"/>
  <c r="BF123"/>
  <c r="F59"/>
  <c r="BF92"/>
  <c r="E77"/>
  <c r="BF118"/>
  <c r="BF127"/>
  <c r="BF129"/>
  <c r="BF130"/>
  <c r="BF133"/>
  <c r="BF136"/>
  <c r="BF95"/>
  <c r="BF110"/>
  <c i="2" r="BK90"/>
  <c r="J90"/>
  <c r="J64"/>
  <c i="3" r="E79"/>
  <c r="F59"/>
  <c r="BF99"/>
  <c r="BF103"/>
  <c r="BF121"/>
  <c r="BF135"/>
  <c r="BF210"/>
  <c r="BF232"/>
  <c r="J59"/>
  <c r="J85"/>
  <c r="BF127"/>
  <c r="BF140"/>
  <c r="BF143"/>
  <c r="BF144"/>
  <c r="BF166"/>
  <c r="BF185"/>
  <c r="BF191"/>
  <c r="BF195"/>
  <c r="BF206"/>
  <c r="BF214"/>
  <c r="BF218"/>
  <c r="BF229"/>
  <c r="BF241"/>
  <c r="BF94"/>
  <c r="BF108"/>
  <c r="BF110"/>
  <c r="BF113"/>
  <c r="BF139"/>
  <c r="BF141"/>
  <c r="BF142"/>
  <c r="BF148"/>
  <c r="BF150"/>
  <c r="BF187"/>
  <c r="BF197"/>
  <c r="BF198"/>
  <c r="BF202"/>
  <c r="BF222"/>
  <c r="BF225"/>
  <c r="BF236"/>
  <c i="2" r="BF165"/>
  <c r="BF172"/>
  <c r="BF179"/>
  <c r="BF187"/>
  <c r="BF150"/>
  <c i="1" r="AV56"/>
  <c i="2" r="E50"/>
  <c r="J56"/>
  <c r="F59"/>
  <c r="BF154"/>
  <c r="BF158"/>
  <c r="BF160"/>
  <c r="BF183"/>
  <c i="1" r="BC56"/>
  <c i="2" r="J59"/>
  <c r="BF92"/>
  <c r="BF105"/>
  <c r="BF118"/>
  <c r="BF123"/>
  <c r="BF127"/>
  <c r="BF131"/>
  <c r="BF135"/>
  <c r="BF136"/>
  <c r="BF143"/>
  <c r="BF148"/>
  <c r="BF161"/>
  <c i="1" r="BD56"/>
  <c r="AZ56"/>
  <c i="2" r="BF176"/>
  <c r="BF190"/>
  <c i="1" r="BB56"/>
  <c i="10" r="F37"/>
  <c i="1" r="AZ66"/>
  <c i="22" r="F39"/>
  <c i="1" r="BD80"/>
  <c i="27" r="F35"/>
  <c i="1" r="AZ85"/>
  <c i="5" r="J35"/>
  <c i="1" r="AV60"/>
  <c i="16" r="F40"/>
  <c i="1" r="BC73"/>
  <c i="25" r="F38"/>
  <c i="1" r="BC83"/>
  <c i="8" r="F39"/>
  <c i="1" r="BD63"/>
  <c i="15" r="J37"/>
  <c i="1" r="AV72"/>
  <c i="25" r="J35"/>
  <c i="1" r="AV83"/>
  <c i="4" r="F35"/>
  <c i="1" r="AZ58"/>
  <c i="17" r="F40"/>
  <c i="1" r="BC74"/>
  <c i="13" r="J37"/>
  <c i="1" r="AV69"/>
  <c i="9" r="J35"/>
  <c i="1" r="AV64"/>
  <c i="12" r="F40"/>
  <c i="1" r="BC68"/>
  <c i="17" r="F39"/>
  <c i="1" r="BB74"/>
  <c i="19" r="F39"/>
  <c i="1" r="BB76"/>
  <c i="27" r="J35"/>
  <c i="1" r="AV85"/>
  <c i="5" r="F35"/>
  <c i="1" r="AZ60"/>
  <c i="19" r="F37"/>
  <c i="1" r="AZ76"/>
  <c i="29" r="F33"/>
  <c i="1" r="AZ87"/>
  <c i="3" r="J35"/>
  <c i="1" r="AV57"/>
  <c i="7" r="F37"/>
  <c i="1" r="BB62"/>
  <c i="18" r="F41"/>
  <c i="1" r="BD75"/>
  <c i="10" r="J37"/>
  <c i="1" r="AV66"/>
  <c i="26" r="F38"/>
  <c i="1" r="BC84"/>
  <c r="AS65"/>
  <c r="AS59"/>
  <c r="AS54"/>
  <c i="4" r="F38"/>
  <c i="1" r="BC58"/>
  <c i="3" r="F37"/>
  <c i="1" r="BB57"/>
  <c i="16" r="F37"/>
  <c i="1" r="AZ73"/>
  <c i="20" r="F40"/>
  <c i="1" r="BC77"/>
  <c i="25" r="F37"/>
  <c i="1" r="BB83"/>
  <c i="29" r="J33"/>
  <c i="1" r="AV87"/>
  <c i="23" r="F37"/>
  <c i="1" r="BB81"/>
  <c i="22" r="F37"/>
  <c i="1" r="BB80"/>
  <c i="3" r="F39"/>
  <c i="1" r="BD57"/>
  <c i="16" r="F39"/>
  <c i="1" r="BB73"/>
  <c i="4" r="F39"/>
  <c i="1" r="BD58"/>
  <c i="10" r="J34"/>
  <c i="11" r="F41"/>
  <c i="1" r="BD67"/>
  <c i="7" r="F38"/>
  <c i="1" r="BC62"/>
  <c i="21" r="J35"/>
  <c i="1" r="AV79"/>
  <c i="3" r="F38"/>
  <c i="1" r="BC57"/>
  <c i="8" r="F35"/>
  <c i="1" r="AZ63"/>
  <c i="15" r="F39"/>
  <c i="1" r="BB72"/>
  <c i="20" r="J37"/>
  <c i="1" r="AV77"/>
  <c i="26" r="F37"/>
  <c i="1" r="BB84"/>
  <c i="28" r="F39"/>
  <c i="1" r="BD86"/>
  <c i="14" r="F39"/>
  <c i="1" r="BB71"/>
  <c i="18" r="F39"/>
  <c i="1" r="BB75"/>
  <c i="20" r="J34"/>
  <c i="22" r="J35"/>
  <c i="1" r="AV80"/>
  <c i="24" r="F39"/>
  <c i="1" r="BD82"/>
  <c i="4" r="F37"/>
  <c i="1" r="BB58"/>
  <c i="13" r="F39"/>
  <c i="1" r="BB69"/>
  <c i="13" r="F41"/>
  <c i="1" r="BD69"/>
  <c i="19" r="F41"/>
  <c i="1" r="BD76"/>
  <c i="6" r="J35"/>
  <c i="1" r="AV61"/>
  <c i="9" r="F37"/>
  <c i="1" r="BB64"/>
  <c i="21" r="F37"/>
  <c i="1" r="BB79"/>
  <c i="5" r="F37"/>
  <c i="1" r="BB60"/>
  <c i="12" r="F37"/>
  <c i="1" r="AZ68"/>
  <c i="24" r="F35"/>
  <c i="1" r="AZ82"/>
  <c i="6" r="F37"/>
  <c i="1" r="BB61"/>
  <c i="28" r="F35"/>
  <c i="1" r="AZ86"/>
  <c i="13" r="F40"/>
  <c i="1" r="BC69"/>
  <c i="19" r="F40"/>
  <c i="1" r="BC76"/>
  <c i="6" r="F38"/>
  <c i="1" r="BC61"/>
  <c i="28" r="F37"/>
  <c i="1" r="BB86"/>
  <c i="17" r="F41"/>
  <c i="1" r="BD74"/>
  <c i="26" r="F35"/>
  <c i="1" r="AZ84"/>
  <c i="3" r="F35"/>
  <c i="1" r="AZ57"/>
  <c i="15" r="F37"/>
  <c i="1" r="AZ72"/>
  <c i="16" r="F41"/>
  <c i="1" r="BD73"/>
  <c i="18" r="F40"/>
  <c i="1" r="BC75"/>
  <c i="28" r="F38"/>
  <c i="1" r="BC86"/>
  <c i="21" r="F38"/>
  <c i="1" r="BC79"/>
  <c i="8" r="F37"/>
  <c i="1" r="BB63"/>
  <c i="23" r="F39"/>
  <c i="1" r="BD81"/>
  <c i="18" r="J37"/>
  <c i="1" r="AV75"/>
  <c i="4" r="J35"/>
  <c i="1" r="AV58"/>
  <c i="24" r="F38"/>
  <c i="1" r="BC82"/>
  <c i="9" r="F39"/>
  <c i="1" r="BD64"/>
  <c i="9" r="F35"/>
  <c i="1" r="AZ64"/>
  <c i="11" r="F40"/>
  <c i="1" r="BC67"/>
  <c i="20" r="F37"/>
  <c i="1" r="AZ77"/>
  <c i="24" r="J32"/>
  <c i="29" r="F35"/>
  <c i="1" r="BB87"/>
  <c i="11" r="F37"/>
  <c i="1" r="AZ67"/>
  <c i="21" r="F35"/>
  <c i="1" r="AZ79"/>
  <c i="5" r="F38"/>
  <c i="1" r="BC60"/>
  <c i="16" r="J37"/>
  <c i="1" r="AV73"/>
  <c i="10" r="F39"/>
  <c i="1" r="BB66"/>
  <c i="10" r="F41"/>
  <c i="1" r="BD66"/>
  <c i="23" r="F38"/>
  <c i="1" r="BC81"/>
  <c i="17" r="J37"/>
  <c i="1" r="AV74"/>
  <c i="23" r="F35"/>
  <c i="1" r="AZ81"/>
  <c i="10" r="F40"/>
  <c i="1" r="BC66"/>
  <c i="28" r="J35"/>
  <c i="1" r="AV86"/>
  <c i="26" r="F39"/>
  <c i="1" r="BD84"/>
  <c i="12" r="F39"/>
  <c i="1" r="BB68"/>
  <c i="20" r="F39"/>
  <c i="1" r="BB77"/>
  <c i="12" r="F41"/>
  <c i="1" r="BD68"/>
  <c i="29" r="F36"/>
  <c i="1" r="BC87"/>
  <c i="8" r="F38"/>
  <c i="1" r="BC63"/>
  <c i="21" r="F39"/>
  <c i="1" r="BD79"/>
  <c i="7" r="J35"/>
  <c i="1" r="AV62"/>
  <c i="27" r="F37"/>
  <c i="1" r="BB85"/>
  <c i="22" r="F38"/>
  <c i="1" r="BC80"/>
  <c i="27" r="F39"/>
  <c i="1" r="BD85"/>
  <c i="14" r="F37"/>
  <c i="1" r="AZ71"/>
  <c i="20" r="F41"/>
  <c i="1" r="BD77"/>
  <c i="11" r="J37"/>
  <c i="1" r="AV67"/>
  <c i="18" r="F37"/>
  <c i="1" r="AZ75"/>
  <c i="27" r="F38"/>
  <c i="1" r="BC85"/>
  <c i="9" r="F38"/>
  <c i="1" r="BC64"/>
  <c i="11" r="F39"/>
  <c i="1" r="BB67"/>
  <c i="25" r="F35"/>
  <c i="1" r="AZ83"/>
  <c i="14" r="J37"/>
  <c i="1" r="AV71"/>
  <c i="24" r="F37"/>
  <c i="1" r="BB82"/>
  <c i="7" r="F35"/>
  <c i="1" r="AZ62"/>
  <c i="23" r="J35"/>
  <c i="1" r="AV81"/>
  <c i="8" r="J35"/>
  <c i="1" r="AV63"/>
  <c i="14" r="F41"/>
  <c i="1" r="BD71"/>
  <c i="6" r="F35"/>
  <c i="1" r="AZ61"/>
  <c i="17" r="F37"/>
  <c i="1" r="AZ74"/>
  <c i="22" r="J32"/>
  <c i="25" r="F39"/>
  <c i="1" r="BD83"/>
  <c i="14" r="F40"/>
  <c i="1" r="BC71"/>
  <c i="22" r="F35"/>
  <c i="1" r="AZ80"/>
  <c i="24" r="J35"/>
  <c i="1" r="AV82"/>
  <c i="7" r="F39"/>
  <c i="1" r="BD62"/>
  <c i="15" r="F40"/>
  <c i="1" r="BC72"/>
  <c i="19" r="J37"/>
  <c i="1" r="AV76"/>
  <c i="29" r="F37"/>
  <c i="1" r="BD87"/>
  <c i="12" r="J37"/>
  <c i="1" r="AV68"/>
  <c i="6" r="F39"/>
  <c i="1" r="BD61"/>
  <c i="26" r="J35"/>
  <c i="1" r="AV84"/>
  <c i="5" r="F39"/>
  <c i="1" r="BD60"/>
  <c i="15" r="F41"/>
  <c i="1" r="BD72"/>
  <c i="13" r="F37"/>
  <c i="1" r="AZ69"/>
  <c i="27" l="1" r="T90"/>
  <c i="17" r="T96"/>
  <c r="T95"/>
  <c i="10" r="T96"/>
  <c i="5" r="T100"/>
  <c r="T99"/>
  <c i="11" r="BK95"/>
  <c r="J95"/>
  <c r="J67"/>
  <c i="9" r="T213"/>
  <c r="T94"/>
  <c i="3" r="T92"/>
  <c r="T91"/>
  <c i="16" r="P96"/>
  <c r="P95"/>
  <c i="1" r="AU73"/>
  <c i="6" r="BK455"/>
  <c r="J455"/>
  <c r="J67"/>
  <c i="11" r="T95"/>
  <c i="8" r="T156"/>
  <c r="T100"/>
  <c i="9" r="P213"/>
  <c r="P94"/>
  <c i="1" r="AU64"/>
  <c i="11" r="R95"/>
  <c i="14" r="P99"/>
  <c r="P98"/>
  <c i="1" r="AU71"/>
  <c i="6" r="BK97"/>
  <c r="BK96"/>
  <c r="J96"/>
  <c i="18" r="P95"/>
  <c r="P94"/>
  <c i="1" r="AU75"/>
  <c i="2" r="P90"/>
  <c r="P89"/>
  <c i="1" r="AU56"/>
  <c i="7" r="R460"/>
  <c i="10" r="R96"/>
  <c i="7" r="P94"/>
  <c i="9" r="BK213"/>
  <c r="J213"/>
  <c r="J66"/>
  <c i="7" r="P460"/>
  <c i="5" r="BK1617"/>
  <c r="J1617"/>
  <c r="J72"/>
  <c i="6" r="P455"/>
  <c r="P96"/>
  <c i="1" r="AU61"/>
  <c i="19" r="R95"/>
  <c r="R94"/>
  <c i="4" r="R90"/>
  <c r="R89"/>
  <c i="17" r="P96"/>
  <c r="P95"/>
  <c i="1" r="AU74"/>
  <c i="8" r="R156"/>
  <c r="R100"/>
  <c i="25" r="T93"/>
  <c r="T92"/>
  <c i="15" r="BK96"/>
  <c r="J96"/>
  <c r="J68"/>
  <c i="7" r="T94"/>
  <c r="T93"/>
  <c i="3" r="R92"/>
  <c r="R91"/>
  <c i="2" r="T90"/>
  <c r="T89"/>
  <c i="7" r="T460"/>
  <c i="12" r="T94"/>
  <c i="6" r="R455"/>
  <c r="R96"/>
  <c i="28" r="P95"/>
  <c r="P94"/>
  <c i="1" r="AU86"/>
  <c i="25" r="R93"/>
  <c r="R92"/>
  <c i="12" r="P94"/>
  <c i="1" r="AU68"/>
  <c i="14" r="R99"/>
  <c r="R98"/>
  <c i="5" r="P1617"/>
  <c i="27" r="R90"/>
  <c i="16" r="R96"/>
  <c r="R95"/>
  <c i="7" r="R94"/>
  <c r="R93"/>
  <c i="28" r="R95"/>
  <c r="R94"/>
  <c r="T95"/>
  <c r="T94"/>
  <c i="15" r="R96"/>
  <c r="R95"/>
  <c i="19" r="P95"/>
  <c r="P94"/>
  <c i="1" r="AU76"/>
  <c i="11" r="P95"/>
  <c i="1" r="AU67"/>
  <c i="9" r="R213"/>
  <c r="R94"/>
  <c i="6" r="T455"/>
  <c r="T96"/>
  <c i="25" r="P93"/>
  <c r="P92"/>
  <c i="1" r="AU83"/>
  <c i="13" r="R94"/>
  <c i="5" r="P100"/>
  <c r="P99"/>
  <c i="1" r="AU60"/>
  <c i="8" r="P156"/>
  <c r="P100"/>
  <c i="1" r="AU63"/>
  <c i="13" r="P94"/>
  <c i="1" r="AU69"/>
  <c i="14" r="BK99"/>
  <c r="J99"/>
  <c r="J68"/>
  <c i="8" r="BK101"/>
  <c r="J101"/>
  <c r="J64"/>
  <c i="12" r="BK94"/>
  <c r="J94"/>
  <c r="J67"/>
  <c i="16" r="BK96"/>
  <c r="J96"/>
  <c r="J68"/>
  <c i="19" r="BK95"/>
  <c r="J95"/>
  <c r="J68"/>
  <c i="25" r="BK93"/>
  <c r="BK92"/>
  <c r="J92"/>
  <c r="J63"/>
  <c i="27" r="BK90"/>
  <c r="J90"/>
  <c r="J63"/>
  <c i="29" r="J81"/>
  <c r="J60"/>
  <c i="28" r="BK95"/>
  <c r="J95"/>
  <c r="J64"/>
  <c i="17" r="BK96"/>
  <c r="J96"/>
  <c r="J68"/>
  <c i="1" r="AG82"/>
  <c r="AG80"/>
  <c r="AG77"/>
  <c i="20" r="J67"/>
  <c i="1" r="AG66"/>
  <c i="8" r="BK100"/>
  <c r="J100"/>
  <c r="J63"/>
  <c i="7" r="BK93"/>
  <c r="J93"/>
  <c r="J63"/>
  <c i="5" r="BK99"/>
  <c r="J99"/>
  <c i="4" r="BK89"/>
  <c r="J89"/>
  <c r="J63"/>
  <c i="3" r="J92"/>
  <c r="J64"/>
  <c i="2" r="BK89"/>
  <c r="J89"/>
  <c r="J63"/>
  <c i="1" r="AZ70"/>
  <c r="AV70"/>
  <c i="13" r="F38"/>
  <c i="1" r="BA69"/>
  <c i="3" r="J32"/>
  <c i="1" r="AG57"/>
  <c i="8" r="J36"/>
  <c i="1" r="AW63"/>
  <c r="AT63"/>
  <c r="AZ78"/>
  <c r="AV78"/>
  <c i="29" r="F34"/>
  <c i="1" r="BA87"/>
  <c i="9" r="F36"/>
  <c i="1" r="BA64"/>
  <c i="16" r="J38"/>
  <c i="1" r="AW73"/>
  <c r="AT73"/>
  <c i="5" r="J32"/>
  <c i="1" r="AG60"/>
  <c i="6" r="F36"/>
  <c i="1" r="BA61"/>
  <c i="4" r="J36"/>
  <c i="1" r="AW58"/>
  <c r="AT58"/>
  <c i="24" r="J36"/>
  <c i="1" r="AW82"/>
  <c r="AT82"/>
  <c r="AN82"/>
  <c i="13" r="J34"/>
  <c i="1" r="AG69"/>
  <c i="22" r="F36"/>
  <c i="1" r="BA80"/>
  <c i="7" r="J36"/>
  <c i="1" r="AW62"/>
  <c r="AT62"/>
  <c i="11" r="J38"/>
  <c i="1" r="AW67"/>
  <c r="AT67"/>
  <c i="27" r="J36"/>
  <c i="1" r="AW85"/>
  <c r="AT85"/>
  <c i="26" r="J36"/>
  <c i="1" r="AW84"/>
  <c r="AT84"/>
  <c i="19" r="F38"/>
  <c i="1" r="BA76"/>
  <c r="BC55"/>
  <c r="AY55"/>
  <c i="5" r="F36"/>
  <c i="1" r="BA60"/>
  <c r="AU55"/>
  <c i="17" r="F38"/>
  <c i="1" r="BA74"/>
  <c i="26" r="J32"/>
  <c i="1" r="AG84"/>
  <c i="29" r="J34"/>
  <c i="1" r="AW87"/>
  <c r="AT87"/>
  <c i="18" r="J38"/>
  <c i="1" r="AW75"/>
  <c r="AT75"/>
  <c i="12" r="J38"/>
  <c i="1" r="AW68"/>
  <c r="AT68"/>
  <c i="12" r="F38"/>
  <c i="1" r="BA68"/>
  <c i="15" r="F38"/>
  <c i="1" r="BA72"/>
  <c i="23" r="J36"/>
  <c i="1" r="AW81"/>
  <c r="AT81"/>
  <c i="23" r="F36"/>
  <c i="1" r="BA81"/>
  <c i="28" r="J36"/>
  <c i="1" r="AW86"/>
  <c r="AT86"/>
  <c i="10" r="J38"/>
  <c i="1" r="AW66"/>
  <c r="AT66"/>
  <c r="AN66"/>
  <c r="BD70"/>
  <c i="7" r="F36"/>
  <c i="1" r="BA62"/>
  <c i="28" r="F36"/>
  <c i="1" r="BA86"/>
  <c i="14" r="J38"/>
  <c i="1" r="AW71"/>
  <c r="AT71"/>
  <c i="13" r="J38"/>
  <c i="1" r="AW69"/>
  <c r="AT69"/>
  <c i="18" r="F38"/>
  <c i="1" r="BA75"/>
  <c r="BC78"/>
  <c r="AY78"/>
  <c r="BB78"/>
  <c r="AX78"/>
  <c i="3" r="J36"/>
  <c i="1" r="AW57"/>
  <c r="AT57"/>
  <c i="25" r="F36"/>
  <c i="1" r="BA83"/>
  <c i="14" r="F38"/>
  <c i="1" r="BA71"/>
  <c r="BB70"/>
  <c r="AX70"/>
  <c i="23" r="J32"/>
  <c i="1" r="AG81"/>
  <c i="24" r="F36"/>
  <c i="1" r="BA82"/>
  <c i="21" r="J36"/>
  <c i="1" r="AW79"/>
  <c r="AT79"/>
  <c i="22" r="J36"/>
  <c i="1" r="AW80"/>
  <c r="AT80"/>
  <c r="AN80"/>
  <c i="27" r="F36"/>
  <c i="1" r="BA85"/>
  <c i="21" r="J32"/>
  <c i="1" r="AG79"/>
  <c i="25" r="J36"/>
  <c i="1" r="AW83"/>
  <c r="AT83"/>
  <c i="16" r="F38"/>
  <c i="1" r="BA73"/>
  <c i="20" r="F38"/>
  <c i="1" r="BA77"/>
  <c r="BD78"/>
  <c r="BB55"/>
  <c r="AX55"/>
  <c i="5" r="J36"/>
  <c i="1" r="AW60"/>
  <c r="AT60"/>
  <c i="9" r="J36"/>
  <c i="1" r="AW64"/>
  <c r="AT64"/>
  <c i="18" r="J34"/>
  <c i="1" r="AG75"/>
  <c i="6" r="J36"/>
  <c i="1" r="AW61"/>
  <c r="AT61"/>
  <c i="2" r="J36"/>
  <c i="1" r="AW56"/>
  <c r="AT56"/>
  <c i="4" r="F36"/>
  <c i="1" r="BA58"/>
  <c i="6" r="J32"/>
  <c i="1" r="AG61"/>
  <c i="2" r="F36"/>
  <c i="1" r="BA56"/>
  <c i="10" r="F38"/>
  <c i="1" r="BA66"/>
  <c i="15" r="J38"/>
  <c i="1" r="AW72"/>
  <c r="AT72"/>
  <c r="BD55"/>
  <c i="11" r="F38"/>
  <c i="1" r="BA67"/>
  <c i="26" r="F36"/>
  <c i="1" r="BA84"/>
  <c i="8" r="F36"/>
  <c i="1" r="BA63"/>
  <c i="29" r="J30"/>
  <c i="1" r="AG87"/>
  <c r="AZ55"/>
  <c r="AV55"/>
  <c i="19" r="J38"/>
  <c i="1" r="AW76"/>
  <c r="AT76"/>
  <c i="3" r="F36"/>
  <c i="1" r="BA57"/>
  <c i="21" r="F36"/>
  <c i="1" r="BA79"/>
  <c i="17" r="J38"/>
  <c i="1" r="AW74"/>
  <c r="AT74"/>
  <c r="BC70"/>
  <c r="AY70"/>
  <c i="20" r="J38"/>
  <c i="1" r="AW77"/>
  <c r="AT77"/>
  <c r="AN77"/>
  <c i="7" l="1" r="P93"/>
  <c i="1" r="AU62"/>
  <c i="14" r="BK98"/>
  <c r="J98"/>
  <c r="J67"/>
  <c i="25" r="J93"/>
  <c r="J64"/>
  <c i="6" r="J63"/>
  <c r="J97"/>
  <c r="J64"/>
  <c i="15" r="BK95"/>
  <c r="J95"/>
  <c r="J67"/>
  <c i="28" r="BK94"/>
  <c r="J94"/>
  <c i="19" r="BK94"/>
  <c r="J94"/>
  <c r="J67"/>
  <c i="16" r="BK95"/>
  <c r="J95"/>
  <c i="17" r="BK95"/>
  <c r="J95"/>
  <c i="9" r="BK94"/>
  <c r="J94"/>
  <c i="29" r="J39"/>
  <c i="1" r="AN84"/>
  <c i="26" r="J41"/>
  <c i="1" r="AN81"/>
  <c i="24" r="J41"/>
  <c i="23" r="J41"/>
  <c i="1" r="AN79"/>
  <c i="22" r="J41"/>
  <c i="21" r="J41"/>
  <c i="20" r="J43"/>
  <c i="1" r="AN75"/>
  <c i="18" r="J43"/>
  <c i="1" r="AN69"/>
  <c i="13" r="J43"/>
  <c i="10" r="J43"/>
  <c i="1" r="AN60"/>
  <c i="6" r="J41"/>
  <c i="5" r="J63"/>
  <c r="J41"/>
  <c i="1" r="AN57"/>
  <c i="3" r="J41"/>
  <c i="1" r="AN87"/>
  <c r="AN61"/>
  <c i="7" r="J32"/>
  <c i="1" r="AG62"/>
  <c r="AU78"/>
  <c i="27" r="J32"/>
  <c i="1" r="AG85"/>
  <c r="BC65"/>
  <c r="AY65"/>
  <c i="11" r="J34"/>
  <c i="1" r="AG67"/>
  <c i="28" r="J32"/>
  <c i="1" r="AG86"/>
  <c r="BB65"/>
  <c r="AX65"/>
  <c r="BA70"/>
  <c r="AW70"/>
  <c r="AT70"/>
  <c i="16" r="J34"/>
  <c i="1" r="AG73"/>
  <c i="8" r="J32"/>
  <c i="1" r="AG63"/>
  <c r="AN63"/>
  <c i="17" r="J34"/>
  <c i="1" r="AG74"/>
  <c i="2" r="J32"/>
  <c i="1" r="AG56"/>
  <c i="4" r="J32"/>
  <c i="1" r="AG58"/>
  <c r="AN58"/>
  <c i="9" r="J32"/>
  <c i="1" r="AG64"/>
  <c r="AZ65"/>
  <c r="BA78"/>
  <c r="AW78"/>
  <c r="AT78"/>
  <c r="BD65"/>
  <c r="AU70"/>
  <c r="AU65"/>
  <c r="AU59"/>
  <c i="25" r="J32"/>
  <c i="1" r="AG83"/>
  <c i="12" r="J34"/>
  <c i="1" r="AG68"/>
  <c r="BA55"/>
  <c r="AW55"/>
  <c r="AT55"/>
  <c i="17" l="1" r="J43"/>
  <c i="11" r="J43"/>
  <c i="16" r="J43"/>
  <c i="12" r="J43"/>
  <c i="9" r="J41"/>
  <c i="27" r="J41"/>
  <c i="25" r="J41"/>
  <c i="28" r="J41"/>
  <c i="16" r="J67"/>
  <c i="28" r="J63"/>
  <c i="17" r="J67"/>
  <c i="9" r="J63"/>
  <c i="8" r="J41"/>
  <c i="7" r="J41"/>
  <c i="1" r="AN62"/>
  <c i="4" r="J41"/>
  <c i="2" r="J41"/>
  <c i="1" r="AN56"/>
  <c r="AN64"/>
  <c r="AN83"/>
  <c r="AN68"/>
  <c r="AN86"/>
  <c r="AN67"/>
  <c r="AN73"/>
  <c r="AN74"/>
  <c r="AN85"/>
  <c r="AG78"/>
  <c r="BB59"/>
  <c r="AX59"/>
  <c r="AZ59"/>
  <c r="AV59"/>
  <c i="15" r="J34"/>
  <c i="1" r="AG72"/>
  <c r="AN72"/>
  <c i="14" r="J34"/>
  <c i="1" r="AG71"/>
  <c r="AN71"/>
  <c r="AU54"/>
  <c i="19" r="J34"/>
  <c i="1" r="AG76"/>
  <c r="AN76"/>
  <c r="AV65"/>
  <c r="BD59"/>
  <c r="BA65"/>
  <c r="AW65"/>
  <c r="AG55"/>
  <c r="BC59"/>
  <c r="AY59"/>
  <c i="15" l="1" r="J43"/>
  <c i="19" r="J43"/>
  <c i="14" r="J43"/>
  <c i="1" r="AN55"/>
  <c r="AN78"/>
  <c r="AG70"/>
  <c r="AN70"/>
  <c r="BA59"/>
  <c r="AW59"/>
  <c r="AT59"/>
  <c r="AT65"/>
  <c r="BD54"/>
  <c r="W33"/>
  <c r="AZ54"/>
  <c r="AV54"/>
  <c r="AK29"/>
  <c r="BB54"/>
  <c r="W31"/>
  <c r="BC54"/>
  <c r="W32"/>
  <c l="1" r="AG65"/>
  <c r="AG59"/>
  <c r="AN59"/>
  <c r="AX54"/>
  <c r="BA54"/>
  <c r="W30"/>
  <c r="AY54"/>
  <c r="W29"/>
  <c l="1" r="AN65"/>
  <c r="AW54"/>
  <c r="AK30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<sst xmlns="http://schemas.openxmlformats.org/spreadsheetml/2006/main">
  <si>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</si>
  <si>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</si>
  <si>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</si>
  <si>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</si>
  <si>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</si>
  <si>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{23fdc326-5b19-426a-ae40-27d3c6bd9af8}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</si>
  <si>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</si>
  <si>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</si>
  <si>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</si>
  <si>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</si>
  <si>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</si>
  <si>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</si>
  <si>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</si>
  <si>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</si>
  <si>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TER24-0111r01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</si>
  <si>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</si>
  <si>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</si>
  <si>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DOZP Boletice</t>
  </si>
  <si>
    <t>KSO:</t>
  </si>
  <si>
    <t>801 92 11</t>
  </si>
  <si>
    <t>CC-CZ:</t>
  </si>
  <si>
    <t/>
  </si>
  <si>
    <t>Místo:</t>
  </si>
  <si>
    <t>Boletice nad Labem</t>
  </si>
  <si>
    <t>Datum:</t>
  </si>
  <si>
    <t>26. 1. 2025</t>
  </si>
  <si>
    <t>Zadavatel:</t>
  </si>
  <si>
    <t>IČ:</t>
  </si>
  <si>
    <t>Statutární město Děčín</t>
  </si>
  <si>
    <t>DIČ:</t>
  </si>
  <si>
    <t>Účastník:</t>
  </si>
  <si>
    <t>Vyplň údaj</t>
  </si>
  <si>
    <t>Projektant:</t>
  </si>
  <si>
    <t>ŽELEZNÁ s.r.o.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</si>
  <si>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</si>
  <si>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</si>
  <si>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</si>
  <si>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</si>
  <si>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</si>
  <si>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</si>
  <si>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</si>
  <si>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</si>
  <si>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</si>
  <si>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</si>
  <si>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</si>
  <si>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</si>
  <si>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</si>
  <si>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</si>
  <si>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</si>
  <si>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</si>
  <si>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</si>
  <si>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</si>
  <si>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</si>
  <si>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</si>
  <si>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</si>
  <si>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</si>
  <si>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</si>
  <si>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</si>
  <si>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</si>
  <si>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</si>
  <si>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</si>
  <si>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</si>
  <si>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</si>
  <si>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</si>
  <si>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</si>
  <si>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</si>
  <si>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</si>
  <si>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</si>
  <si>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</si>
  <si>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</si>
  <si>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</si>
  <si>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</si>
  <si>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</si>
  <si>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</si>
  <si>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</si>
  <si>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</si>
  <si>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</si>
  <si>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</t>
  </si>
  <si>
    <t>Přípravné práce, demolice</t>
  </si>
  <si>
    <t>STA</t>
  </si>
  <si>
    <t>1</t>
  </si>
  <si>
    <t>{ed3336b8-deab-42d2-986e-9aa56edf91ff}</t>
  </si>
  <si>
    <t>/</t>
  </si>
  <si>
    <t>SO 0.1</t>
  </si>
  <si>
    <t>Demolice garáže</t>
  </si>
  <si>
    <t>Soupis</t>
  </si>
  <si>
    <t>2</t>
  </si>
  <si>
    <t>{5f56d2fa-0ec1-4788-bfdb-0b928016652c}</t>
  </si>
  <si>
    <t>SO 0.2</t>
  </si>
  <si>
    <t>Demolice hlavního objektu</t>
  </si>
  <si>
    <t>{bb117ca6-fd34-4558-9b86-af06c63026ba}</t>
  </si>
  <si>
    <t>SO 0.3</t>
  </si>
  <si>
    <t>Odstranění stávajících povrchů na terénu</t>
  </si>
  <si>
    <t>{7e17e309-8069-48d1-bfaa-033c01fb5578}</t>
  </si>
  <si>
    <t>SO 1</t>
  </si>
  <si>
    <t>Hlavní stavební objekt</t>
  </si>
  <si>
    <t>{7b7a2a26-7234-4f8f-8d1e-df95713e5815}</t>
  </si>
  <si>
    <t>SO 1.1</t>
  </si>
  <si>
    <t>Zemní práce, konstrukční část, dispozice</t>
  </si>
  <si>
    <t>{9ef5111c-ddd9-437d-ba77-614335e253ea}</t>
  </si>
  <si>
    <t>SO 1.2</t>
  </si>
  <si>
    <t>Povrchové úpravy stěn, podhledy, podlahy</t>
  </si>
  <si>
    <t>{20555a04-537a-4419-9b6a-d0f10a5c8d9a}</t>
  </si>
  <si>
    <t>SO 1.3</t>
  </si>
  <si>
    <t>Fasáda</t>
  </si>
  <si>
    <t>{16a75dc3-4577-45f4-b28c-f82cfd3650a1}</t>
  </si>
  <si>
    <t>SO 1.4</t>
  </si>
  <si>
    <t>Střecha</t>
  </si>
  <si>
    <t>{af23654d-8526-42b2-afca-cd687ea32693}</t>
  </si>
  <si>
    <t>SO 1.5</t>
  </si>
  <si>
    <t>Výrobky, ostatní konstrukce</t>
  </si>
  <si>
    <t>{b00963de-0d58-4c2e-87b4-307d0d2b1c7a}</t>
  </si>
  <si>
    <t>SO 1.6</t>
  </si>
  <si>
    <t>Specialisté</t>
  </si>
  <si>
    <t>{ae0c346b-fdc9-4cf4-a260-eccc900c2668}</t>
  </si>
  <si>
    <t>Zdravotní technika</t>
  </si>
  <si>
    <t>3</t>
  </si>
  <si>
    <t>{10268bb6-0f73-4e2c-b07f-ad6d4a0833a6}</t>
  </si>
  <si>
    <t>Vzduchotechnika</t>
  </si>
  <si>
    <t>{f8a26d2a-dfd8-4ab2-a398-40cf880317c5}</t>
  </si>
  <si>
    <t>Chlazení</t>
  </si>
  <si>
    <t>{246226af-946a-4746-8483-137ce069f0e7}</t>
  </si>
  <si>
    <t>4</t>
  </si>
  <si>
    <t>Vytápění</t>
  </si>
  <si>
    <t>{91f81a6f-2c3e-44ba-bee4-9bd5918a2e1f}</t>
  </si>
  <si>
    <t>5</t>
  </si>
  <si>
    <t>Elektroinstalace</t>
  </si>
  <si>
    <t>{a909ca94-9f78-45ca-be8a-bb306c58165d}</t>
  </si>
  <si>
    <t>5.1</t>
  </si>
  <si>
    <t>Silnoproudá elektroinstalace</t>
  </si>
  <si>
    <t>{b04e2a0e-3243-4e33-80d5-6b01b2c5fb83}</t>
  </si>
  <si>
    <t>5.2</t>
  </si>
  <si>
    <t>Strukturovaná kabeláž</t>
  </si>
  <si>
    <t>{a7347c00-6a71-4a24-bba3-755747097702}</t>
  </si>
  <si>
    <t>5.3</t>
  </si>
  <si>
    <t>{0a159ced-e768-432e-88fd-64792832cc72}</t>
  </si>
  <si>
    <t>5.4</t>
  </si>
  <si>
    <t>FVE</t>
  </si>
  <si>
    <t>{90fd6b65-b588-4150-9854-639905e75dea}</t>
  </si>
  <si>
    <t>5.5</t>
  </si>
  <si>
    <t>Hromosvod</t>
  </si>
  <si>
    <t>{32e4f290-7f0a-4699-9a16-208b7c16d27a}</t>
  </si>
  <si>
    <t>5.6</t>
  </si>
  <si>
    <t>Ostatní</t>
  </si>
  <si>
    <t>{3b2c3faa-0618-4727-96b6-192f3645f32a}</t>
  </si>
  <si>
    <t>6</t>
  </si>
  <si>
    <t>Vnitřní plynovod</t>
  </si>
  <si>
    <t>{cccbeaa0-5a59-4ce1-813d-fae516962a0e}</t>
  </si>
  <si>
    <t>SO 2</t>
  </si>
  <si>
    <t>Venkovní úpravy</t>
  </si>
  <si>
    <t>{4e57bdbc-e3f4-455a-bd60-45261b4f144d}</t>
  </si>
  <si>
    <t>SO 2.0</t>
  </si>
  <si>
    <t>Vodovodní přípojka</t>
  </si>
  <si>
    <t>{32f9b2d6-bb6a-4002-abf3-bab0935c33dc}</t>
  </si>
  <si>
    <t>827 11 1</t>
  </si>
  <si>
    <t>SO 2.1</t>
  </si>
  <si>
    <t>Rekonstrukce přípojky splaškové kanalizace</t>
  </si>
  <si>
    <t>{f7f96af2-6d86-4bd1-881b-e89fa1964a50}</t>
  </si>
  <si>
    <t>827 21 12</t>
  </si>
  <si>
    <t>SO 2.2</t>
  </si>
  <si>
    <t>Dešťová kanalizace</t>
  </si>
  <si>
    <t>{178efa6d-c99d-4c92-944c-4bb66c57248f}</t>
  </si>
  <si>
    <t>827 22 11</t>
  </si>
  <si>
    <t>SO 2.4</t>
  </si>
  <si>
    <t>Plynovodní přípojka</t>
  </si>
  <si>
    <t>{01e727e1-71a0-46c8-a904-f6ec3262f205}</t>
  </si>
  <si>
    <t>827 52 19</t>
  </si>
  <si>
    <t>SO 2.5 a 2.6</t>
  </si>
  <si>
    <t>Zpevněné plochy vozidlové a pochozí</t>
  </si>
  <si>
    <t>{7268c87a-2860-413c-9a71-e658528f6eba}</t>
  </si>
  <si>
    <t>822 29 31</t>
  </si>
  <si>
    <t>SO 2.7</t>
  </si>
  <si>
    <t xml:space="preserve">Venkovní vybavení  </t>
  </si>
  <si>
    <t>{e7dd346a-7293-40b5-afd9-fd7850559730}</t>
  </si>
  <si>
    <t>SO 2.8</t>
  </si>
  <si>
    <t>Sadové úpravy a terénní úpravy</t>
  </si>
  <si>
    <t>{cf7e8bb9-2010-4966-af8b-e9165a47d97d}</t>
  </si>
  <si>
    <t>8232711</t>
  </si>
  <si>
    <t>SO 2.9</t>
  </si>
  <si>
    <t>Plot</t>
  </si>
  <si>
    <t>{ab092b7a-4e66-443e-8218-7ac08a582475}</t>
  </si>
  <si>
    <t>815 22 11</t>
  </si>
  <si>
    <t>VRN</t>
  </si>
  <si>
    <t>Vedlejší rozpočtové náklady</t>
  </si>
  <si>
    <t>{4f0bf282-d48f-46c9-9a02-935c8f3e7361}</t>
  </si>
  <si>
    <t>KRYCÍ LIST SOUPISU PRACÍ</t>
  </si>
  <si>
    <t>Objekt:</t>
  </si>
  <si>
    <t>SO 0 - Přípravné práce, demolice</t>
  </si>
  <si>
    <t>Soupis:</t>
  </si>
  <si>
    <t>SO 0.1 - Demolice garáže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</si>
  <si>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</si>
  <si>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</si>
  <si>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</si>
  <si>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</si>
  <si>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</si>
  <si>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</si>
  <si>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</si>
  <si>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</si>
  <si>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</si>
  <si>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</si>
  <si>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</si>
  <si>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</si>
  <si>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</si>
  <si>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</si>
  <si>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</si>
  <si>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</si>
  <si>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</si>
  <si>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</si>
  <si>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</si>
  <si>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</si>
  <si>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</si>
  <si>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</si>
  <si>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</si>
  <si>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</si>
  <si>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</si>
  <si>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</si>
  <si>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</si>
  <si>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</si>
  <si>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</si>
  <si>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CS ÚRS 2024 01</t>
  </si>
  <si>
    <t>-786315112</t>
  </si>
  <si>
    <t>Online PSC</t>
  </si>
  <si>
    <t>https://podminky.urs.cz/item/CS_URS_2024_01/162251102</t>
  </si>
  <si>
    <t>VV</t>
  </si>
  <si>
    <t>Na mezideponii</t>
  </si>
  <si>
    <t>suť k zásypu rýh</t>
  </si>
  <si>
    <t>7,9</t>
  </si>
  <si>
    <t>suť k finální úpravě povrchu (cca 100 mm)</t>
  </si>
  <si>
    <t>(28,0+22,0*1,5)*0,100</t>
  </si>
  <si>
    <t>Z mezideponie</t>
  </si>
  <si>
    <t>Součet</t>
  </si>
  <si>
    <t>167151111</t>
  </si>
  <si>
    <t>Nakládání, skládání a překládání neulehlého výkopku nebo sypaniny strojně nakládání, množství přes 100 m3, z hornin třídy těžitelnosti I, skupiny 1 až 3</t>
  </si>
  <si>
    <t>-1975867490</t>
  </si>
  <si>
    <t>https://podminky.urs.cz/item/CS_URS_2024_01/167151111</t>
  </si>
  <si>
    <t>174151101</t>
  </si>
  <si>
    <t>Zásyp sypaninou z jakékoliv horniny strojně s uložením výkopku ve vrstvách se zhutněním jam, šachet, rýh nebo kolem objektů v těchto vykopávkách</t>
  </si>
  <si>
    <t>362876740</t>
  </si>
  <si>
    <t>https://podminky.urs.cz/item/CS_URS_2024_01/174151101</t>
  </si>
  <si>
    <t>Zásyp vzniklých rýh po vybourání základových pasů</t>
  </si>
  <si>
    <t>dle bourání základů</t>
  </si>
  <si>
    <t>M</t>
  </si>
  <si>
    <t>654200.1</t>
  </si>
  <si>
    <t>vytříděná jemná suť z demolice vhodná k zásypu rýh</t>
  </si>
  <si>
    <t>8</t>
  </si>
  <si>
    <t>568069448</t>
  </si>
  <si>
    <t>195400200.1</t>
  </si>
  <si>
    <t>Finální úprava demolované plochy jemnou tříděnou sutí z demolice, s vyrovnáním a zhutněním</t>
  </si>
  <si>
    <t>m2</t>
  </si>
  <si>
    <t>-298263841</t>
  </si>
  <si>
    <t>Použití suti - cca 100 mm</t>
  </si>
  <si>
    <t>28,0+22,0*1,5</t>
  </si>
  <si>
    <t>9</t>
  </si>
  <si>
    <t>Ostatní konstrukce a práce, bourání</t>
  </si>
  <si>
    <t>900050200.1</t>
  </si>
  <si>
    <t>Finální dovyklizení ponechaného mobiliáře, odpadu, apod. (provedeno na pokyn investora a účtováno dle skutečnosti)</t>
  </si>
  <si>
    <t>hod</t>
  </si>
  <si>
    <t>106568395</t>
  </si>
  <si>
    <t>předpoklad</t>
  </si>
  <si>
    <t>25kg/hod</t>
  </si>
  <si>
    <t>7</t>
  </si>
  <si>
    <t>900100540.1</t>
  </si>
  <si>
    <t>Odborné odpojení, zaslepení a likvidace vrchního vedení elektroinstalací</t>
  </si>
  <si>
    <t>ks</t>
  </si>
  <si>
    <t>-354473542</t>
  </si>
  <si>
    <t>961044111</t>
  </si>
  <si>
    <t>Bourání základů z betonu prostého</t>
  </si>
  <si>
    <t>-2075985885</t>
  </si>
  <si>
    <t>https://podminky.urs.cz/item/CS_URS_2024_01/961044111</t>
  </si>
  <si>
    <t>pod nosnými obvodovými zdmi</t>
  </si>
  <si>
    <t>(6,3+6,65+3,6+3,4)*0,9*0,4</t>
  </si>
  <si>
    <t>ostatní drobné doměrky a základy</t>
  </si>
  <si>
    <t>7,182*0,10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</si>
  <si>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</si>
  <si>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</si>
  <si>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930024159</t>
  </si>
  <si>
    <t>https://podminky.urs.cz/item/CS_URS_2024_01/981013316</t>
  </si>
  <si>
    <t>Půdorysná plochá násobená průměrnou výškou garáže</t>
  </si>
  <si>
    <t>27,9*3,35</t>
  </si>
  <si>
    <t>997</t>
  </si>
  <si>
    <t>Přesun sutě</t>
  </si>
  <si>
    <t>10</t>
  </si>
  <si>
    <t>997006002</t>
  </si>
  <si>
    <t>Úprava stavebního odpadu třídění strojové</t>
  </si>
  <si>
    <t>t</t>
  </si>
  <si>
    <t>1089536343</t>
  </si>
  <si>
    <t>https://podminky.urs.cz/item/CS_URS_2024_01/997006002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</si>
  <si>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</si>
  <si>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</si>
  <si>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</si>
  <si>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1147939948</t>
  </si>
  <si>
    <t>https://podminky.urs.cz/item/CS_URS_2024_01/997006005</t>
  </si>
  <si>
    <t>předpoklad množství</t>
  </si>
  <si>
    <t>33,165+3,981</t>
  </si>
  <si>
    <t>997006006</t>
  </si>
  <si>
    <t>Úprava stavebního odpadu drcení s dopravou na vzdálenost do 100 m a naložením do drtícího zařízení ze zdiva betonového</t>
  </si>
  <si>
    <t>-1610069790</t>
  </si>
  <si>
    <t>https://podminky.urs.cz/item/CS_URS_2024_01/997006006</t>
  </si>
  <si>
    <t>24,4</t>
  </si>
  <si>
    <t>13</t>
  </si>
  <si>
    <t>997006512</t>
  </si>
  <si>
    <t>Vodorovná doprava suti na skládku s naložením na dopravní prostředek a složením přes 100 m do 1 km</t>
  </si>
  <si>
    <t>-570058396</t>
  </si>
  <si>
    <t>https://podminky.urs.cz/item/CS_URS_2024_01/997006512</t>
  </si>
  <si>
    <t>14</t>
  </si>
  <si>
    <t>997006519.2</t>
  </si>
  <si>
    <t>Vodorovná doprava suti na skládku dodavatele Příplatek k ceně -6512 za každé další započaté kilometry na skládku dodavatele</t>
  </si>
  <si>
    <t>-551099714</t>
  </si>
  <si>
    <t>15</t>
  </si>
  <si>
    <t>997013804</t>
  </si>
  <si>
    <t>Poplatek za uložení stavebního odpadu na skládce (skládkovné) ze skla zatříděného do Katalogu odpadů pod kódem 17 02 02</t>
  </si>
  <si>
    <t>185399177</t>
  </si>
  <si>
    <t>https://podminky.urs.cz/item/CS_URS_2024_01/997013804</t>
  </si>
  <si>
    <t>1,45*0,87*3*5,0*0,001</t>
  </si>
  <si>
    <t>16</t>
  </si>
  <si>
    <t>997013811</t>
  </si>
  <si>
    <t>Poplatek za uložení stavebního odpadu na skládce (skládkovné) dřevěného zatříděného do Katalogu odpadů pod kódem 17 02 01</t>
  </si>
  <si>
    <t>-1169731633</t>
  </si>
  <si>
    <t>https://podminky.urs.cz/item/CS_URS_2024_01/997013811</t>
  </si>
  <si>
    <t>28*1,15*0,020*0,6</t>
  </si>
  <si>
    <t>7,0/0,6*4,0*0,18*0,10*0,6</t>
  </si>
  <si>
    <t>14,0*0,16*0,16*0,6</t>
  </si>
  <si>
    <t>17</t>
  </si>
  <si>
    <t>997013814</t>
  </si>
  <si>
    <t>Poplatek za uložení stavebního odpadu na skládce (skládkovné) z izolačních materiálů zatříděného do Katalogu odpadů pod kódem 17 06 04</t>
  </si>
  <si>
    <t>533675156</t>
  </si>
  <si>
    <t>https://podminky.urs.cz/item/CS_URS_2024_01/997013814</t>
  </si>
  <si>
    <t>0,05</t>
  </si>
  <si>
    <t>18</t>
  </si>
  <si>
    <t>997013861</t>
  </si>
  <si>
    <t>Poplatek za uložení stavebního odpadu na recyklační skládce (skládkovné) z prostého betonu zatříděného do Katalogu odpadů pod kódem 17 01 01</t>
  </si>
  <si>
    <t>749644087</t>
  </si>
  <si>
    <t>https://podminky.urs.cz/item/CS_URS_2024_01/997013861</t>
  </si>
  <si>
    <t>(8,0+28,0*0,15+1,0)*2,0</t>
  </si>
  <si>
    <t>19</t>
  </si>
  <si>
    <t>997013863</t>
  </si>
  <si>
    <t>Poplatek za uložení stavebního odpadu na recyklační skládce (skládkovné) cihelného zatříděného do Katalogu odpadů pod kódem 17 01 02</t>
  </si>
  <si>
    <t>1933572900</t>
  </si>
  <si>
    <t>https://podminky.urs.cz/item/CS_URS_2024_01/997013863</t>
  </si>
  <si>
    <t>22,0*3,35*0,3*1,5+2,0</t>
  </si>
  <si>
    <t>20</t>
  </si>
  <si>
    <t>997013873</t>
  </si>
  <si>
    <t>Poplatek za uložení stavebního odpadu na recyklační skládce (skládkovné) zeminy a kamení zatříděného do Katalogu odpadů pod kódem 17 05 04</t>
  </si>
  <si>
    <t>569423691</t>
  </si>
  <si>
    <t>https://podminky.urs.cz/item/CS_URS_2024_01/997013873</t>
  </si>
  <si>
    <t>28,0*0,040*1,6</t>
  </si>
  <si>
    <t>997013820.1</t>
  </si>
  <si>
    <t>Odpočet za šrotovné kovových konstrukcí ve sběrně druhotných surovin</t>
  </si>
  <si>
    <t>-467278841</t>
  </si>
  <si>
    <t>0,5+0,1</t>
  </si>
  <si>
    <t>22</t>
  </si>
  <si>
    <t>997013871</t>
  </si>
  <si>
    <t>Poplatek za uložení stavebního odpadu na recyklační skládce (skládkovné) směsného stavebního a demoličního zatříděného do Katalogu odpadů pod kódem 17 09 04</t>
  </si>
  <si>
    <t>-1482617726</t>
  </si>
  <si>
    <t>https://podminky.urs.cz/item/CS_URS_2024_01/997013871</t>
  </si>
  <si>
    <t>76,602-0,019-1,105-0,050-26,4-35,165-1,792-0,6</t>
  </si>
  <si>
    <t>Jáma</t>
  </si>
  <si>
    <t>Hloubení kolem 1.pp demolovaného objektu</t>
  </si>
  <si>
    <t>178,2</t>
  </si>
  <si>
    <t>SO 0.2 - Demolice hlavního objektu</t>
  </si>
  <si>
    <t>Podmiňující investice demolice je zřízení přeložky elektroinstalací k objektu 213 (č.p.175). Separátně řeší město Děčín.</t>
  </si>
  <si>
    <t xml:space="preserve">    5 - Komunikace pozemní</t>
  </si>
  <si>
    <t xml:space="preserve">    998 - Přesun hmot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</si>
  <si>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</si>
  <si>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</si>
  <si>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430119031</t>
  </si>
  <si>
    <t>https://podminky.urs.cz/item/CS_URS_2024_01/113106123</t>
  </si>
  <si>
    <t>P</t>
  </si>
  <si>
    <t>Poznámka k položce:_x000d_
vč. dočasného uskladnění na nerozebrané části chodníku</t>
  </si>
  <si>
    <t>Chodník - dočasné rozebrání, uskladnění a následná zpětná pokládka</t>
  </si>
  <si>
    <t>18,0*1,4+6,0*2,8</t>
  </si>
  <si>
    <t>113107112</t>
  </si>
  <si>
    <t>Odstranění podkladů nebo krytů ručně s přemístěním hmot na skládku na vzdálenost do 3 m nebo s naložením na dopravní prostředek z kameniva těženého, o tl. vrstvy přes 100 do 200 mm</t>
  </si>
  <si>
    <t>-384350783</t>
  </si>
  <si>
    <t>https://podminky.urs.cz/item/CS_URS_2024_01/113107112</t>
  </si>
  <si>
    <t>131251104.1</t>
  </si>
  <si>
    <t>Hloubení nezapažených jam a zářezů strojně s urovnáním dna do předepsaného profilu a spádu v hornině třídy těžitelnosti dle IGP přes 100 do 500 m3</t>
  </si>
  <si>
    <t>-104690873</t>
  </si>
  <si>
    <t>Odkop kolem objektu (suterénu) pro provedení demolice 1.pp</t>
  </si>
  <si>
    <t>(60,7-9,2-11,9)*3,0*(1,8+1,2)/2</t>
  </si>
  <si>
    <t>Mezisoučet</t>
  </si>
  <si>
    <t>162751117.1</t>
  </si>
  <si>
    <t>Vodorovné přemístění výkopku nebo sypaniny po suchu na obvyklém dopravním prostředku, bez naložení výkopku, avšak se složením bez rozhrnutí z horniny třídy těžitelnosti dle IGP na skládku dodavatele</t>
  </si>
  <si>
    <t>233909164</t>
  </si>
  <si>
    <t>171201231</t>
  </si>
  <si>
    <t>1127353169</t>
  </si>
  <si>
    <t>https://podminky.urs.cz/item/CS_URS_2024_01/171201231</t>
  </si>
  <si>
    <t>Jáma*1,65</t>
  </si>
  <si>
    <t>Finální úprava demolované plochy (urovnání a modelace do roviny)</t>
  </si>
  <si>
    <t>799957149</t>
  </si>
  <si>
    <t>Digitálně měřeno</t>
  </si>
  <si>
    <t>základní plocha</t>
  </si>
  <si>
    <t>245,0</t>
  </si>
  <si>
    <t>kolem demolice</t>
  </si>
  <si>
    <t>(70,0-13,0)*1,8</t>
  </si>
  <si>
    <t>Komunikace pozemní</t>
  </si>
  <si>
    <t>564651011.1</t>
  </si>
  <si>
    <t>Podklad z kameniva hrubého drceného, s rozprostřením a zhutněním plochy jednotlivě do 100 m2, po zhutnění tl. cca 150 mm</t>
  </si>
  <si>
    <t>2129862089</t>
  </si>
  <si>
    <t>Kladení dlažby původního rozebraného chodníku</t>
  </si>
  <si>
    <t>odpočet trvalkového záhonu</t>
  </si>
  <si>
    <t>-8,0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</si>
  <si>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</si>
  <si>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</si>
  <si>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-1854346823</t>
  </si>
  <si>
    <t>https://podminky.urs.cz/item/CS_URS_2024_01/596211120</t>
  </si>
  <si>
    <t>1560164846</t>
  </si>
  <si>
    <t>40kg/hod</t>
  </si>
  <si>
    <t>8*4</t>
  </si>
  <si>
    <t>900100510.1</t>
  </si>
  <si>
    <t>Odborné odpojení a zaslepení vodovodu</t>
  </si>
  <si>
    <t>1897462222</t>
  </si>
  <si>
    <t>900100520.1</t>
  </si>
  <si>
    <t>Odborné odpojení, zaslepení plynovodu a odplynování potrubí</t>
  </si>
  <si>
    <t>-1511368435</t>
  </si>
  <si>
    <t>900100530.1</t>
  </si>
  <si>
    <t>Odborné odpojení a zaslepení kanalizace</t>
  </si>
  <si>
    <t>998933650</t>
  </si>
  <si>
    <t>-441428128</t>
  </si>
  <si>
    <t>900100550.1</t>
  </si>
  <si>
    <t>Odborné odpojení a zaslepení optického kabelu</t>
  </si>
  <si>
    <t>-872939400</t>
  </si>
  <si>
    <t>916331112</t>
  </si>
  <si>
    <t>Osazení zahradního obrubníku betonového s ložem tl. od 50 do 100 mm z betonu prostého tř. C 12/15 s boční opěrou z betonu prostého tř. C 12/15</t>
  </si>
  <si>
    <t>m</t>
  </si>
  <si>
    <t>-1077870129</t>
  </si>
  <si>
    <t>https://podminky.urs.cz/item/CS_URS_2024_01/916331112</t>
  </si>
  <si>
    <t>Předzahrádka</t>
  </si>
  <si>
    <t>10,0+0,8*2</t>
  </si>
  <si>
    <t>59217002</t>
  </si>
  <si>
    <t>obrubník zahradní betonový šedý 1000x50x200mm</t>
  </si>
  <si>
    <t>-1838164968</t>
  </si>
  <si>
    <t>1940676507</t>
  </si>
  <si>
    <t>1.pp</t>
  </si>
  <si>
    <t>61,6*0,5*1,05</t>
  </si>
  <si>
    <t>(10,2+7,1+5,6)*0,5*0,9</t>
  </si>
  <si>
    <t>(3,8+1,2+3,9+2,3+1,1)*0,5*0,45</t>
  </si>
  <si>
    <t>(8,2+2,3+4,0)*0,5*0,4</t>
  </si>
  <si>
    <t>(4,2)*0,5*0,75</t>
  </si>
  <si>
    <t>(0,7+3,1)*0,5*0,6</t>
  </si>
  <si>
    <t>(1,77)*0,5*0,925</t>
  </si>
  <si>
    <t>1.np</t>
  </si>
  <si>
    <t>(3,7+4,2+8,5+1,6*2+2,8+3,4+4,1)*1,0*(0,525+0,25)/2</t>
  </si>
  <si>
    <t>63,433*0,10+0,224</t>
  </si>
  <si>
    <t>-365481752</t>
  </si>
  <si>
    <t>213,8*2,685</t>
  </si>
  <si>
    <t>(245,9-16,1-17,0)*3,79</t>
  </si>
  <si>
    <t>16,1*3,35</t>
  </si>
  <si>
    <t>17,0*3,56</t>
  </si>
  <si>
    <t>2,7*2,35*(3,79-3,56)</t>
  </si>
  <si>
    <t>2.np</t>
  </si>
  <si>
    <t>223,8*3,19</t>
  </si>
  <si>
    <t>3.np</t>
  </si>
  <si>
    <t>223,8*3,17</t>
  </si>
  <si>
    <t>4.np</t>
  </si>
  <si>
    <t>223,8*3,15</t>
  </si>
  <si>
    <t>5.np</t>
  </si>
  <si>
    <t>178,7*3,2</t>
  </si>
  <si>
    <t>-31083706</t>
  </si>
  <si>
    <t>851173705</t>
  </si>
  <si>
    <t>předpoklad množství - dle poplatku za cihelný odpad</t>
  </si>
  <si>
    <t>2439,087</t>
  </si>
  <si>
    <t>1431845653</t>
  </si>
  <si>
    <t>předpoklad množství - dle poplatku za betonový odpad</t>
  </si>
  <si>
    <t>250,0</t>
  </si>
  <si>
    <t>-137176718</t>
  </si>
  <si>
    <t>23</t>
  </si>
  <si>
    <t>997006519.1</t>
  </si>
  <si>
    <t>-1042432774</t>
  </si>
  <si>
    <t>24</t>
  </si>
  <si>
    <t>997013607</t>
  </si>
  <si>
    <t>Poplatek za uložení stavebního odpadu na skládce (skládkovné) z tašek a keramických výrobků zatříděného do Katalogu odpadů pod kódem 17 01 03</t>
  </si>
  <si>
    <t>-1558635282</t>
  </si>
  <si>
    <t>https://podminky.urs.cz/item/CS_URS_2024_01/997013607</t>
  </si>
  <si>
    <t>56,9*0,015*1,3</t>
  </si>
  <si>
    <t>25</t>
  </si>
  <si>
    <t>631407195</t>
  </si>
  <si>
    <t>5,2*2,5</t>
  </si>
  <si>
    <t>26</t>
  </si>
  <si>
    <t>-1786108444</t>
  </si>
  <si>
    <t>5,0</t>
  </si>
  <si>
    <t>27</t>
  </si>
  <si>
    <t>997013812</t>
  </si>
  <si>
    <t>Poplatek za uložení stavebního odpadu na skládce (skládkovné) z materiálů na bázi sádry zatříděného do Katalogu odpadů pod kódem 17 08 02</t>
  </si>
  <si>
    <t>1657761081</t>
  </si>
  <si>
    <t>https://podminky.urs.cz/item/CS_URS_2024_01/997013812</t>
  </si>
  <si>
    <t>0,2</t>
  </si>
  <si>
    <t>28</t>
  </si>
  <si>
    <t>997013813</t>
  </si>
  <si>
    <t>Poplatek za uložení stavebního odpadu na skládce (skládkovné) z plastických hmot zatříděného do Katalogu odpadů pod kódem 17 02 03</t>
  </si>
  <si>
    <t>802427789</t>
  </si>
  <si>
    <t>https://podminky.urs.cz/item/CS_URS_2024_01/997013813</t>
  </si>
  <si>
    <t>0,1</t>
  </si>
  <si>
    <t>29</t>
  </si>
  <si>
    <t>-1564833176</t>
  </si>
  <si>
    <t>0,2+58,0*25,0*0,001</t>
  </si>
  <si>
    <t>30</t>
  </si>
  <si>
    <t>-183602337</t>
  </si>
  <si>
    <t>5,0*2,5</t>
  </si>
  <si>
    <t>31</t>
  </si>
  <si>
    <t>-2082488373</t>
  </si>
  <si>
    <t>(70,0+55,0)*2,0</t>
  </si>
  <si>
    <t>32</t>
  </si>
  <si>
    <t>-809498565</t>
  </si>
  <si>
    <t>2871,207-1,11-13,0-5,0-0,2-0,1-1,65-12,5-250,0-143,56-5,0</t>
  </si>
  <si>
    <t>33</t>
  </si>
  <si>
    <t>-67118115</t>
  </si>
  <si>
    <t>Předpoklad cca 5%</t>
  </si>
  <si>
    <t>2871,207*0,05</t>
  </si>
  <si>
    <t>34</t>
  </si>
  <si>
    <t>1790337445</t>
  </si>
  <si>
    <t>998</t>
  </si>
  <si>
    <t>Přesun hmot</t>
  </si>
  <si>
    <t>35</t>
  </si>
  <si>
    <t>998223011</t>
  </si>
  <si>
    <t>Přesun hmot pro pozemní komunikace s krytem dlážděným dopravní vzdálenost do 200 m jakékoliv délky objektu</t>
  </si>
  <si>
    <t>2135047609</t>
  </si>
  <si>
    <t>https://podminky.urs.cz/item/CS_URS_2024_01/998223011</t>
  </si>
  <si>
    <t>SO 0.3 - Odstranění stávajících povrchů na terénu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</si>
  <si>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</si>
  <si>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</si>
  <si>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-2058348713</t>
  </si>
  <si>
    <t>https://podminky.urs.cz/item/CS_URS_2024_01/113107122</t>
  </si>
  <si>
    <t>75,0+201,0+4,0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</si>
  <si>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</si>
  <si>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</si>
  <si>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-1811786772</t>
  </si>
  <si>
    <t>https://podminky.urs.cz/item/CS_URS_2024_01/113106271</t>
  </si>
  <si>
    <t>Poznámka k položce:_x000d_
vč. obrubníků</t>
  </si>
  <si>
    <t>Dle projektanta</t>
  </si>
  <si>
    <t>75,0</t>
  </si>
  <si>
    <t>113154112</t>
  </si>
  <si>
    <t>Frézování živičného podkladu nebo krytu s naložením na dopravní prostředek plochy do 500 m2 bez překážek v trase pruhu šířky do 0,5 m, tloušťky vrstvy 40 mm</t>
  </si>
  <si>
    <t>1573034433</t>
  </si>
  <si>
    <t>https://podminky.urs.cz/item/CS_URS_2024_01/113154112</t>
  </si>
  <si>
    <t>Poznámka k položce:_x000d_
vč. případných obrubníků</t>
  </si>
  <si>
    <t>dle projektanta</t>
  </si>
  <si>
    <t>201,0</t>
  </si>
  <si>
    <t>113155112</t>
  </si>
  <si>
    <t>Frézování betonového podkladu nebo krytu s naložením na dopravní prostředek plochy do 500 m2 bez překážek v trase pruhu šířky do 0,5 m, tloušťky vrstvy 40 mm</t>
  </si>
  <si>
    <t>-1985162740</t>
  </si>
  <si>
    <t>https://podminky.urs.cz/item/CS_URS_2024_01/113155112</t>
  </si>
  <si>
    <t>4,0</t>
  </si>
  <si>
    <t>121151123</t>
  </si>
  <si>
    <t>Sejmutí ornice strojně při souvislé ploše přes 500 m2, tl. vrstvy do 200 mm</t>
  </si>
  <si>
    <t>-365565799</t>
  </si>
  <si>
    <t>https://podminky.urs.cz/item/CS_URS_2024_01/121151123</t>
  </si>
  <si>
    <t>930,0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</si>
  <si>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</si>
  <si>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</si>
  <si>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-881629606</t>
  </si>
  <si>
    <t>https://podminky.urs.cz/item/CS_URS_2024_01/162251101</t>
  </si>
  <si>
    <t>Ornice - uskladněna na pozemku investora pro zahradní úpravy</t>
  </si>
  <si>
    <t>930,0*0,2</t>
  </si>
  <si>
    <t>171251201</t>
  </si>
  <si>
    <t>Uložení sypaniny na skládky nebo meziskládky bez hutnění s upravením uložené sypaniny do předepsaného tvaru</t>
  </si>
  <si>
    <t>1566755461</t>
  </si>
  <si>
    <t>https://podminky.urs.cz/item/CS_URS_2024_01/171251201</t>
  </si>
  <si>
    <t>Ornice</t>
  </si>
  <si>
    <t>962023491.1</t>
  </si>
  <si>
    <t>Bourání opěrné betonové zdi tl. cca 40 cm</t>
  </si>
  <si>
    <t>-1780551274</t>
  </si>
  <si>
    <t>6,0</t>
  </si>
  <si>
    <t>997221551</t>
  </si>
  <si>
    <t>Vodorovná doprava suti bez naložení, ale se složením a s hrubým urovnáním ze sypkých materiálů, na vzdálenost do 1 km</t>
  </si>
  <si>
    <t>264702696</t>
  </si>
  <si>
    <t>https://podminky.urs.cz/item/CS_URS_2024_01/997221551</t>
  </si>
  <si>
    <t>997221559.1</t>
  </si>
  <si>
    <t>Vodorovná doprava suti bez naložení, ale se složením a s hrubým urovnáním na skládku dodavatele Příplatek k ceně za každé další započaté kilometry na skládku dodavatele</t>
  </si>
  <si>
    <t>2087108002</t>
  </si>
  <si>
    <t>997221861</t>
  </si>
  <si>
    <t>-107356348</t>
  </si>
  <si>
    <t>https://podminky.urs.cz/item/CS_URS_2024_01/997221861</t>
  </si>
  <si>
    <t>128,829-81,2-18,5</t>
  </si>
  <si>
    <t>997221873</t>
  </si>
  <si>
    <t>-1431897979</t>
  </si>
  <si>
    <t>https://podminky.urs.cz/item/CS_URS_2024_01/997221873</t>
  </si>
  <si>
    <t>81,2</t>
  </si>
  <si>
    <t>997221875</t>
  </si>
  <si>
    <t>Poplatek za uložení stavebního odpadu na recyklační skládce (skládkovné) asfaltového bez obsahu dehtu zatříděného do Katalogu odpadů pod kódem 17 03 02</t>
  </si>
  <si>
    <t>1336993246</t>
  </si>
  <si>
    <t>https://podminky.urs.cz/item/CS_URS_2024_01/997221875</t>
  </si>
  <si>
    <t>18,5</t>
  </si>
  <si>
    <t>jama01</t>
  </si>
  <si>
    <t>130,391</t>
  </si>
  <si>
    <t>jama02</t>
  </si>
  <si>
    <t>1937,408</t>
  </si>
  <si>
    <t>penesklP8</t>
  </si>
  <si>
    <t>20,33</t>
  </si>
  <si>
    <t>premisteni</t>
  </si>
  <si>
    <t>1613,39</t>
  </si>
  <si>
    <t>zasyp100</t>
  </si>
  <si>
    <t>908,817</t>
  </si>
  <si>
    <t>SO 1 - Hlavní stavební objekt</t>
  </si>
  <si>
    <t>SO 1.1 - Zemní práce, konstrukční část, dispozice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</si>
  <si>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</si>
  <si>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</si>
  <si>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</si>
  <si>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</si>
  <si>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</si>
  <si>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</si>
  <si>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</si>
  <si>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767 - Konstrukce zámečnické vč. přesunu hmot</t>
  </si>
  <si>
    <t xml:space="preserve">    783 - Dokončovací práce - nátěry</t>
  </si>
  <si>
    <t>131251.04</t>
  </si>
  <si>
    <t>Hloubení jam zapažených v hornině třídy těžitelnosti dle IGP objem do 500 m3 strojně</t>
  </si>
  <si>
    <t>-2117468299</t>
  </si>
  <si>
    <t>od zapažené části do délky 11,5m</t>
  </si>
  <si>
    <t>dle digi merení</t>
  </si>
  <si>
    <t>43,19*11,5</t>
  </si>
  <si>
    <t>odpočet stávajícího objektu</t>
  </si>
  <si>
    <t>-148,9*2,46</t>
  </si>
  <si>
    <t>131251.06</t>
  </si>
  <si>
    <t>Hloubení jam nezapažených v hornině třídy těžitelnosti dle IGP objem do 5000 m3 strojně</t>
  </si>
  <si>
    <t>1136051991</t>
  </si>
  <si>
    <t>• dle digi merení</t>
  </si>
  <si>
    <t>výkop pro založení železobetonové vany pro spodní dojezd výtahu</t>
  </si>
  <si>
    <t>29,42*0,69</t>
  </si>
  <si>
    <t>•</t>
  </si>
  <si>
    <t>výkop pro ležaté vedení dešťové kanalizace a drenáže</t>
  </si>
  <si>
    <t>•drenáž zde v rámci jámy + LK viz specialista</t>
  </si>
  <si>
    <t>výkop pro vsak deštové KN – 4,8 x 7,2x 0,84m; 2,4 x 9,6 x 0,84m</t>
  </si>
  <si>
    <t>4,8*7,2*0,84</t>
  </si>
  <si>
    <t>2,4*9,6*0,84</t>
  </si>
  <si>
    <t>výkop pro však drenáží – 3,5 x 1 x 1m – 3ks</t>
  </si>
  <si>
    <t>3,5*1,0*1,0*3</t>
  </si>
  <si>
    <t>výkop pro jímku dešťové kanalizace – 18 m3 m</t>
  </si>
  <si>
    <t>18,0</t>
  </si>
  <si>
    <t>okolo výtahu</t>
  </si>
  <si>
    <t>10,58*43,19</t>
  </si>
  <si>
    <t>odpocet stávajícího objektu</t>
  </si>
  <si>
    <t>-91,41*2,46</t>
  </si>
  <si>
    <t>rez B-B, rampa -4,155</t>
  </si>
  <si>
    <t>9,49*15,82</t>
  </si>
  <si>
    <t>rez D-D, -2,05</t>
  </si>
  <si>
    <t>3,43*8,9</t>
  </si>
  <si>
    <t>úroven -3,655</t>
  </si>
  <si>
    <t>28,71*9,505</t>
  </si>
  <si>
    <t>60,07*9,57</t>
  </si>
  <si>
    <t>úroven -2,4</t>
  </si>
  <si>
    <t>16,0*4,56</t>
  </si>
  <si>
    <t>úroven -2,15</t>
  </si>
  <si>
    <t>5,0*3,56</t>
  </si>
  <si>
    <t>úroven -1,9</t>
  </si>
  <si>
    <t>4,0*2,9</t>
  </si>
  <si>
    <t>patky -3,115</t>
  </si>
  <si>
    <t>5,13*1,6</t>
  </si>
  <si>
    <t>patky -2,65</t>
  </si>
  <si>
    <t>5,13*1,15</t>
  </si>
  <si>
    <t>patky -2,4</t>
  </si>
  <si>
    <t>5,13*0,9</t>
  </si>
  <si>
    <t>drobné výkopy</t>
  </si>
  <si>
    <t>pro dlažbu</t>
  </si>
  <si>
    <t>21,6*0,4</t>
  </si>
  <si>
    <t>ostatní</t>
  </si>
  <si>
    <t>450,0</t>
  </si>
  <si>
    <t>151711111</t>
  </si>
  <si>
    <t>Osazení ocelových zápor pro pažení hloubených vykopávek do předem provedených vrtů se zabetonováním spodního konce, s případným obsypem zápory pískem délky od 0 do 8 m</t>
  </si>
  <si>
    <t>36036115</t>
  </si>
  <si>
    <t>https://podminky.urs.cz/item/CS_URS_2024_01/151711111</t>
  </si>
  <si>
    <t>strana do silnice</t>
  </si>
  <si>
    <t>16,0/2*4,2</t>
  </si>
  <si>
    <t>13010972</t>
  </si>
  <si>
    <t>ocel profilová jakost S235JR (11 375) průřez HEB 120</t>
  </si>
  <si>
    <t>63839824</t>
  </si>
  <si>
    <t>16,0/2*4,2*26,7*0,001</t>
  </si>
  <si>
    <t>151711131</t>
  </si>
  <si>
    <t>Vytažení ocelových zápor pro pažení délky od 0 do 8 m</t>
  </si>
  <si>
    <t>2052768808</t>
  </si>
  <si>
    <t>https://podminky.urs.cz/item/CS_URS_2024_01/151711131</t>
  </si>
  <si>
    <t>151721112</t>
  </si>
  <si>
    <t>Pažení do ocelových zápor bez ohledu na druh pažin, s odstraněním pažení, hloubky výkopu přes 4 do 10 m</t>
  </si>
  <si>
    <t>1232970389</t>
  </si>
  <si>
    <t>https://podminky.urs.cz/item/CS_URS_2024_01/151721112</t>
  </si>
  <si>
    <t>16,0*3,5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</si>
  <si>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</si>
  <si>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</si>
  <si>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567114302</t>
  </si>
  <si>
    <t>https://podminky.urs.cz/item/CS_URS_2024_01/162351103</t>
  </si>
  <si>
    <t>odvoz na meziskládku</t>
  </si>
  <si>
    <t>zpět na zásyp</t>
  </si>
  <si>
    <t>zasyp100*0,5</t>
  </si>
  <si>
    <t>162751.17</t>
  </si>
  <si>
    <t>Vodorovné přemístění výkopku/sypaniny z horniny třídy těžitelnosti dle IGP na skládku dodavatele</t>
  </si>
  <si>
    <t>-361952762</t>
  </si>
  <si>
    <t>-zasyp100*0,5</t>
  </si>
  <si>
    <t>1671511.1</t>
  </si>
  <si>
    <t>Nakládání, skládání a překládání neulehlého výkopku nebo sypaniny strojně nakládání, množství přes 100 m3, z horniny třídy těžitelnosti dle IGP</t>
  </si>
  <si>
    <t>-1704676839</t>
  </si>
  <si>
    <t>1712012.1</t>
  </si>
  <si>
    <t>Poplatek za uložení stavebního odpadu na skládce (skládkovné) zeminy a kamení zatříděného do Katalogu odpadů pod kódem 17 05 04</t>
  </si>
  <si>
    <t>335381784</t>
  </si>
  <si>
    <t>https://podminky.urs.cz/item/CS_URS_2024_01/1712012.1</t>
  </si>
  <si>
    <t>premisteni*1,8</t>
  </si>
  <si>
    <t>174151.01</t>
  </si>
  <si>
    <t>Zásyp vhodnou vykopanou sypaninou z jakékoliv horniny strojně s uložením výkopku ve vrstvách se zhutněním jam, šachet, rýh nebo kolem objektů v těchto vykopávkách</t>
  </si>
  <si>
    <t>840995476</t>
  </si>
  <si>
    <t>z 50%</t>
  </si>
  <si>
    <t>u pažení</t>
  </si>
  <si>
    <t>16,4*1,0*3,5</t>
  </si>
  <si>
    <t>zásyp okolo výtahu</t>
  </si>
  <si>
    <t>0,6*12,7</t>
  </si>
  <si>
    <t>západní křídlo</t>
  </si>
  <si>
    <t>20,5*5,18</t>
  </si>
  <si>
    <t>jižní část</t>
  </si>
  <si>
    <t>20,85*3,8</t>
  </si>
  <si>
    <t>u rampy</t>
  </si>
  <si>
    <t>drenáž</t>
  </si>
  <si>
    <t>11,8*0,37</t>
  </si>
  <si>
    <t>15,8*1,16</t>
  </si>
  <si>
    <t>15,8*1,56</t>
  </si>
  <si>
    <t>sever pod 1.pp</t>
  </si>
  <si>
    <t>10,5*8,5</t>
  </si>
  <si>
    <t>20,4*0,62</t>
  </si>
  <si>
    <t>okolo vstupu s pergolou</t>
  </si>
  <si>
    <t>28,0*0,72</t>
  </si>
  <si>
    <t>podsyp pod touto částí</t>
  </si>
  <si>
    <t>17,6*11,76</t>
  </si>
  <si>
    <t>řez b-b vstup</t>
  </si>
  <si>
    <t>7,6*9,19</t>
  </si>
  <si>
    <t>rez e-e mezi vanou a pasem</t>
  </si>
  <si>
    <t>19,065*3,88</t>
  </si>
  <si>
    <t>řez e-e před pasem</t>
  </si>
  <si>
    <t>20,665*0,88</t>
  </si>
  <si>
    <t>120,0</t>
  </si>
  <si>
    <t>-zasyp100</t>
  </si>
  <si>
    <t>zásyp z 50%</t>
  </si>
  <si>
    <t>1851662652</t>
  </si>
  <si>
    <t>-418613367</t>
  </si>
  <si>
    <t>583439.0</t>
  </si>
  <si>
    <t>vhodným zásypovým kamenivem</t>
  </si>
  <si>
    <t>-1142324786</t>
  </si>
  <si>
    <t>zasyp100*0,5*2,0</t>
  </si>
  <si>
    <t>181951.12</t>
  </si>
  <si>
    <t>Úprava pláně vyrovnáním výškových rozdílů strojně v hornině třídy těžitelnosti dle IGP se zhutněním</t>
  </si>
  <si>
    <t>-2015082799</t>
  </si>
  <si>
    <t>digi měření</t>
  </si>
  <si>
    <t>625,0</t>
  </si>
  <si>
    <t>199000.10</t>
  </si>
  <si>
    <t>Doplňkové práce při výkopových pracech (např. případné statické zajištění zapažením svahu, výkopu, čerpání vody, sběrné potrubí, čerpací šachta)</t>
  </si>
  <si>
    <t>kus</t>
  </si>
  <si>
    <t>40361206</t>
  </si>
  <si>
    <t>Zakládání</t>
  </si>
  <si>
    <t>211571112</t>
  </si>
  <si>
    <t>Výplň kamenivem do rýh odvodňovacích žeber nebo trativodů bez zhutnění, s úpravou povrchu výplně štěrkopískem netříděným</t>
  </si>
  <si>
    <t>467992002</t>
  </si>
  <si>
    <t>https://podminky.urs.cz/item/CS_URS_2024_01/211571112</t>
  </si>
  <si>
    <t>(21,77+5,0)*0,12</t>
  </si>
  <si>
    <t>okolo objektu</t>
  </si>
  <si>
    <t>(150,13+51,68+8,6+14,34)*0,12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</si>
  <si>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</si>
  <si>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</si>
  <si>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493332910</t>
  </si>
  <si>
    <t>https://podminky.urs.cz/item/CS_URS_2024_01/211971121</t>
  </si>
  <si>
    <t>(21,77+5,0)*1,6</t>
  </si>
  <si>
    <t>(150,13+51,68+8,6+14,34)*1,6</t>
  </si>
  <si>
    <t>69311081</t>
  </si>
  <si>
    <t>geotextilie netkaná separační, ochranná, filtrační, drenážní PES 300g/m2</t>
  </si>
  <si>
    <t>-68964052</t>
  </si>
  <si>
    <t>402,432*1,1845 'Přepočtené koeficientem množství</t>
  </si>
  <si>
    <t>212312111</t>
  </si>
  <si>
    <t>Lože pro trativody z betonu prostého</t>
  </si>
  <si>
    <t>391265941</t>
  </si>
  <si>
    <t>https://podminky.urs.cz/item/CS_URS_2024_01/212312111</t>
  </si>
  <si>
    <t>(21,77+5,0)*0,05</t>
  </si>
  <si>
    <t>(150,13+51,68+8,6+14,34)*0,0745</t>
  </si>
  <si>
    <t>212755215</t>
  </si>
  <si>
    <t>Trativody bez lože z drenážních trubek plastových flexibilních D 125 mm</t>
  </si>
  <si>
    <t>1314924893</t>
  </si>
  <si>
    <t>https://podminky.urs.cz/item/CS_URS_2024_01/212755215</t>
  </si>
  <si>
    <t>(21,77+5,0)</t>
  </si>
  <si>
    <t>(150,13+51,68+8,6+14,34)</t>
  </si>
  <si>
    <t>225311114</t>
  </si>
  <si>
    <t>Maloprofilové vrty jádrové průměru přes 93 do 156 mm do úklonu 45° v hl 0 až 25 m v hornině tř. III a IV</t>
  </si>
  <si>
    <t>-1616608682</t>
  </si>
  <si>
    <t>https://podminky.urs.cz/item/CS_URS_2024_01/225311114</t>
  </si>
  <si>
    <t>strana do silnice - pro zápory</t>
  </si>
  <si>
    <t>271572211</t>
  </si>
  <si>
    <t>Podsyp pod základové konstrukce se zhutněním a urovnáním povrchu ze štěrkopísku netříděného</t>
  </si>
  <si>
    <t>1426894926</t>
  </si>
  <si>
    <t>https://podminky.urs.cz/item/CS_URS_2024_01/271572211</t>
  </si>
  <si>
    <t>skladba P5</t>
  </si>
  <si>
    <t>tl. 200mm</t>
  </si>
  <si>
    <t>D19</t>
  </si>
  <si>
    <t>56,66*0,2</t>
  </si>
  <si>
    <t>D18</t>
  </si>
  <si>
    <t>(43,36+93,12)*0,2</t>
  </si>
  <si>
    <t>skladba P4</t>
  </si>
  <si>
    <t>deska -3,115 vc. výtahové desky</t>
  </si>
  <si>
    <t>426,38*0,2</t>
  </si>
  <si>
    <t>273313811</t>
  </si>
  <si>
    <t>Základy z betonu prostého desky z betonu kamenem neprokládaného tř. C 25/30</t>
  </si>
  <si>
    <t>-354295177</t>
  </si>
  <si>
    <t>https://podminky.urs.cz/item/CS_URS_2024_01/273313811</t>
  </si>
  <si>
    <t>skladba P4, podkladní beton</t>
  </si>
  <si>
    <t>426,38*0,1</t>
  </si>
  <si>
    <t>-9,9*0,1</t>
  </si>
  <si>
    <t>9,9*0,1"výtahová deska"</t>
  </si>
  <si>
    <t>273321511</t>
  </si>
  <si>
    <t>Základy z betonu železového (bez výztuže) desky z betonu bez zvláštních nároků na prostředí tř. C 25/30</t>
  </si>
  <si>
    <t>-470405904</t>
  </si>
  <si>
    <t>https://podminky.urs.cz/item/CS_URS_2024_01/273321511</t>
  </si>
  <si>
    <t>deska tl. 100mm</t>
  </si>
  <si>
    <t>56,66*0,1</t>
  </si>
  <si>
    <t>(43,36+93,12)*0,1</t>
  </si>
  <si>
    <t>273321611</t>
  </si>
  <si>
    <t>Základy z betonu železového (bez výztuže) desky z betonu bez zvláštních nároků na prostředí tř. C 30/37</t>
  </si>
  <si>
    <t>992000589</t>
  </si>
  <si>
    <t>https://podminky.urs.cz/item/CS_URS_2024_01/273321611</t>
  </si>
  <si>
    <t>deska anglického dvorku</t>
  </si>
  <si>
    <t>1,75*0,65*0,15</t>
  </si>
  <si>
    <t>273323611</t>
  </si>
  <si>
    <t>Základy z betonu železového (bez výztuže) desky z betonu pro konstrukce bílých van tř. C 30/37</t>
  </si>
  <si>
    <t>-1763590806</t>
  </si>
  <si>
    <t>https://podminky.urs.cz/item/CS_URS_2024_01/273323611</t>
  </si>
  <si>
    <t>426,38*0,24</t>
  </si>
  <si>
    <t>-9,9*0,24</t>
  </si>
  <si>
    <t>9,9*0,2"výtahová deska"</t>
  </si>
  <si>
    <t>273351121</t>
  </si>
  <si>
    <t>Bednění základů desek zřízení</t>
  </si>
  <si>
    <t>-467381361</t>
  </si>
  <si>
    <t>https://podminky.urs.cz/item/CS_URS_2024_01/273351121</t>
  </si>
  <si>
    <t>124,32*0,24</t>
  </si>
  <si>
    <t>12,8*0,24</t>
  </si>
  <si>
    <t>výtahová deska</t>
  </si>
  <si>
    <t>12,8*0,2</t>
  </si>
  <si>
    <t>(1,75+0,65*2)*0,15</t>
  </si>
  <si>
    <t>26,14*0,1</t>
  </si>
  <si>
    <t>(10,73+30,0)*0,1</t>
  </si>
  <si>
    <t>273351122</t>
  </si>
  <si>
    <t>Bednění základů desek odstranění</t>
  </si>
  <si>
    <t>-240510334</t>
  </si>
  <si>
    <t>https://podminky.urs.cz/item/CS_URS_2024_01/273351122</t>
  </si>
  <si>
    <t>273361821</t>
  </si>
  <si>
    <t>Výztuž základů desek z betonářské oceli 10 505 (R) nebo BSt 500</t>
  </si>
  <si>
    <t>-1674297054</t>
  </si>
  <si>
    <t>https://podminky.urs.cz/item/CS_URS_2024_01/273361821</t>
  </si>
  <si>
    <t>žb vana</t>
  </si>
  <si>
    <t>dle statika</t>
  </si>
  <si>
    <t>45839,21 celkem, celkem betonu 187,93m3</t>
  </si>
  <si>
    <t>45839,21/187,93 = 243,916kg na m3</t>
  </si>
  <si>
    <t>101,935*243,916*0,001</t>
  </si>
  <si>
    <t>273362021</t>
  </si>
  <si>
    <t>Výztuž základů desek ze svařovaných sítí z drátů typu KARI</t>
  </si>
  <si>
    <t>1432919452</t>
  </si>
  <si>
    <t>https://podminky.urs.cz/item/CS_URS_2024_01/273362021</t>
  </si>
  <si>
    <t>1,75*0,65*7,9*2*0,001</t>
  </si>
  <si>
    <t>56,66*7,9*2*0,001</t>
  </si>
  <si>
    <t>(43,36+93,12)*7,9*2*0,001</t>
  </si>
  <si>
    <t>274321511</t>
  </si>
  <si>
    <t>Základy z betonu železového (bez výztuže) pasy z betonu bez zvláštních nároků na prostředí tř. C 25/30</t>
  </si>
  <si>
    <t>-132605302</t>
  </si>
  <si>
    <t>https://podminky.urs.cz/item/CS_URS_2024_01/274321511</t>
  </si>
  <si>
    <t>řez y a X - nabetonávky nad pasy ze ztraceného bednění</t>
  </si>
  <si>
    <t>4,0*0,4*0,88</t>
  </si>
  <si>
    <t>10,0*0,4*0,63</t>
  </si>
  <si>
    <t>"pas rez D-D"</t>
  </si>
  <si>
    <t>4,0*0,8*0,4*2</t>
  </si>
  <si>
    <t>2,095*0,4*0,4</t>
  </si>
  <si>
    <t>"pas rez A-A"</t>
  </si>
  <si>
    <t>17,48*1,2*0,5</t>
  </si>
  <si>
    <t>3,84*1,2*0,5</t>
  </si>
  <si>
    <t>"pas řez X"</t>
  </si>
  <si>
    <t>14,65*1,2*0,5</t>
  </si>
  <si>
    <t xml:space="preserve">"pas rez  E-E"</t>
  </si>
  <si>
    <t>27,65*1,2*0,5</t>
  </si>
  <si>
    <t>274351121</t>
  </si>
  <si>
    <t>Bednění základů pasů rovné zřízení</t>
  </si>
  <si>
    <t>-1540905982</t>
  </si>
  <si>
    <t>https://podminky.urs.cz/item/CS_URS_2024_01/274351121</t>
  </si>
  <si>
    <t>4,0*2*0,4*2</t>
  </si>
  <si>
    <t>2,095*2*0,4</t>
  </si>
  <si>
    <t>17,48*2*0,5</t>
  </si>
  <si>
    <t>3,84*2*0,5</t>
  </si>
  <si>
    <t>14,65*2*0,5</t>
  </si>
  <si>
    <t>27,65*2*0,5</t>
  </si>
  <si>
    <t>(4,0+0,4)*2*0,88</t>
  </si>
  <si>
    <t>(10,0+0,4)*2*0,63</t>
  </si>
  <si>
    <t>274351122</t>
  </si>
  <si>
    <t>Bednění základů pasů rovné odstranění</t>
  </si>
  <si>
    <t>604512925</t>
  </si>
  <si>
    <t>https://podminky.urs.cz/item/CS_URS_2024_01/274351122</t>
  </si>
  <si>
    <t>274361821</t>
  </si>
  <si>
    <t>Výztuž základů pasů z betonářské oceli 10 505 (R) nebo BSt 500</t>
  </si>
  <si>
    <t>1823628366</t>
  </si>
  <si>
    <t>https://podminky.urs.cz/item/CS_URS_2024_01/274361821</t>
  </si>
  <si>
    <t>celková hmotnost dle tabulky statika</t>
  </si>
  <si>
    <t>3188,3*0,001</t>
  </si>
  <si>
    <t>36</t>
  </si>
  <si>
    <t>275313811</t>
  </si>
  <si>
    <t>Základy z betonu prostého patky a bloky z betonu kamenem neprokládaného tř. C 25/30</t>
  </si>
  <si>
    <t>-59688235</t>
  </si>
  <si>
    <t>https://podminky.urs.cz/item/CS_URS_2024_01/275313811</t>
  </si>
  <si>
    <t xml:space="preserve">patky </t>
  </si>
  <si>
    <t>0,6*0,6*0,9*5</t>
  </si>
  <si>
    <t>37</t>
  </si>
  <si>
    <t>275351121</t>
  </si>
  <si>
    <t>Bednění základů patek zřízení</t>
  </si>
  <si>
    <t>-897114571</t>
  </si>
  <si>
    <t>https://podminky.urs.cz/item/CS_URS_2024_01/275351121</t>
  </si>
  <si>
    <t>0,6*4*0,9*5</t>
  </si>
  <si>
    <t>38</t>
  </si>
  <si>
    <t>275351122</t>
  </si>
  <si>
    <t>Bednění základů patek odstranění</t>
  </si>
  <si>
    <t>-1237255638</t>
  </si>
  <si>
    <t>https://podminky.urs.cz/item/CS_URS_2024_01/275351122</t>
  </si>
  <si>
    <t>39</t>
  </si>
  <si>
    <t>279113153</t>
  </si>
  <si>
    <t>Základové zdi z tvárnic ztraceného bednění včetně výplně z betonu bez zvláštních nároků na vliv prostředí třídy C 25/30, tloušťky zdiva přes 200 do 250 mm</t>
  </si>
  <si>
    <t>-944958889</t>
  </si>
  <si>
    <t>https://podminky.urs.cz/item/CS_URS_2024_01/279113153</t>
  </si>
  <si>
    <t>"rez y"</t>
  </si>
  <si>
    <t>1,55*1,25</t>
  </si>
  <si>
    <t>1,15*0,75</t>
  </si>
  <si>
    <t>"rez u"</t>
  </si>
  <si>
    <t>1,77*0,75</t>
  </si>
  <si>
    <t>1,77*1,5</t>
  </si>
  <si>
    <t>40</t>
  </si>
  <si>
    <t>279113155</t>
  </si>
  <si>
    <t>Základové zdi z tvárnic ztraceného bednění včetně výplně z betonu bez zvláštních nároků na vliv prostředí třídy C 25/30, tloušťky zdiva přes 300 do 400 mm</t>
  </si>
  <si>
    <t>914435004</t>
  </si>
  <si>
    <t>https://podminky.urs.cz/item/CS_URS_2024_01/279113155</t>
  </si>
  <si>
    <t>"rez B-B"</t>
  </si>
  <si>
    <t>pod žb vanou</t>
  </si>
  <si>
    <t>10,48*0,5</t>
  </si>
  <si>
    <t>pod rampou</t>
  </si>
  <si>
    <t>"řezy v a W"</t>
  </si>
  <si>
    <t>16,18*0,75</t>
  </si>
  <si>
    <t>1,7*0,75</t>
  </si>
  <si>
    <t>"rez D-D"</t>
  </si>
  <si>
    <t>4,0*1,75</t>
  </si>
  <si>
    <t>4,0*1,5</t>
  </si>
  <si>
    <t>2,5*1,25</t>
  </si>
  <si>
    <t>"rez A-A"</t>
  </si>
  <si>
    <t>(9,14+6,74)*1,5</t>
  </si>
  <si>
    <t>3,84*1,25</t>
  </si>
  <si>
    <t>4,0*1,0</t>
  </si>
  <si>
    <t>"rez x"</t>
  </si>
  <si>
    <t>6,51*0,75</t>
  </si>
  <si>
    <t>2,1*0,25</t>
  </si>
  <si>
    <t>2,4*0,75</t>
  </si>
  <si>
    <t>6,0*1,0</t>
  </si>
  <si>
    <t>"rez C-C"</t>
  </si>
  <si>
    <t>25,66*0,25</t>
  </si>
  <si>
    <t>pod schody</t>
  </si>
  <si>
    <t>1,35*0,75</t>
  </si>
  <si>
    <t>41</t>
  </si>
  <si>
    <t>279321348</t>
  </si>
  <si>
    <t>Základové zdi z betonu železového (bez výztuže) bez zvláštních nároků na prostředí tř. C 30/37</t>
  </si>
  <si>
    <t>636491695</t>
  </si>
  <si>
    <t>https://podminky.urs.cz/item/CS_URS_2024_01/279321348</t>
  </si>
  <si>
    <t>(1,75+0,65*2)*2,115*0,15</t>
  </si>
  <si>
    <t>"stěna nad rampu"</t>
  </si>
  <si>
    <t>řez W-W</t>
  </si>
  <si>
    <t>1,9*0,99*0,24</t>
  </si>
  <si>
    <t>"plocha"7,85*0,24</t>
  </si>
  <si>
    <t>42</t>
  </si>
  <si>
    <t>279323112</t>
  </si>
  <si>
    <t>Základové zdi z betonu železového (bez výztuže) pro konstrukce bílých van tř. C 30/37</t>
  </si>
  <si>
    <t>1447369276</t>
  </si>
  <si>
    <t>https://podminky.urs.cz/item/CS_URS_2024_01/279323112</t>
  </si>
  <si>
    <t>stěny výtahu pod terénem</t>
  </si>
  <si>
    <t>(3,7+2,7)*2*1,18*0,16</t>
  </si>
  <si>
    <t>stěny obvodové</t>
  </si>
  <si>
    <t>"Z1"9,9*2,71*0,24</t>
  </si>
  <si>
    <t>-1,25*0,7*0,24*3</t>
  </si>
  <si>
    <t>"Z2"4,0*2,71*0,24</t>
  </si>
  <si>
    <t>"Z3"19,175*2,71*0,24</t>
  </si>
  <si>
    <t>"Z4"28,68*2,71*0,24</t>
  </si>
  <si>
    <t>"Z5"8,68*2,71*0,24</t>
  </si>
  <si>
    <t>"Z6"13,95*2,71*0,24</t>
  </si>
  <si>
    <t>"Z7+8+9"7,56*2,71*0,24</t>
  </si>
  <si>
    <t>-1,45*0,5*0,24</t>
  </si>
  <si>
    <t>"Z10+13"8,61*2,71*0,24</t>
  </si>
  <si>
    <t>-(1,7*2,4+0,4*0,75+1,05*0,905+0,35*0,35+0,725*0,725)*0,24</t>
  </si>
  <si>
    <t>"Z11"20,4*2,71*0,24</t>
  </si>
  <si>
    <t>-(2,8*0,6+0,5*0,5*2+1,25*0,5*2)*0,24</t>
  </si>
  <si>
    <t>"Z12"10,48*2,71*0,24</t>
  </si>
  <si>
    <t>-(1,4*2,17+0,75*1,25*2)*0,24</t>
  </si>
  <si>
    <t>43</t>
  </si>
  <si>
    <t>279351121</t>
  </si>
  <si>
    <t>Bednění základových zdí rovné oboustranné za každou stranu zřízení</t>
  </si>
  <si>
    <t>1262584419</t>
  </si>
  <si>
    <t>https://podminky.urs.cz/item/CS_URS_2024_01/279351121</t>
  </si>
  <si>
    <t>(3,7+2,7)*2*1,18*2</t>
  </si>
  <si>
    <t>"Z1"9,9*2,71*2</t>
  </si>
  <si>
    <t>-1,25*0,7*2*3</t>
  </si>
  <si>
    <t>(1,25+0,7)*2*0,24*3</t>
  </si>
  <si>
    <t>"Z2"4,0*2,71*2</t>
  </si>
  <si>
    <t>"Z3"19,175*2,71*2</t>
  </si>
  <si>
    <t>"Z4"28,68*2,71*2</t>
  </si>
  <si>
    <t>"Z5"8,68*2,71*2</t>
  </si>
  <si>
    <t>"Z6"13,95*2,71*2</t>
  </si>
  <si>
    <t>"Z7+8+9"7,56*2,71*2</t>
  </si>
  <si>
    <t>-1,45*0,5*2</t>
  </si>
  <si>
    <t>(1,45+0,5)*2*0,24</t>
  </si>
  <si>
    <t>"Z10+13"8,61*2,71*2</t>
  </si>
  <si>
    <t>-(1,7*2,4+0,4*0,75+1,05*0,905+0,35*0,35+0,725*0,725)*2</t>
  </si>
  <si>
    <t>(1,7+2,4+0,4+0,75+1,05+0,905+0,35+0,35+0,725+0,725)*2*0,24</t>
  </si>
  <si>
    <t>"Z11"20,4*2,71*2</t>
  </si>
  <si>
    <t>-(2,8*0,6+0,5*0,5*2+1,25*0,5*2)*2</t>
  </si>
  <si>
    <t>(2,8+0,6+0,5*2+0,5*2+1,25*2+0,5*2)*2*0,24</t>
  </si>
  <si>
    <t>"Z12"10,48*2,71*2</t>
  </si>
  <si>
    <t>-(1,4*2,17+0,75*1,25*2)*2</t>
  </si>
  <si>
    <t>(1,4+2,17+0,75*2+1,25*2)*2*0,24</t>
  </si>
  <si>
    <t>(1,9+0,24)*2*0,99</t>
  </si>
  <si>
    <t>"plocha"7,85*2</t>
  </si>
  <si>
    <t>(1,75+0,65*2)*2,115*2</t>
  </si>
  <si>
    <t>44</t>
  </si>
  <si>
    <t>279351122</t>
  </si>
  <si>
    <t>Bednění základových zdí rovné oboustranné za každou stranu odstranění</t>
  </si>
  <si>
    <t>-324926487</t>
  </si>
  <si>
    <t>https://podminky.urs.cz/item/CS_URS_2024_01/279351122</t>
  </si>
  <si>
    <t>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</si>
  <si>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</si>
  <si>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</si>
  <si>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630792987</t>
  </si>
  <si>
    <t>https://podminky.urs.cz/item/CS_URS_2024_01/279361821</t>
  </si>
  <si>
    <t>tvárnice ztraceného bednení - predpoklad 15kg na m2</t>
  </si>
  <si>
    <t>(6,784+92,031)*15,0*0,001</t>
  </si>
  <si>
    <t>85,995*243,916*0,001</t>
  </si>
  <si>
    <t>46</t>
  </si>
  <si>
    <t>27999.120</t>
  </si>
  <si>
    <t>Kompletní zřízení prostupů specialistů IS základovými konstrukcemi vč. systémově vhodné chráničky</t>
  </si>
  <si>
    <t>1301023037</t>
  </si>
  <si>
    <t>47</t>
  </si>
  <si>
    <t>27999.130</t>
  </si>
  <si>
    <t>Ostatní systémové a související konstrukce a práce zajišťující kompletnost statického díla (syst. těsnící profily, lišty do bednění, dilatace, distanční prvky, zaslepení po spínacích tyčí vč. stěrkovaní, trubkování, apod.)</t>
  </si>
  <si>
    <t>-370799089</t>
  </si>
  <si>
    <t>Svislé a kompletní konstrukce</t>
  </si>
  <si>
    <t>48</t>
  </si>
  <si>
    <t>311270331</t>
  </si>
  <si>
    <t>Zdivo z přesných vápenopískových tvárnic na tenkovrstvou maltu, tloušťka zdiva 200 mm, formát a rozměr tvárnic 7DF 248x200x248 mm plných, pevnosti přes P15 do P25</t>
  </si>
  <si>
    <t>-1983041854</t>
  </si>
  <si>
    <t>https://podminky.urs.cz/item/CS_URS_2024_01/311270331</t>
  </si>
  <si>
    <t>1.NP</t>
  </si>
  <si>
    <t>V m.č. 1.07</t>
  </si>
  <si>
    <t>3,39*3,10</t>
  </si>
  <si>
    <t>V m.č. 1.14</t>
  </si>
  <si>
    <t>(0,91+4,53)*3,10</t>
  </si>
  <si>
    <t>V m.č. 1.09</t>
  </si>
  <si>
    <t>6,40*3,10</t>
  </si>
  <si>
    <t>-0,9*2,1</t>
  </si>
  <si>
    <t>-1,3*2,1</t>
  </si>
  <si>
    <t>2.NP</t>
  </si>
  <si>
    <t>V m.č. 2.14</t>
  </si>
  <si>
    <t>(4,25+0,70)*3,10</t>
  </si>
  <si>
    <t>V m.č. 2.12</t>
  </si>
  <si>
    <t>2,32*3,10</t>
  </si>
  <si>
    <t>V m.č. 2.15</t>
  </si>
  <si>
    <t>(3,90+1,55)*3,10</t>
  </si>
  <si>
    <t>49</t>
  </si>
  <si>
    <t>311270521</t>
  </si>
  <si>
    <t>Zdivo z přesných vápenopískových tvárnic na tenkovrstvou maltu, tloušťka zdiva 240 mm, formát a rozměr cihel 8DF 248x240x248 mm plných, pevnosti do P15</t>
  </si>
  <si>
    <t>-1766325273</t>
  </si>
  <si>
    <t>https://podminky.urs.cz/item/CS_URS_2024_01/311270521</t>
  </si>
  <si>
    <t>Obvodové zdivo dle jednotlivých stran</t>
  </si>
  <si>
    <t>20,40*3,05</t>
  </si>
  <si>
    <t>-2,25*1,623*4</t>
  </si>
  <si>
    <t>-1,0*2,371*4</t>
  </si>
  <si>
    <t>5,44*3,30</t>
  </si>
  <si>
    <t>-3,4*2,0</t>
  </si>
  <si>
    <t>6,66*3,30</t>
  </si>
  <si>
    <t>-6,66*2,0</t>
  </si>
  <si>
    <t>3,84*3,30</t>
  </si>
  <si>
    <t>-3,4*2,373</t>
  </si>
  <si>
    <t>4,04*3,28</t>
  </si>
  <si>
    <t>6,95*3,28</t>
  </si>
  <si>
    <t>-1,25*2,30</t>
  </si>
  <si>
    <t>-1,25*1,50</t>
  </si>
  <si>
    <t>2,50*3,28</t>
  </si>
  <si>
    <t>6,88*3,10</t>
  </si>
  <si>
    <t>-4,75*2,30</t>
  </si>
  <si>
    <t>20,17*3,28</t>
  </si>
  <si>
    <t>-1,25*1,50*4</t>
  </si>
  <si>
    <t>-0,50*0,50*3</t>
  </si>
  <si>
    <t>11,18*2,88</t>
  </si>
  <si>
    <t>-1,25*1,50*3</t>
  </si>
  <si>
    <t>13,95*2,88</t>
  </si>
  <si>
    <t>0,36*2,88</t>
  </si>
  <si>
    <t>5,88*2,88</t>
  </si>
  <si>
    <t>-4,10*1,25</t>
  </si>
  <si>
    <t>2,44*2,88</t>
  </si>
  <si>
    <t>2,17*2,88</t>
  </si>
  <si>
    <t>-1,11*2,23</t>
  </si>
  <si>
    <t>22,0*2,88</t>
  </si>
  <si>
    <t>-1,25*1,50*6</t>
  </si>
  <si>
    <t>10,0*2,88</t>
  </si>
  <si>
    <t>-0,75*1,50*2</t>
  </si>
  <si>
    <t>Vnitřní zdivo</t>
  </si>
  <si>
    <t>10*2,88</t>
  </si>
  <si>
    <t>20,40*2,88</t>
  </si>
  <si>
    <t>-1,0*2,371*3</t>
  </si>
  <si>
    <t>1,50*2,88</t>
  </si>
  <si>
    <t>33,98*2,88</t>
  </si>
  <si>
    <t>-1,25*1,50*9</t>
  </si>
  <si>
    <t>-0,50*0,50*2</t>
  </si>
  <si>
    <t>-4,10*1,388</t>
  </si>
  <si>
    <t>2,65*2,88</t>
  </si>
  <si>
    <t>-0,50*0,50</t>
  </si>
  <si>
    <t>-1,5*1,50*6</t>
  </si>
  <si>
    <t>0,75*1,50*2</t>
  </si>
  <si>
    <t>3.NP</t>
  </si>
  <si>
    <t>13,95*2,51</t>
  </si>
  <si>
    <t>-1,25*1,25*2</t>
  </si>
  <si>
    <t>0,36*2,51</t>
  </si>
  <si>
    <t>5,88*2,51</t>
  </si>
  <si>
    <t>14,39*2,51</t>
  </si>
  <si>
    <t>-1,25*1,25*3</t>
  </si>
  <si>
    <t>-0,8*1,70</t>
  </si>
  <si>
    <t>11,18*2,51</t>
  </si>
  <si>
    <t>33,98*2,51</t>
  </si>
  <si>
    <t>-1,25*1,25*8</t>
  </si>
  <si>
    <t>-0,5*0,5*3</t>
  </si>
  <si>
    <t>Atikové zdivo</t>
  </si>
  <si>
    <t>20,40*0,70</t>
  </si>
  <si>
    <t>10,0*0,70</t>
  </si>
  <si>
    <t>Odpočet plochy průvlaků</t>
  </si>
  <si>
    <t>Nad 1.NP</t>
  </si>
  <si>
    <t>Označený -P1</t>
  </si>
  <si>
    <t xml:space="preserve">-7,14*0,765 </t>
  </si>
  <si>
    <t>Označený - NP2</t>
  </si>
  <si>
    <t>-7,13*0,6</t>
  </si>
  <si>
    <t xml:space="preserve">Označený - NP1 </t>
  </si>
  <si>
    <t>-3,84*0,6*2</t>
  </si>
  <si>
    <t>Označený - P2</t>
  </si>
  <si>
    <t>-8,4*0,9</t>
  </si>
  <si>
    <t>Označený - P3</t>
  </si>
  <si>
    <t>-12,36*0,7</t>
  </si>
  <si>
    <t>Nad 2.NP</t>
  </si>
  <si>
    <t>Označený - P1*</t>
  </si>
  <si>
    <t>-6,86*0,515</t>
  </si>
  <si>
    <t>1.NP, 2.NP, 3.NP</t>
  </si>
  <si>
    <t>Okolo schodiště</t>
  </si>
  <si>
    <t>-8,2*0,6</t>
  </si>
  <si>
    <t>-7,6*0,6</t>
  </si>
  <si>
    <t>50</t>
  </si>
  <si>
    <t>311321611</t>
  </si>
  <si>
    <t>Nadzákladové zdi z betonu železového (bez výztuže) nosné bez zvláštních nároků na vliv prostředí tř. C 30/37</t>
  </si>
  <si>
    <t>682820185</t>
  </si>
  <si>
    <t>https://podminky.urs.cz/item/CS_URS_2024_01/311321611</t>
  </si>
  <si>
    <t>výtahová šachta</t>
  </si>
  <si>
    <t>(3,7+2,7)*2*13,42*0,16</t>
  </si>
  <si>
    <t>(2,32+3,32)*2*14,4*0,16</t>
  </si>
  <si>
    <t>odpočet dveří</t>
  </si>
  <si>
    <t>-1,38*2,35*0,16*4*2</t>
  </si>
  <si>
    <t>51</t>
  </si>
  <si>
    <t>311351121</t>
  </si>
  <si>
    <t>Bednění nadzákladových zdí nosných rovné oboustranné za každou stranu zřízení</t>
  </si>
  <si>
    <t>-303372484</t>
  </si>
  <si>
    <t>https://podminky.urs.cz/item/CS_URS_2024_01/311351121</t>
  </si>
  <si>
    <t>(2,32+3,32)*2*14,4*2</t>
  </si>
  <si>
    <t>(1,38+2,35*2)*0,16*4</t>
  </si>
  <si>
    <t>52</t>
  </si>
  <si>
    <t>311351122</t>
  </si>
  <si>
    <t>Bednění nadzákladových zdí nosných rovné oboustranné za každou stranu odstranění</t>
  </si>
  <si>
    <t>-2089960176</t>
  </si>
  <si>
    <t>https://podminky.urs.cz/item/CS_URS_2024_01/311351122</t>
  </si>
  <si>
    <t>53</t>
  </si>
  <si>
    <t>311351311</t>
  </si>
  <si>
    <t>Bednění nadzákladových zdí nosných rovné jednostranné zřízení</t>
  </si>
  <si>
    <t>-188857086</t>
  </si>
  <si>
    <t>https://podminky.urs.cz/item/CS_URS_2024_01/311351311</t>
  </si>
  <si>
    <t>(3,7+2,7)*2*13,42</t>
  </si>
  <si>
    <t>-1,38*2,35*0,16*4</t>
  </si>
  <si>
    <t>54</t>
  </si>
  <si>
    <t>311351312</t>
  </si>
  <si>
    <t>Bednění nadzákladových zdí nosných rovné jednostranné odstranění</t>
  </si>
  <si>
    <t>1060471818</t>
  </si>
  <si>
    <t>https://podminky.urs.cz/item/CS_URS_2024_01/311351312</t>
  </si>
  <si>
    <t>55</t>
  </si>
  <si>
    <t>311361821</t>
  </si>
  <si>
    <t>Výztuž nadzákladových zdí nosných svislých nebo odkloněných od svislice, rovných nebo oblých z betonářské oceli 10 505 (R) nebo BSt 500</t>
  </si>
  <si>
    <t>101071590</t>
  </si>
  <si>
    <t>https://podminky.urs.cz/item/CS_URS_2024_01/311361821</t>
  </si>
  <si>
    <t>dle tabulky statika</t>
  </si>
  <si>
    <t>542,16kg (celkem deska + steny), 50,92m3 betonu</t>
  </si>
  <si>
    <t>542,16/50,92 = 10,647 kg na m3</t>
  </si>
  <si>
    <t>49,322*10,647*0,001</t>
  </si>
  <si>
    <t>56</t>
  </si>
  <si>
    <t>314237206</t>
  </si>
  <si>
    <t>Komín jednoprůduchový cihelný s izolovanými nerezovými vložkami komínové těleso výšky 3 m z keramických broušených tvarovek, světlý průměr vložky 25 cm</t>
  </si>
  <si>
    <t>soubor</t>
  </si>
  <si>
    <t>-1654511756</t>
  </si>
  <si>
    <t>https://podminky.urs.cz/item/CS_URS_2024_01/314237206</t>
  </si>
  <si>
    <t>57</t>
  </si>
  <si>
    <t>314237216</t>
  </si>
  <si>
    <t>Komín jednoprůduchový cihelný s izolovanými nerezovými vložkami komínové těleso výšky 3 m z keramických broušených tvarovek, světlý průměr vložky Příplatek k ceně za každý další i započatý metr výšky komínového tělesa přes 3 m, světlý průměr vložky 25 cm</t>
  </si>
  <si>
    <t>1180968447</t>
  </si>
  <si>
    <t>https://podminky.urs.cz/item/CS_URS_2024_01/314237216</t>
  </si>
  <si>
    <t>17,5-3,0</t>
  </si>
  <si>
    <t>58</t>
  </si>
  <si>
    <t>317151.01</t>
  </si>
  <si>
    <t>Překlad plochý vápenopískový š 240 mm v 115 mm na tenkovrstvou maltu dl 1500 mm</t>
  </si>
  <si>
    <t>-619568181</t>
  </si>
  <si>
    <t>Označené PŘ01</t>
  </si>
  <si>
    <t>24,0</t>
  </si>
  <si>
    <t>Označen PŘ01</t>
  </si>
  <si>
    <t>19,0</t>
  </si>
  <si>
    <t>59</t>
  </si>
  <si>
    <t>317151.05</t>
  </si>
  <si>
    <t>Překlad plochý vápenopískový š 100 mm v 115 mm na tenkovrstvou maltu dl 1250 mm</t>
  </si>
  <si>
    <t>1864491614</t>
  </si>
  <si>
    <t>Označen PŘ05</t>
  </si>
  <si>
    <t>1,0</t>
  </si>
  <si>
    <t>60</t>
  </si>
  <si>
    <t>317151.06</t>
  </si>
  <si>
    <t>Překlad plochý vápenopískový š 115 mm v 115 mm na tenkovrstvou maltu dl 1750 mm</t>
  </si>
  <si>
    <t>1663767302</t>
  </si>
  <si>
    <t>1.PP</t>
  </si>
  <si>
    <t>Označen PŘ08</t>
  </si>
  <si>
    <t>Označen PŘ15</t>
  </si>
  <si>
    <t>8,0</t>
  </si>
  <si>
    <t>Označen PŘ17</t>
  </si>
  <si>
    <t>13,0</t>
  </si>
  <si>
    <t>61</t>
  </si>
  <si>
    <t>317151.07</t>
  </si>
  <si>
    <t>Překlad plochý vápenopískový š 115 mm v 115 mm na tenkovrstvou maltu dl 2250 mm</t>
  </si>
  <si>
    <t>2098285943</t>
  </si>
  <si>
    <t>Označen PŘ22</t>
  </si>
  <si>
    <t>Označen PŘ16</t>
  </si>
  <si>
    <t>62</t>
  </si>
  <si>
    <t>317151.08</t>
  </si>
  <si>
    <t>Překlad plochý vápenopískový š 115 mm v 115 mm na tenkovrstvou maltu dl 2500 mm</t>
  </si>
  <si>
    <t>1920052156</t>
  </si>
  <si>
    <t>Označen PŘ10</t>
  </si>
  <si>
    <t>2,0</t>
  </si>
  <si>
    <t>63</t>
  </si>
  <si>
    <t>317151.09</t>
  </si>
  <si>
    <t>Překlad plochý vápenopískový š 100 mm v 115 mm na tenkovrstvou maltu dl 3000 mm</t>
  </si>
  <si>
    <t>-576859948</t>
  </si>
  <si>
    <t>Označen PŘ06</t>
  </si>
  <si>
    <t>64</t>
  </si>
  <si>
    <t>317151.21</t>
  </si>
  <si>
    <t>Překlad plochý vápenopískový š 150 mm v 115 mm na tenkovrstvou maltu dl 1250 mm</t>
  </si>
  <si>
    <t>508255923</t>
  </si>
  <si>
    <t>Označen PŘ12</t>
  </si>
  <si>
    <t>Označen PŘ14</t>
  </si>
  <si>
    <t>65</t>
  </si>
  <si>
    <t>317151.22</t>
  </si>
  <si>
    <t>Překlad plochý vápenopískový š 150 mm v 115 mm na tenkovrstvou maltu dl 1750 mm</t>
  </si>
  <si>
    <t>2069621271</t>
  </si>
  <si>
    <t>Označen PŘ20</t>
  </si>
  <si>
    <t>66</t>
  </si>
  <si>
    <t>317151.23</t>
  </si>
  <si>
    <t>Překlad plochý vápenopískový š 200 mm v 115 mm na tenkovrstvou maltu dl 1250 mm</t>
  </si>
  <si>
    <t>958205263</t>
  </si>
  <si>
    <t>Označen PŘ21</t>
  </si>
  <si>
    <t>67</t>
  </si>
  <si>
    <t>317151.24</t>
  </si>
  <si>
    <t>Překlad plochý vápenopískový š 200 mm v 115 mm na tenkovrstvou maltu dl 1750 mm</t>
  </si>
  <si>
    <t>-845894314</t>
  </si>
  <si>
    <t>Označen PŘ19</t>
  </si>
  <si>
    <t xml:space="preserve">2.NP </t>
  </si>
  <si>
    <t>68</t>
  </si>
  <si>
    <t>317151.25</t>
  </si>
  <si>
    <t>Překlad plochý vápenopískový š 240 mm v 115 mm na tenkovrstvou maltu dl 875 mm</t>
  </si>
  <si>
    <t>-1448214270</t>
  </si>
  <si>
    <t>Označen PŘ02</t>
  </si>
  <si>
    <t>9,0</t>
  </si>
  <si>
    <t>69</t>
  </si>
  <si>
    <t>317151.26</t>
  </si>
  <si>
    <t>Překlad plochý vápenopískový š 240 mm v 115 mm na tenkovrstvou maltu dl 1000 mm</t>
  </si>
  <si>
    <t>153917565</t>
  </si>
  <si>
    <t>Označen PŘ03</t>
  </si>
  <si>
    <t>70</t>
  </si>
  <si>
    <t>317151.27</t>
  </si>
  <si>
    <t>Překlad plochý vápenopískový š 240 mm v 115 mm na tenkovrstvou maltu dl 1250 mm</t>
  </si>
  <si>
    <t>473288867</t>
  </si>
  <si>
    <t>Označen PŘ07</t>
  </si>
  <si>
    <t>71</t>
  </si>
  <si>
    <t>317151.28</t>
  </si>
  <si>
    <t>Překlad plochý vápenopískový š 240 mm v 115 mm na tenkovrstvou maltu dl 2500 mm</t>
  </si>
  <si>
    <t>1222127539</t>
  </si>
  <si>
    <t>Označen PŘ04</t>
  </si>
  <si>
    <t>72</t>
  </si>
  <si>
    <t>317151.3</t>
  </si>
  <si>
    <t>Překlad plochý vápenopískový š 115 mm v 115 mm na tenkovrstvou maltu dl 1250 mm</t>
  </si>
  <si>
    <t>227276354</t>
  </si>
  <si>
    <t>Označen PŘ09</t>
  </si>
  <si>
    <t>Označen PŘ11</t>
  </si>
  <si>
    <t>Označen PŘ13</t>
  </si>
  <si>
    <t>Označen PŘ18</t>
  </si>
  <si>
    <t>3,0</t>
  </si>
  <si>
    <t>11,0</t>
  </si>
  <si>
    <t>17,0</t>
  </si>
  <si>
    <t>73</t>
  </si>
  <si>
    <t>317151186</t>
  </si>
  <si>
    <t>Překlady ploché vápenopískové výšky překladu 123 mm, osazené do tenkého maltového lože, šířky 240 mm, délky 1500 mm</t>
  </si>
  <si>
    <t>1620728571</t>
  </si>
  <si>
    <t>https://podminky.urs.cz/item/CS_URS_2024_01/317151186</t>
  </si>
  <si>
    <t>20,0</t>
  </si>
  <si>
    <t>74</t>
  </si>
  <si>
    <t>342271401</t>
  </si>
  <si>
    <t>Příčky z přesných vápenopískových tvárnic na tenkovrstvou maltu, tloušťka příčky 115 mm, formát a rozměr tvárnic 8DF 498x115x248 mm plných, pevnost tvárnic do P15</t>
  </si>
  <si>
    <t>-412366839</t>
  </si>
  <si>
    <t>https://podminky.urs.cz/item/CS_URS_2024_01/342271401</t>
  </si>
  <si>
    <t xml:space="preserve">V m.č.  0.03 - 0.09</t>
  </si>
  <si>
    <t>Vodorovně</t>
  </si>
  <si>
    <t>(20,16+0,91)*2,69</t>
  </si>
  <si>
    <t>-1,3*2,1*2</t>
  </si>
  <si>
    <t>-0,8*2,1*2</t>
  </si>
  <si>
    <t>-2,0*2,1</t>
  </si>
  <si>
    <t>Svisle</t>
  </si>
  <si>
    <t>(7,785+1,985+1,985+1,885+3,985+3,985+2,10)*2,69</t>
  </si>
  <si>
    <t>-1,75*2,10</t>
  </si>
  <si>
    <t>V m.č. 0.10, 0.02 a 0.11</t>
  </si>
  <si>
    <t>(8,20+5,30+8,20)*2,69</t>
  </si>
  <si>
    <t>2,42*2,69</t>
  </si>
  <si>
    <t>V m.č. 0.12-0.14</t>
  </si>
  <si>
    <t>(1,485+2,30+5,086+8,20)*2,69</t>
  </si>
  <si>
    <t>-0,9*2,1*3</t>
  </si>
  <si>
    <t>(12,185+0,80)*2,69</t>
  </si>
  <si>
    <t>V m.č. 1.19-1.23 a 1.15-1.18</t>
  </si>
  <si>
    <t>(10,93+10,82+4,71+0,485+4,0)*3,10</t>
  </si>
  <si>
    <t>-1,3*2,1*4</t>
  </si>
  <si>
    <t>(10,0+3,76+0,42+2,185+4,22+3,76)*3,10</t>
  </si>
  <si>
    <t>V m.č. 1.02-1.04</t>
  </si>
  <si>
    <t>(4,04+8,20)*3,10</t>
  </si>
  <si>
    <t>-0,9*2,1*2</t>
  </si>
  <si>
    <t>-1,8*2,1</t>
  </si>
  <si>
    <t>-2,6*1,2</t>
  </si>
  <si>
    <t>(2,60+2,71+1,01)*3,10</t>
  </si>
  <si>
    <t>-0,9*1,25</t>
  </si>
  <si>
    <t>V m.č. 1.05 a 1.06</t>
  </si>
  <si>
    <t>(1,60+1,60+1,80+3,40+1,80+1,80)*3,10</t>
  </si>
  <si>
    <t>-0,8*2,1</t>
  </si>
  <si>
    <t>(0,97+6,16)*3,10</t>
  </si>
  <si>
    <t>V m.č. 1.8, 1.14</t>
  </si>
  <si>
    <t>(4,086+4,086+1,1)*3,10</t>
  </si>
  <si>
    <t>(4,92+0,77)*3,10</t>
  </si>
  <si>
    <t>V m.č. 1.07, 1.024-1.026, 1.28-1.29</t>
  </si>
  <si>
    <t>(1,60+0,58+0,58+3,98)*3,10</t>
  </si>
  <si>
    <t>(1,1+10,07+1,17+3,25+2,31)*3,1</t>
  </si>
  <si>
    <t>-0,9*2,1*4</t>
  </si>
  <si>
    <t>V m.č. 1.09-1.13</t>
  </si>
  <si>
    <t>4,42*3,1</t>
  </si>
  <si>
    <t>(2,15+7,91)*3,1</t>
  </si>
  <si>
    <t>V m.č. 2.19-2.21, 2.23-2.25, 2.27</t>
  </si>
  <si>
    <t>(10,78+10,82+4,60+0,485+1,50+2,45)*3,10</t>
  </si>
  <si>
    <t>(10,0+2,185+4,35+0,41+3,76+3,76)*3.10</t>
  </si>
  <si>
    <t>V m.č. 2.02-2.11, 2.28</t>
  </si>
  <si>
    <t>(4,235+4,235+4,235+1,485+4,45+2,25)*3,10</t>
  </si>
  <si>
    <t>(3,985+3,985+3,985+0,47)*3,10</t>
  </si>
  <si>
    <t>(5,32+1,085+6,46)*3,10</t>
  </si>
  <si>
    <t>(18,70+2,38+1,30)*3,10</t>
  </si>
  <si>
    <t xml:space="preserve">V m.č. 2.12-2.18 </t>
  </si>
  <si>
    <t>(1,10+4,25+4,25+4,25+3,90)*3,10</t>
  </si>
  <si>
    <t>(0,77+1,70+9,05+4,06)*3,10</t>
  </si>
  <si>
    <t>V m.č. 3.02-3.09, 3.24</t>
  </si>
  <si>
    <t>(4,335+4,335+4,335+4,335+4,335+4,335+2,15)*2,75</t>
  </si>
  <si>
    <t>(3,985+3,985+3,985)*2,75</t>
  </si>
  <si>
    <t>(0,985+6,07+6,57)*2,75</t>
  </si>
  <si>
    <t>"od m.č. 3.04 po m.č. 3.09" 14,4*2,75</t>
  </si>
  <si>
    <t>V m.č. 3.10-3.22</t>
  </si>
  <si>
    <t>(4,335+4,335+1,215+0,985+0,985+3,25+0,985+6,60+2,15)*2,75</t>
  </si>
  <si>
    <t>(3,51+0,47+3,985+3,985)*2,75</t>
  </si>
  <si>
    <t>(3,65+1,85+9,98)*2,75</t>
  </si>
  <si>
    <t>(15,10+1,75+2,55)*2,75</t>
  </si>
  <si>
    <t>75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</si>
  <si>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</si>
  <si>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</si>
  <si>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1413954397</t>
  </si>
  <si>
    <t>https://podminky.urs.cz/item/CS_URS_2024_01/342271531</t>
  </si>
  <si>
    <t>V m.č. 1.17</t>
  </si>
  <si>
    <t>3,76*3,10</t>
  </si>
  <si>
    <t>V m.č. 1.24</t>
  </si>
  <si>
    <t>1,77*3,10</t>
  </si>
  <si>
    <t>V m.č. 1.11</t>
  </si>
  <si>
    <t>6,16*3,10</t>
  </si>
  <si>
    <t>V m.č. 1.22</t>
  </si>
  <si>
    <t>1,75*3,10</t>
  </si>
  <si>
    <t>V m.č. 2.21</t>
  </si>
  <si>
    <t>V m.č. 2.27</t>
  </si>
  <si>
    <t>1,9*3,10</t>
  </si>
  <si>
    <t>V m.č. 2.04</t>
  </si>
  <si>
    <t>3,985*3,10</t>
  </si>
  <si>
    <t>V m.č. 2.09</t>
  </si>
  <si>
    <t>1,87*3,10</t>
  </si>
  <si>
    <t>V m.č. 2.13</t>
  </si>
  <si>
    <t>6,35*3,10</t>
  </si>
  <si>
    <t>V m.č. 3.06</t>
  </si>
  <si>
    <t>3,985*2,75</t>
  </si>
  <si>
    <t>V m.č. 3.11</t>
  </si>
  <si>
    <t>2,285*2,75</t>
  </si>
  <si>
    <t>V m.č. 3.21</t>
  </si>
  <si>
    <t>4,10*2,75</t>
  </si>
  <si>
    <t>76</t>
  </si>
  <si>
    <t>389381001</t>
  </si>
  <si>
    <t>Dobetonování prefabrikovaných konstrukcí</t>
  </si>
  <si>
    <t>-1079114830</t>
  </si>
  <si>
    <t>https://podminky.urs.cz/item/CS_URS_2024_01/389381001</t>
  </si>
  <si>
    <t>Poznámka k položce:_x000d_
z betonu C30/37 vč. případného bednění</t>
  </si>
  <si>
    <t>okolo prafe stropů</t>
  </si>
  <si>
    <t>nad 1.pp</t>
  </si>
  <si>
    <t>(2,17+115,0)*0,14*0,265</t>
  </si>
  <si>
    <t>6,54*0,15*0,265</t>
  </si>
  <si>
    <t>7,36*0,24*0,265</t>
  </si>
  <si>
    <t>nad 1.np</t>
  </si>
  <si>
    <t>(45,88+80,0)*0,14*0,265</t>
  </si>
  <si>
    <t>6,4*0,1*0,265</t>
  </si>
  <si>
    <t>10,2*0,15*0,265</t>
  </si>
  <si>
    <t>nad 2.np</t>
  </si>
  <si>
    <t>(62,0+1,5+63,29+2,15)*0,15*0,265</t>
  </si>
  <si>
    <t>Vodorovné konstrukce</t>
  </si>
  <si>
    <t>77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</si>
  <si>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</si>
  <si>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</si>
  <si>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1724756891</t>
  </si>
  <si>
    <t>https://podminky.urs.cz/item/CS_URS_2024_01/411121125</t>
  </si>
  <si>
    <t>Poznámka k položce:_x000d_
vč. zřízení prostupů do DN 150mm</t>
  </si>
  <si>
    <t>dl-6,4m</t>
  </si>
  <si>
    <t>78</t>
  </si>
  <si>
    <t>593468.2</t>
  </si>
  <si>
    <t>panel stropní předpjatý š 1190mm v 265mm</t>
  </si>
  <si>
    <t>-695828655</t>
  </si>
  <si>
    <t>6,4*8</t>
  </si>
  <si>
    <t>6,8*3</t>
  </si>
  <si>
    <t>79</t>
  </si>
  <si>
    <t>593468.3</t>
  </si>
  <si>
    <t>panel stropní předpjatý š 1050mm v 265mm</t>
  </si>
  <si>
    <t>-248198459</t>
  </si>
  <si>
    <t>6,4*1</t>
  </si>
  <si>
    <t>80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</si>
  <si>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</si>
  <si>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</si>
  <si>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-2119228985</t>
  </si>
  <si>
    <t>https://podminky.urs.cz/item/CS_URS_2024_01/411121127</t>
  </si>
  <si>
    <t>5+7+2+2</t>
  </si>
  <si>
    <t>9+7+3+1</t>
  </si>
  <si>
    <t>81</t>
  </si>
  <si>
    <t>92750932</t>
  </si>
  <si>
    <t>10,2*6</t>
  </si>
  <si>
    <t>8,4*3</t>
  </si>
  <si>
    <t>8,4*7</t>
  </si>
  <si>
    <t>10,2*14</t>
  </si>
  <si>
    <t>10,9*(5+7)</t>
  </si>
  <si>
    <t>10,9*16</t>
  </si>
  <si>
    <t>82</t>
  </si>
  <si>
    <t>2035922578</t>
  </si>
  <si>
    <t>10,2*1+8,4*2</t>
  </si>
  <si>
    <t>10,2*2</t>
  </si>
  <si>
    <t>10,9*2</t>
  </si>
  <si>
    <t>10,9*1</t>
  </si>
  <si>
    <t>83</t>
  </si>
  <si>
    <t>593468.4</t>
  </si>
  <si>
    <t>panel stropní předpjatý š 600mm v 265mm</t>
  </si>
  <si>
    <t>1044600888</t>
  </si>
  <si>
    <t>8,4</t>
  </si>
  <si>
    <t>nad 1np</t>
  </si>
  <si>
    <t>8,4*1</t>
  </si>
  <si>
    <t>10,9*3</t>
  </si>
  <si>
    <t>84</t>
  </si>
  <si>
    <t>593468.5</t>
  </si>
  <si>
    <t>panel stropní předpjatý š 820mm v 265mm</t>
  </si>
  <si>
    <t>-1831740169</t>
  </si>
  <si>
    <t>85</t>
  </si>
  <si>
    <t>411321414</t>
  </si>
  <si>
    <t>Stropy z betonu železového (bez výztuže) stropů deskových, plochých střech, desek balkonových, desek hřibových stropů včetně hlavic hřibových sloupů tř. C 25/30</t>
  </si>
  <si>
    <t>797925321</t>
  </si>
  <si>
    <t>https://podminky.urs.cz/item/CS_URS_2024_01/411321414</t>
  </si>
  <si>
    <t>skladba P10</t>
  </si>
  <si>
    <t>20,2*1,5*0,1</t>
  </si>
  <si>
    <t>skladba P9</t>
  </si>
  <si>
    <t>20,2*1,5*0,1*2</t>
  </si>
  <si>
    <t>86</t>
  </si>
  <si>
    <t>411321616</t>
  </si>
  <si>
    <t>Stropy z betonu železového (bez výztuže) stropů deskových, plochých střech, desek balkonových, desek hřibových stropů včetně hlavic hřibových sloupů tř. C 30/37</t>
  </si>
  <si>
    <t>-2018659584</t>
  </si>
  <si>
    <t>https://podminky.urs.cz/item/CS_URS_2024_01/411321616</t>
  </si>
  <si>
    <t>stropní deska výtahu</t>
  </si>
  <si>
    <t>3,7*2,7*0,16</t>
  </si>
  <si>
    <t>dobetonávky stopů</t>
  </si>
  <si>
    <t>D1c</t>
  </si>
  <si>
    <t>10,2*1,35*0,265</t>
  </si>
  <si>
    <t>-1,985*0,485*0,265</t>
  </si>
  <si>
    <t>D5</t>
  </si>
  <si>
    <t>8,4*1,98*0,265</t>
  </si>
  <si>
    <t>-1,6*1,0*0,265</t>
  </si>
  <si>
    <t>D6</t>
  </si>
  <si>
    <t>1,6*2,55*0,265</t>
  </si>
  <si>
    <t>41,22*0,265</t>
  </si>
  <si>
    <t>-1,2*0,5*0,265</t>
  </si>
  <si>
    <t>D7</t>
  </si>
  <si>
    <t>8,4*1,8*0,265</t>
  </si>
  <si>
    <t>-1,085*0,785*0,265</t>
  </si>
  <si>
    <t>DX1</t>
  </si>
  <si>
    <t>8,4*0,83*0,265</t>
  </si>
  <si>
    <t>D1b</t>
  </si>
  <si>
    <t>-1,8*0,485*0,265</t>
  </si>
  <si>
    <t>D2</t>
  </si>
  <si>
    <t>44,8*0,265</t>
  </si>
  <si>
    <t>-1,485*0,97*0,265</t>
  </si>
  <si>
    <t>D3b</t>
  </si>
  <si>
    <t>41,28*0,265</t>
  </si>
  <si>
    <t>-0,47*1,17*0,265</t>
  </si>
  <si>
    <t>D4</t>
  </si>
  <si>
    <t>10,9*1,8*0,265</t>
  </si>
  <si>
    <t>1,085*0,77*0,265</t>
  </si>
  <si>
    <t>10,9*0,83*0,265</t>
  </si>
  <si>
    <t>10,9*1,815*0,265</t>
  </si>
  <si>
    <t>-1,585*0,97*0,265</t>
  </si>
  <si>
    <t>D3a</t>
  </si>
  <si>
    <t>43,13*0,265</t>
  </si>
  <si>
    <t>-0,47*1,185*0,265</t>
  </si>
  <si>
    <t>1,1*0,785*0,265</t>
  </si>
  <si>
    <t>87</t>
  </si>
  <si>
    <t>411351011</t>
  </si>
  <si>
    <t>Bednění stropních konstrukcí - bez podpěrné konstrukce desek tloušťky stropní desky přes 5 do 25 cm zřízení</t>
  </si>
  <si>
    <t>-191271159</t>
  </si>
  <si>
    <t>https://podminky.urs.cz/item/CS_URS_2024_01/411351011</t>
  </si>
  <si>
    <t>20,2*1,5</t>
  </si>
  <si>
    <t>(20,2+1,5*2)*0,1</t>
  </si>
  <si>
    <t>20,2*1,5*2</t>
  </si>
  <si>
    <t>(20,2+1,5*2)*0,1*2</t>
  </si>
  <si>
    <t>3,7*2,7</t>
  </si>
  <si>
    <t>(3,7+2,7)*2*0,16</t>
  </si>
  <si>
    <t>10,2*1,35</t>
  </si>
  <si>
    <t>1,35*2*0,265</t>
  </si>
  <si>
    <t>-1,985*0,485</t>
  </si>
  <si>
    <t>(1,985+0,485)*2*0,265</t>
  </si>
  <si>
    <t>8,4*1,98</t>
  </si>
  <si>
    <t>1,98*2*0,265</t>
  </si>
  <si>
    <t>-1,6*1,0</t>
  </si>
  <si>
    <t>(1,6+1,0)*2*0,265</t>
  </si>
  <si>
    <t>1,6*2,55</t>
  </si>
  <si>
    <t>-1,2*0,5</t>
  </si>
  <si>
    <t>(1,2+0,5)*2*0,265</t>
  </si>
  <si>
    <t>8,4*1,8</t>
  </si>
  <si>
    <t>1,8*2*0,265</t>
  </si>
  <si>
    <t>-1,085*0,785</t>
  </si>
  <si>
    <t>(1,085+0,785)*2*0,265</t>
  </si>
  <si>
    <t>8,4*0,83</t>
  </si>
  <si>
    <t>0,83*2*0,265</t>
  </si>
  <si>
    <t>1,35*0,265</t>
  </si>
  <si>
    <t>-1,8*0,485</t>
  </si>
  <si>
    <t>(1,8+0,485)*2*0,265</t>
  </si>
  <si>
    <t>44,8</t>
  </si>
  <si>
    <t>(1,485+0,97)*2*0,265</t>
  </si>
  <si>
    <t>41,28</t>
  </si>
  <si>
    <t>-0,47*1,17</t>
  </si>
  <si>
    <t>(0,47+1,17)*2*0,265</t>
  </si>
  <si>
    <t>10,9*1,8</t>
  </si>
  <si>
    <t>1,8*0,265</t>
  </si>
  <si>
    <t>-1,085*0,77</t>
  </si>
  <si>
    <t>(1,085+0,77)*2*0,265</t>
  </si>
  <si>
    <t>10,9*0,83</t>
  </si>
  <si>
    <t>10,9*1,815</t>
  </si>
  <si>
    <t>1,815*0,265</t>
  </si>
  <si>
    <t>-1,585*0,97</t>
  </si>
  <si>
    <t>(1,585+0,97)*2*0,265</t>
  </si>
  <si>
    <t>43,13</t>
  </si>
  <si>
    <t>-0,47*1,185</t>
  </si>
  <si>
    <t>(0,47+1,185)*2*0,265</t>
  </si>
  <si>
    <t>-1,1*0,785</t>
  </si>
  <si>
    <t>(1,1+0,785)*2*0,265</t>
  </si>
  <si>
    <t>(10,9+0,83*2)*0,265</t>
  </si>
  <si>
    <t>88</t>
  </si>
  <si>
    <t>411351012</t>
  </si>
  <si>
    <t>Bednění stropních konstrukcí - bez podpěrné konstrukce desek tloušťky stropní desky přes 5 do 25 cm odstranění</t>
  </si>
  <si>
    <t>914893754</t>
  </si>
  <si>
    <t>https://podminky.urs.cz/item/CS_URS_2024_01/411351012</t>
  </si>
  <si>
    <t>89</t>
  </si>
  <si>
    <t>411354331</t>
  </si>
  <si>
    <t>Podpěrná konstrukce stropů - desek, kleneb a skořepin výška podepření přes 4 do 6 m tloušťka stropu přes 5 do 15 cm zřízení</t>
  </si>
  <si>
    <t>1094222302</t>
  </si>
  <si>
    <t>https://podminky.urs.cz/item/CS_URS_2024_01/411354331</t>
  </si>
  <si>
    <t>90</t>
  </si>
  <si>
    <t>411354332</t>
  </si>
  <si>
    <t>Podpěrná konstrukce stropů - desek, kleneb a skořepin výška podepření přes 4 do 6 m tloušťka stropu přes 5 do 15 cm odstranění</t>
  </si>
  <si>
    <t>-1884514750</t>
  </si>
  <si>
    <t>https://podminky.urs.cz/item/CS_URS_2024_01/411354332</t>
  </si>
  <si>
    <t>91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</si>
  <si>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</si>
  <si>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</si>
  <si>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-451605523</t>
  </si>
  <si>
    <t>https://podminky.urs.cz/item/CS_URS_2024_01/411361821</t>
  </si>
  <si>
    <t>dobetonávky</t>
  </si>
  <si>
    <t>19239,65*0,001</t>
  </si>
  <si>
    <t>strop výtahu</t>
  </si>
  <si>
    <t>1,598*10,647*0,001</t>
  </si>
  <si>
    <t>92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</si>
  <si>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</si>
  <si>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</si>
  <si>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-1679366961</t>
  </si>
  <si>
    <t>https://podminky.urs.cz/item/CS_URS_2024_01/411362021</t>
  </si>
  <si>
    <t>20,2*1,5*12,35 *0,001</t>
  </si>
  <si>
    <t>20,2*1,5*2*12,35*0,001</t>
  </si>
  <si>
    <t>93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</si>
  <si>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</si>
  <si>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</t>
  </si>
  <si>
    <t>483784113</t>
  </si>
  <si>
    <t>https://podminky.urs.cz/item/CS_URS_2024_01/413321616</t>
  </si>
  <si>
    <t>P1</t>
  </si>
  <si>
    <t>7,14*0,24*0,765</t>
  </si>
  <si>
    <t>NP2</t>
  </si>
  <si>
    <t>7,13*0,24*0,6</t>
  </si>
  <si>
    <t>NP1</t>
  </si>
  <si>
    <t>3,84*0,24*0,6*2</t>
  </si>
  <si>
    <t>P2</t>
  </si>
  <si>
    <t>8,4*0,24*0,9</t>
  </si>
  <si>
    <t>P3</t>
  </si>
  <si>
    <t>12,36*0,24*0,7</t>
  </si>
  <si>
    <t>P1*</t>
  </si>
  <si>
    <t>6,86*0,24*0,515</t>
  </si>
  <si>
    <t>okolo schodiště</t>
  </si>
  <si>
    <t>1.np+2.np+3.np</t>
  </si>
  <si>
    <t>8,2*0,24*0,6</t>
  </si>
  <si>
    <t>7,6*0,24*0,6</t>
  </si>
  <si>
    <t>94</t>
  </si>
  <si>
    <t>413351111</t>
  </si>
  <si>
    <t>Bednění nosníků a průvlaků - bez podpěrné konstrukce výška nosníku po spodní líc stropní desky do 100 cm zřízení</t>
  </si>
  <si>
    <t>-449629405</t>
  </si>
  <si>
    <t>https://podminky.urs.cz/item/CS_URS_2024_01/413351111</t>
  </si>
  <si>
    <t>7,14*2*0,765</t>
  </si>
  <si>
    <t>7,13*2*0,6</t>
  </si>
  <si>
    <t>3,84*2*0,6*2</t>
  </si>
  <si>
    <t>8,4*2*0,9</t>
  </si>
  <si>
    <t>12,36*2*0,7</t>
  </si>
  <si>
    <t>6,86*2*0,515</t>
  </si>
  <si>
    <t>8,2*2*0,6</t>
  </si>
  <si>
    <t>7,6*2*0,6</t>
  </si>
  <si>
    <t>95</t>
  </si>
  <si>
    <t>413351112</t>
  </si>
  <si>
    <t>Bednění nosníků a průvlaků - bez podpěrné konstrukce výška nosníku po spodní líc stropní desky do 100 cm odstranění</t>
  </si>
  <si>
    <t>-328947122</t>
  </si>
  <si>
    <t>https://podminky.urs.cz/item/CS_URS_2024_01/413351112</t>
  </si>
  <si>
    <t>96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</si>
  <si>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</si>
  <si>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</si>
  <si>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1646943239</t>
  </si>
  <si>
    <t>https://podminky.urs.cz/item/CS_URS_2024_01/413361821</t>
  </si>
  <si>
    <t>nosníky</t>
  </si>
  <si>
    <t>793,05*0,001</t>
  </si>
  <si>
    <t>průvlaky</t>
  </si>
  <si>
    <t>2081,14*0,001</t>
  </si>
  <si>
    <t>97</t>
  </si>
  <si>
    <t>413941133</t>
  </si>
  <si>
    <t>Osazování ocelových válcovaných nosníků ve stropech HE-A nebo HE-B, výšky přes 120 do 220 mm</t>
  </si>
  <si>
    <t>-1737643931</t>
  </si>
  <si>
    <t>https://podminky.urs.cz/item/CS_URS_2024_01/413941133</t>
  </si>
  <si>
    <t>HEB 160</t>
  </si>
  <si>
    <t>3,1</t>
  </si>
  <si>
    <t>98</t>
  </si>
  <si>
    <t>13010976</t>
  </si>
  <si>
    <t>ocel profilová jakost S235JR (11 375) průřez HEB 160</t>
  </si>
  <si>
    <t>-727575213</t>
  </si>
  <si>
    <t>3,1*42,6 *0,001</t>
  </si>
  <si>
    <t>99</t>
  </si>
  <si>
    <t>417321616</t>
  </si>
  <si>
    <t>Ztužující pásy a věnce z betonu železového (bez výztuže) tř. C 30/37</t>
  </si>
  <si>
    <t>685165087</t>
  </si>
  <si>
    <t>https://podminky.urs.cz/item/CS_URS_2024_01/417321616</t>
  </si>
  <si>
    <t>levá strana, rez D-D</t>
  </si>
  <si>
    <t>62,21*0,24*0,25</t>
  </si>
  <si>
    <t>pravá spodní, rez E-E</t>
  </si>
  <si>
    <t>6,6*0,24*0,25</t>
  </si>
  <si>
    <t>54,61*0,24*0,25</t>
  </si>
  <si>
    <t>(1,26+10,4)*0,24*0,25</t>
  </si>
  <si>
    <t>(2,17+7,4+70,29+1,5)*0,24*0,25</t>
  </si>
  <si>
    <t>nad 3.np</t>
  </si>
  <si>
    <t>91,52*0,24*0,25</t>
  </si>
  <si>
    <t>100</t>
  </si>
  <si>
    <t>417351115</t>
  </si>
  <si>
    <t>Bednění bočnic ztužujících pásů a věnců včetně vzpěr zřízení</t>
  </si>
  <si>
    <t>951860326</t>
  </si>
  <si>
    <t>https://podminky.urs.cz/item/CS_URS_2024_01/417351115</t>
  </si>
  <si>
    <t>62,212*0,25</t>
  </si>
  <si>
    <t>6,6*2*0,25</t>
  </si>
  <si>
    <t>54,61*2*0,25</t>
  </si>
  <si>
    <t>(1,26+10,4)*2*0,25</t>
  </si>
  <si>
    <t>62,21*0,25</t>
  </si>
  <si>
    <t>(2,17+7,4+70,29+1,5)*0,25</t>
  </si>
  <si>
    <t>91,52*0,25</t>
  </si>
  <si>
    <t>101</t>
  </si>
  <si>
    <t>417351116</t>
  </si>
  <si>
    <t>Bednění bočnic ztužujících pásů a věnců včetně vzpěr odstranění</t>
  </si>
  <si>
    <t>352702373</t>
  </si>
  <si>
    <t>https://podminky.urs.cz/item/CS_URS_2024_01/417351116</t>
  </si>
  <si>
    <t>102</t>
  </si>
  <si>
    <t>417361821</t>
  </si>
  <si>
    <t>Výztuž ztužujících pásů a věnců z betonářské oceli 10 505 (R) nebo BSt 500</t>
  </si>
  <si>
    <t>1746714879</t>
  </si>
  <si>
    <t>https://podminky.urs.cz/item/CS_URS_2024_01/417361821</t>
  </si>
  <si>
    <t>3892,96*0,001</t>
  </si>
  <si>
    <t>103</t>
  </si>
  <si>
    <t>430321616</t>
  </si>
  <si>
    <t>Schodišťové konstrukce a rampy z betonu železového (bez výztuže) stupně, schodnice, ramena, podesty s nosníky tř. C 30/37</t>
  </si>
  <si>
    <t>140859002</t>
  </si>
  <si>
    <t>https://podminky.urs.cz/item/CS_URS_2024_01/430321616</t>
  </si>
  <si>
    <t>venkovní schodiště - řez u</t>
  </si>
  <si>
    <t>"plocha"0,54*1,77</t>
  </si>
  <si>
    <t>venkovní schodište - rez z</t>
  </si>
  <si>
    <t>"plocha"0,88*1,2</t>
  </si>
  <si>
    <t>vnitřní schodiště</t>
  </si>
  <si>
    <t>z 1.pp do 1.np</t>
  </si>
  <si>
    <t>ramena</t>
  </si>
  <si>
    <t>0,931*2*1,35</t>
  </si>
  <si>
    <t>mezipodesta</t>
  </si>
  <si>
    <t>9,18*0,24</t>
  </si>
  <si>
    <t>z 1.np do 2.np</t>
  </si>
  <si>
    <t>(1,0+0,931)*1,35</t>
  </si>
  <si>
    <t>z 2.np do 3.np</t>
  </si>
  <si>
    <t>(1,0+0,935)*1,35</t>
  </si>
  <si>
    <t>0,2*1,2</t>
  </si>
  <si>
    <t>(3,85+3,7)*0,24</t>
  </si>
  <si>
    <t>deska venkovní rampy</t>
  </si>
  <si>
    <t>2,3*1,9</t>
  </si>
  <si>
    <t>104</t>
  </si>
  <si>
    <t>430361821</t>
  </si>
  <si>
    <t>Výztuž schodišťových konstrukcí a ramp stupňů, schodnic, ramen, podest s nosníky z betonářské oceli 10 505 (R) nebo BSt 500</t>
  </si>
  <si>
    <t>999539897</t>
  </si>
  <si>
    <t>https://podminky.urs.cz/item/CS_URS_2024_01/430361821</t>
  </si>
  <si>
    <t>25,48*7,9*2*0,001</t>
  </si>
  <si>
    <t>vnitřní schodiště dle tabulky statika</t>
  </si>
  <si>
    <t>4997,21*0,001</t>
  </si>
  <si>
    <t>105</t>
  </si>
  <si>
    <t>431351121</t>
  </si>
  <si>
    <t>Bednění podest, podstupňových desek a ramp včetně podpěrné konstrukce výšky do 4 m půdorysně přímočarých zřízení</t>
  </si>
  <si>
    <t>1727981992</t>
  </si>
  <si>
    <t>https://podminky.urs.cz/item/CS_URS_2024_01/431351121</t>
  </si>
  <si>
    <t>"plocha"6,4*1,77</t>
  </si>
  <si>
    <t>"plocha"4,64*1,2</t>
  </si>
  <si>
    <t>8,45*2*1,35</t>
  </si>
  <si>
    <t>9,18</t>
  </si>
  <si>
    <t>(9,24+8,45)*1,35</t>
  </si>
  <si>
    <t>2,0*1,2</t>
  </si>
  <si>
    <t>(3,85+3,7)</t>
  </si>
  <si>
    <t>2,3*2</t>
  </si>
  <si>
    <t>106</t>
  </si>
  <si>
    <t>431351122</t>
  </si>
  <si>
    <t>Bednění podest, podstupňových desek a ramp včetně podpěrné konstrukce výšky do 4 m půdorysně přímočarých odstranění</t>
  </si>
  <si>
    <t>1612589640</t>
  </si>
  <si>
    <t>https://podminky.urs.cz/item/CS_URS_2024_01/431351122</t>
  </si>
  <si>
    <t>107</t>
  </si>
  <si>
    <t>564231011</t>
  </si>
  <si>
    <t>Podklad nebo podsyp ze štěrkopísku ŠP s rozprostřením, vlhčením a zhutněním plochy jednotlivě do 100 m2, po zhutnění tl. 100 mm</t>
  </si>
  <si>
    <t>-812272691</t>
  </si>
  <si>
    <t>https://podminky.urs.cz/item/CS_URS_2024_01/564231011</t>
  </si>
  <si>
    <t>skladba P8, vstupy V+Z pohled</t>
  </si>
  <si>
    <t>108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</si>
  <si>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</si>
  <si>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</si>
  <si>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620972493</t>
  </si>
  <si>
    <t>https://podminky.urs.cz/item/CS_URS_2024_01/596811120</t>
  </si>
  <si>
    <t>109</t>
  </si>
  <si>
    <t>59246.18</t>
  </si>
  <si>
    <t>dlažba v exteriéru tl. 50mm</t>
  </si>
  <si>
    <t>-2066137925</t>
  </si>
  <si>
    <t>penesklP8*1,1</t>
  </si>
  <si>
    <t>110</t>
  </si>
  <si>
    <t>919726122</t>
  </si>
  <si>
    <t>Geotextilie netkaná pro ochranu, separaci nebo filtraci měrná hmotnost přes 200 do 300 g/m2</t>
  </si>
  <si>
    <t>1660305845</t>
  </si>
  <si>
    <t>https://podminky.urs.cz/item/CS_URS_2024_01/919726122</t>
  </si>
  <si>
    <t>56,66</t>
  </si>
  <si>
    <t>(43,36+93,12)</t>
  </si>
  <si>
    <t>426,38</t>
  </si>
  <si>
    <t>111</t>
  </si>
  <si>
    <t>953312122</t>
  </si>
  <si>
    <t>Vložky svislé do dilatačních spár z polystyrenových desek extrudovaných včetně dodání a osazení, v jakémkoliv zdivu přes 10 do 20 mm</t>
  </si>
  <si>
    <t>-1897716054</t>
  </si>
  <si>
    <t>https://podminky.urs.cz/item/CS_URS_2024_01/953312122</t>
  </si>
  <si>
    <t>(2,32+3,32)*2*14,4</t>
  </si>
  <si>
    <t>-1,38*2,35*4</t>
  </si>
  <si>
    <t>112</t>
  </si>
  <si>
    <t>953611115</t>
  </si>
  <si>
    <t>Schodišťový prvek pro útlum kročejového hluku nosný a zvukově izolační mezi podestou a stěnou</t>
  </si>
  <si>
    <t>-1718572901</t>
  </si>
  <si>
    <t>https://podminky.urs.cz/item/CS_URS_2024_01/953611115</t>
  </si>
  <si>
    <t>15,0*3</t>
  </si>
  <si>
    <t>113</t>
  </si>
  <si>
    <t>953611211</t>
  </si>
  <si>
    <t>Schodišťový prvek pro útlum kročejového hluku zvukově izolační mezi schody a stěnou - dilatační spárová deska, dl. 1 m</t>
  </si>
  <si>
    <t>1821970946</t>
  </si>
  <si>
    <t>https://podminky.urs.cz/item/CS_URS_2024_01/953611211</t>
  </si>
  <si>
    <t>3,0*2*2*3</t>
  </si>
  <si>
    <t>114</t>
  </si>
  <si>
    <t>99979.100</t>
  </si>
  <si>
    <t>Příplatek na dilatační spáry příčky z vápenopískových cihel tl. 115mm a 150mm vč. dodání hmot</t>
  </si>
  <si>
    <t>1797688364</t>
  </si>
  <si>
    <t>Poznámka k položce:_x000d_
prostor mezi příčkou a stropem</t>
  </si>
  <si>
    <t>Příčkky tl. 115mm</t>
  </si>
  <si>
    <t>(20,16+0,91)</t>
  </si>
  <si>
    <t>(7,785+1,985+1,985+1,885+3,985+3,985+2,10)</t>
  </si>
  <si>
    <t>(8,20+5,30+8,20)</t>
  </si>
  <si>
    <t>2,42</t>
  </si>
  <si>
    <t>(1,485+2,30+5,086+8,20)</t>
  </si>
  <si>
    <t>(12,185+0,80)</t>
  </si>
  <si>
    <t>(10,93+10,82+4,71+0,485+4,0)</t>
  </si>
  <si>
    <t>(10,0+3,76+0,42+2,185+4,22+3,76)</t>
  </si>
  <si>
    <t>(4,04+8,20)</t>
  </si>
  <si>
    <t>(2,60+2,71+1,01)</t>
  </si>
  <si>
    <t>(1,60+1,60+1,80+3,40+1,80+1,80)</t>
  </si>
  <si>
    <t>(0,97+6,16)</t>
  </si>
  <si>
    <t>(4,086+4,086+1,1)</t>
  </si>
  <si>
    <t>(4,92+0,77)</t>
  </si>
  <si>
    <t>(1,60+0,58+0,58+3,98)</t>
  </si>
  <si>
    <t>(1,1+10,07+1,17+3,25+2,31)</t>
  </si>
  <si>
    <t>4,42</t>
  </si>
  <si>
    <t>(2,15+7,91)</t>
  </si>
  <si>
    <t>(10,78+10,82+4,60+0,485+1,50+2,45)</t>
  </si>
  <si>
    <t>(10,0+2,185+4,35+0,41+3,76+3,76)</t>
  </si>
  <si>
    <t>(4,235+4,235+4,235+1,485+4,45+2,25)</t>
  </si>
  <si>
    <t>(3,985+3,985+3,985+0,47)</t>
  </si>
  <si>
    <t>(5,32+1,085+6,46)</t>
  </si>
  <si>
    <t>(18,70+2,38+1,30)</t>
  </si>
  <si>
    <t>(1,10+4,25+4,25+4,25+3,90)</t>
  </si>
  <si>
    <t>(0,77+1,70+9,05+4,06)</t>
  </si>
  <si>
    <t>(4,335+4,335+4,335+4,335+4,335+4,335+2,15)</t>
  </si>
  <si>
    <t>(3,985+3,985+3,985)</t>
  </si>
  <si>
    <t>(0,985+6,07+6,57)</t>
  </si>
  <si>
    <t>"od m.č. 3.04 po m.č. 3.09" 14,4</t>
  </si>
  <si>
    <t>(4,335+4,335+1,215+0,985+0,985+3,25+0,985+6,60+2,15)</t>
  </si>
  <si>
    <t>(3,51+0,47+3,985+3,985)</t>
  </si>
  <si>
    <t>(3,65+1,85+9,98)</t>
  </si>
  <si>
    <t>(15,10+1,75+2,55)</t>
  </si>
  <si>
    <t xml:space="preserve">Příčky tl. 150mm </t>
  </si>
  <si>
    <t>3,76</t>
  </si>
  <si>
    <t>1,77</t>
  </si>
  <si>
    <t>6,16</t>
  </si>
  <si>
    <t>1,75</t>
  </si>
  <si>
    <t>1,9</t>
  </si>
  <si>
    <t>3,985</t>
  </si>
  <si>
    <t>1,87</t>
  </si>
  <si>
    <t>6,35</t>
  </si>
  <si>
    <t>2,285</t>
  </si>
  <si>
    <t>4,10</t>
  </si>
  <si>
    <t>115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</si>
  <si>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</si>
  <si>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</si>
  <si>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1497857396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</si>
  <si>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</si>
  <si>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</si>
  <si>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</si>
  <si>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</si>
  <si>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</si>
  <si>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116</t>
  </si>
  <si>
    <t>711111001</t>
  </si>
  <si>
    <t>Provedení izolace proti zemní vlhkosti natěradly a tmely za studena na ploše vodorovné V nátěrem penetračním</t>
  </si>
  <si>
    <t>-1289846741</t>
  </si>
  <si>
    <t>https://podminky.urs.cz/item/CS_URS_2024_01/711111001</t>
  </si>
  <si>
    <t>4,33+16,0</t>
  </si>
  <si>
    <t>117</t>
  </si>
  <si>
    <t>11163150</t>
  </si>
  <si>
    <t>lak penetrační asfaltový</t>
  </si>
  <si>
    <t>905819438</t>
  </si>
  <si>
    <t>penesklP8*0,00034</t>
  </si>
  <si>
    <t>118</t>
  </si>
  <si>
    <t>711141559</t>
  </si>
  <si>
    <t>Provedení izolace proti zemní vlhkosti pásy přitavením NAIP na ploše vodorovné V</t>
  </si>
  <si>
    <t>580854260</t>
  </si>
  <si>
    <t>https://podminky.urs.cz/item/CS_URS_2024_01/711141559</t>
  </si>
  <si>
    <t>2 vrstvy</t>
  </si>
  <si>
    <t>penesklP8*2</t>
  </si>
  <si>
    <t>119</t>
  </si>
  <si>
    <t>62855002</t>
  </si>
  <si>
    <t>pás asfaltový natavitelný modifikovaný SBS s vložkou z polyesterové rohože a spalitelnou PE fólií nebo jemnozrnným minerálním posypem na horním povrchu tl 5,0mm</t>
  </si>
  <si>
    <t>-948622952</t>
  </si>
  <si>
    <t>dle penetrace 2x</t>
  </si>
  <si>
    <t>penesklP8*2*1,165</t>
  </si>
  <si>
    <t>120</t>
  </si>
  <si>
    <t>998711101</t>
  </si>
  <si>
    <t>Přesun hmot pro izolace proti vodě, vlhkosti a plynům stanovený z hmotnosti přesunovaného materiálu vodorovná dopravní vzdálenost do 50 m základní v objektech výšky do 6 m</t>
  </si>
  <si>
    <t>-1127367241</t>
  </si>
  <si>
    <t>https://podminky.urs.cz/item/CS_URS_2024_01/998711101</t>
  </si>
  <si>
    <t>713</t>
  </si>
  <si>
    <t>Izolace tepelné</t>
  </si>
  <si>
    <t>121</t>
  </si>
  <si>
    <t>713121111</t>
  </si>
  <si>
    <t>Montáž tepelné izolace podlah rohožemi, pásy, deskami, dílci, bloky (izolační materiál ve specifikaci) kladenými volně jednovrstvá</t>
  </si>
  <si>
    <t>318282812</t>
  </si>
  <si>
    <t>https://podminky.urs.cz/item/CS_URS_2024_01/713121111</t>
  </si>
  <si>
    <t>skladba P8</t>
  </si>
  <si>
    <t>122</t>
  </si>
  <si>
    <t>28375963</t>
  </si>
  <si>
    <t>deska EPS 200 pro konstrukce s velmi vysokým zatížením λ=0,034 tl 200mm</t>
  </si>
  <si>
    <t>354672750</t>
  </si>
  <si>
    <t>426,38*1,05</t>
  </si>
  <si>
    <t>123</t>
  </si>
  <si>
    <t>28376501</t>
  </si>
  <si>
    <t>deska izolační PIR s oboustranným textilním rounem λ=0,026 tl 100mm</t>
  </si>
  <si>
    <t>1233951198</t>
  </si>
  <si>
    <t>penesklP8*1,05</t>
  </si>
  <si>
    <t>124</t>
  </si>
  <si>
    <t>713141311</t>
  </si>
  <si>
    <t>Montáž tepelné izolace střech plochých spádovými klíny v ploše kladenými volně</t>
  </si>
  <si>
    <t>-2040206913</t>
  </si>
  <si>
    <t>https://podminky.urs.cz/item/CS_URS_2024_01/713141311</t>
  </si>
  <si>
    <t>125</t>
  </si>
  <si>
    <t>28376143</t>
  </si>
  <si>
    <t>klín izolační spád do 5% EPS 200</t>
  </si>
  <si>
    <t>-1658133409</t>
  </si>
  <si>
    <t>penesklP8*0,02*1,05</t>
  </si>
  <si>
    <t>126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</si>
  <si>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</si>
  <si>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</si>
  <si>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1841159094</t>
  </si>
  <si>
    <t>https://podminky.urs.cz/item/CS_URS_2024_01/998713103</t>
  </si>
  <si>
    <t>763</t>
  </si>
  <si>
    <t>Konstrukce suché výstavby</t>
  </si>
  <si>
    <t>127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</si>
  <si>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</si>
  <si>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</si>
  <si>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2116010702</t>
  </si>
  <si>
    <t>https://podminky.urs.cz/item/CS_URS_2024_01/763121426</t>
  </si>
  <si>
    <t>V m.č. 0.07</t>
  </si>
  <si>
    <t>(3,875+1,485)*1,20</t>
  </si>
  <si>
    <t>(1,419+1,75)*1,20</t>
  </si>
  <si>
    <t>V m.č. 1.23</t>
  </si>
  <si>
    <t>2,95*1,20</t>
  </si>
  <si>
    <t>V m.č. 1.03</t>
  </si>
  <si>
    <t>(1,30+0,15)*1,20</t>
  </si>
  <si>
    <t>V m.č. 1.08</t>
  </si>
  <si>
    <t>(3,285+4,085)*1,20</t>
  </si>
  <si>
    <t>2,15*1,20</t>
  </si>
  <si>
    <t>V m.č. 1.25</t>
  </si>
  <si>
    <t>0,95*1,20</t>
  </si>
  <si>
    <t>V m.č. 1.29</t>
  </si>
  <si>
    <t>2,31*1,20</t>
  </si>
  <si>
    <t>V m.č. 1.13</t>
  </si>
  <si>
    <t>V m.č. 2.26</t>
  </si>
  <si>
    <t>1,50*1,20</t>
  </si>
  <si>
    <t>1,118*1,20</t>
  </si>
  <si>
    <t>V m.č. 2.10</t>
  </si>
  <si>
    <t>V m.č. 2.11</t>
  </si>
  <si>
    <t>1,80*1,20</t>
  </si>
  <si>
    <t>V m.č. 2.18</t>
  </si>
  <si>
    <t>1,94*1,20</t>
  </si>
  <si>
    <t>V m.č. 2.17</t>
  </si>
  <si>
    <t>(2,07+4,10)*1,2</t>
  </si>
  <si>
    <t>1,20*1,20</t>
  </si>
  <si>
    <t>V m.č. 3.12</t>
  </si>
  <si>
    <t>V m.č. 3.13</t>
  </si>
  <si>
    <t>1,635*1,20</t>
  </si>
  <si>
    <t>V m.č. 3.17</t>
  </si>
  <si>
    <t>2,135*1,20</t>
  </si>
  <si>
    <t>V m.č. 3.18</t>
  </si>
  <si>
    <t>0,985*1,20</t>
  </si>
  <si>
    <t>V m.č. 3.20</t>
  </si>
  <si>
    <t>128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</si>
  <si>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</si>
  <si>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</si>
  <si>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1884261953</t>
  </si>
  <si>
    <t>https://podminky.urs.cz/item/CS_URS_2024_01/998763303</t>
  </si>
  <si>
    <t>767</t>
  </si>
  <si>
    <t>Konstrukce zámečnické vč. přesunu hmot</t>
  </si>
  <si>
    <t>129</t>
  </si>
  <si>
    <t>76730.210</t>
  </si>
  <si>
    <t>Montáž a dodávka pomocné ocelové konstrukce jinde neuvedené (konzole, výztuhy apod) vč. povrchové úpravy, systémových detailů a prvků</t>
  </si>
  <si>
    <t>1763311596</t>
  </si>
  <si>
    <t>130</t>
  </si>
  <si>
    <t>767881.20</t>
  </si>
  <si>
    <t>Montáž a dodávka nosné ocelové konstrukce lodžií vč. kotvících prvků, systémových detailů, povrchové úpravy</t>
  </si>
  <si>
    <t>-1300139795</t>
  </si>
  <si>
    <t>7062,4*0,001</t>
  </si>
  <si>
    <t>783</t>
  </si>
  <si>
    <t>Dokončovací práce - nátěry</t>
  </si>
  <si>
    <t>131</t>
  </si>
  <si>
    <t>783826.15</t>
  </si>
  <si>
    <t>Systémových ochranný impregnační nátět betonových ploch</t>
  </si>
  <si>
    <t>-685453768</t>
  </si>
  <si>
    <t>1,75*0,65</t>
  </si>
  <si>
    <t>(1,75+0,65*2)*2,115</t>
  </si>
  <si>
    <t>25,48</t>
  </si>
  <si>
    <t>stropní deska výtahu + dno</t>
  </si>
  <si>
    <t>3,7*2,7*2</t>
  </si>
  <si>
    <t>4,0*0,88</t>
  </si>
  <si>
    <t>10,0*0,63</t>
  </si>
  <si>
    <t>1,9*0,99*2</t>
  </si>
  <si>
    <t>dlazb01</t>
  </si>
  <si>
    <t>4,36</t>
  </si>
  <si>
    <t>dlazb02</t>
  </si>
  <si>
    <t>149,2</t>
  </si>
  <si>
    <t>keramob01</t>
  </si>
  <si>
    <t>26,696</t>
  </si>
  <si>
    <t>keramob02</t>
  </si>
  <si>
    <t>5,995</t>
  </si>
  <si>
    <t>keramob03</t>
  </si>
  <si>
    <t>339,836</t>
  </si>
  <si>
    <t>keramob04</t>
  </si>
  <si>
    <t>21,12</t>
  </si>
  <si>
    <t>keramob05</t>
  </si>
  <si>
    <t>2,28</t>
  </si>
  <si>
    <t>keramob06</t>
  </si>
  <si>
    <t>16,59</t>
  </si>
  <si>
    <t>keramob07</t>
  </si>
  <si>
    <t>4,848</t>
  </si>
  <si>
    <t>SO 1.2 - Povrchové úpravy stěn, podhledy, podlahy</t>
  </si>
  <si>
    <t>keramob08</t>
  </si>
  <si>
    <t>9,874</t>
  </si>
  <si>
    <t>pletivovnitr</t>
  </si>
  <si>
    <t>4219,624</t>
  </si>
  <si>
    <t>podhledskl2</t>
  </si>
  <si>
    <t>374,257</t>
  </si>
  <si>
    <t>podhlsdk01</t>
  </si>
  <si>
    <t>395</t>
  </si>
  <si>
    <t>podhlsdk02</t>
  </si>
  <si>
    <t>355,22</t>
  </si>
  <si>
    <t>podhlsdk03</t>
  </si>
  <si>
    <t>943,68</t>
  </si>
  <si>
    <t>podlp3p6p11</t>
  </si>
  <si>
    <t>1254,79</t>
  </si>
  <si>
    <t>podlp5</t>
  </si>
  <si>
    <t>83,89</t>
  </si>
  <si>
    <t>podlvinyl</t>
  </si>
  <si>
    <t>1611,08</t>
  </si>
  <si>
    <t>rostp2</t>
  </si>
  <si>
    <t>1122,771</t>
  </si>
  <si>
    <t>sokldlazb01</t>
  </si>
  <si>
    <t>8,44</t>
  </si>
  <si>
    <t>sokldlazb02</t>
  </si>
  <si>
    <t>258,22</t>
  </si>
  <si>
    <t>tapet01</t>
  </si>
  <si>
    <t>27,469</t>
  </si>
  <si>
    <t>tapet02</t>
  </si>
  <si>
    <t>25,22</t>
  </si>
  <si>
    <t>tapet03</t>
  </si>
  <si>
    <t>8,866</t>
  </si>
  <si>
    <t>viny01</t>
  </si>
  <si>
    <t>viny02brcalova</t>
  </si>
  <si>
    <t>21,39</t>
  </si>
  <si>
    <t>viny02modra</t>
  </si>
  <si>
    <t>54,82</t>
  </si>
  <si>
    <t>viny02oranzova</t>
  </si>
  <si>
    <t>62,5</t>
  </si>
  <si>
    <t>viny02seda</t>
  </si>
  <si>
    <t>189,51</t>
  </si>
  <si>
    <t>viny02zelena</t>
  </si>
  <si>
    <t>72,8</t>
  </si>
  <si>
    <t>viny02zluta</t>
  </si>
  <si>
    <t>70,1</t>
  </si>
  <si>
    <t>viny03</t>
  </si>
  <si>
    <t>784,74</t>
  </si>
  <si>
    <t>vymalb</t>
  </si>
  <si>
    <t>4238,958</t>
  </si>
  <si>
    <t>vytahsepar</t>
  </si>
  <si>
    <t>32,13</t>
  </si>
  <si>
    <t>vytahtepizolsten</t>
  </si>
  <si>
    <t>17,94</t>
  </si>
  <si>
    <t>vytahtepizolstrop</t>
  </si>
  <si>
    <t>14,19</t>
  </si>
  <si>
    <t xml:space="preserve">    6 - Úpravy povrchů, podlahy a osazování výplní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</si>
  <si>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</si>
  <si>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</si>
  <si>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</si>
  <si>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</si>
  <si>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</si>
  <si>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Úpravy povrchů, podlahy a osazování výplní</t>
  </si>
  <si>
    <t>611142001</t>
  </si>
  <si>
    <t>Pletivo vnitřních ploch v ploše nebo pruzích, na plném podkladu sklovláknité vtlačené do tmelu včetně tmelu stropů</t>
  </si>
  <si>
    <t>-1868088588</t>
  </si>
  <si>
    <t>https://podminky.urs.cz/item/CS_URS_2024_01/611142001</t>
  </si>
  <si>
    <t>Podhledy SDK</t>
  </si>
  <si>
    <t>Podhledová část schodišťových ramen a podesty - 3x</t>
  </si>
  <si>
    <t>"ramena" 3,50*1,325*2*3</t>
  </si>
  <si>
    <t>"mezipodesta dle dm" 8,70*3</t>
  </si>
  <si>
    <t>611311131</t>
  </si>
  <si>
    <t>Vápenný štuk vnitřních ploch tloušťky do 3 mm vodorovných konstrukcí stropů rovných</t>
  </si>
  <si>
    <t>1973341607</t>
  </si>
  <si>
    <t>https://podminky.urs.cz/item/CS_URS_2024_01/611311131</t>
  </si>
  <si>
    <t>612142001</t>
  </si>
  <si>
    <t>Pletivo vnitřních ploch v ploše nebo pruzích, na plném podkladu sklovláknité vtlačené do tmelu včetně tmelu stěn</t>
  </si>
  <si>
    <t>-650249229</t>
  </si>
  <si>
    <t>https://podminky.urs.cz/item/CS_URS_2024_01/612142001</t>
  </si>
  <si>
    <t>"m.č. 0.01 - obvod"41,4*2,70</t>
  </si>
  <si>
    <t>"m.č. 0.02 - obvod"25,67*2,70</t>
  </si>
  <si>
    <t>"m.č. 0.03 - obvod"27,89*2,70</t>
  </si>
  <si>
    <t>"m.č. 0.04 - obvod"20,6*2,70</t>
  </si>
  <si>
    <t>"m.č. 0.05 - obvod"24,59*2,70</t>
  </si>
  <si>
    <t>"m.č. 0.06 - obvod"25,17*2,70</t>
  </si>
  <si>
    <t>"m.č. 0.07 - obvod"10,54*2,70</t>
  </si>
  <si>
    <t>"m.č. 0.08 - obvod"11,97*2,70</t>
  </si>
  <si>
    <t>"m.č. 0.09 - obvod"21,61*2,70</t>
  </si>
  <si>
    <t>"m.č. 0.10 - obvod"24,37*2,70</t>
  </si>
  <si>
    <t>"m.č. 0.11 - obvod"15,21*2,70</t>
  </si>
  <si>
    <t>"m.č. 0.12 - obvod"31,74*2,70</t>
  </si>
  <si>
    <t>"m.č. 0.13 - obvod"31,61*2,70</t>
  </si>
  <si>
    <t>"m.č. 0.14 - obvod"22,4*2,70</t>
  </si>
  <si>
    <t>"m.č. 1.01 - obvod"80,84*2,70</t>
  </si>
  <si>
    <t>"m.č. 1.02 - obvod"33,77*2,70</t>
  </si>
  <si>
    <t>"m.č. 1.03 - obvod"15,22*2,70</t>
  </si>
  <si>
    <t>"m.č. 1.04 - obvod"11,85*2,70</t>
  </si>
  <si>
    <t>"m.č. 1.05 - obvod"11,36*2,70</t>
  </si>
  <si>
    <t>"m.č. 1.06 - obvod"8,44*2,70</t>
  </si>
  <si>
    <t>"m.č. 1.07 - obvod"18,54*2,70</t>
  </si>
  <si>
    <t>"m.č. 1.08 - obvod"15,14*2,70</t>
  </si>
  <si>
    <t>"m.č. 1.09 - obvod"22,28*2,70</t>
  </si>
  <si>
    <t>"m.č. 1.10 - obvod"20,14*2,70</t>
  </si>
  <si>
    <t>"m.č. 1.11 - obvod"20,03*2,70</t>
  </si>
  <si>
    <t>"m.č. 1.12 - obvod"8,26*2,70</t>
  </si>
  <si>
    <t>"m.č. 1.13 - obvod"8,89*2,70</t>
  </si>
  <si>
    <t>"m.č. 1.14 - obvod"12,81*2,70</t>
  </si>
  <si>
    <t>"m.č. 1.15 - obvod"44,16*2,70</t>
  </si>
  <si>
    <t>"m.č. 1.16 - obvod"29,02*2,70</t>
  </si>
  <si>
    <t>"m.č. 1.17 - obvod"18,13*2,70</t>
  </si>
  <si>
    <t>"m.č. 1.18 - obvod"18,25*2,70</t>
  </si>
  <si>
    <t>"m.č. 1.19 - obvod"18,02*2,70</t>
  </si>
  <si>
    <t>"m.č. 1.20 - obvod"18,25*2,70</t>
  </si>
  <si>
    <t>"m.č. 1.21 - obvod"12,37*2,70</t>
  </si>
  <si>
    <t>"m.č. 1.22 - obvod"6,33*2,70</t>
  </si>
  <si>
    <t>"m.č. 1.23 - obvod"10,27*2,70</t>
  </si>
  <si>
    <t>"m.č. 1.24 - obvod"7,84*2,70</t>
  </si>
  <si>
    <t>"m.č. 1.25 - obvod"5,34*2,70</t>
  </si>
  <si>
    <t>"m.č. 1.26 - obvod"10,5*2,70</t>
  </si>
  <si>
    <t>"m.č. 1.27 - obvod"8,8*2,70</t>
  </si>
  <si>
    <t>"m.č. 1.28 - obvod"8,59*2,70</t>
  </si>
  <si>
    <t>"m.č. 1.29 - obvod"8,16*2,70</t>
  </si>
  <si>
    <t>"m.č. 2.01 - obvod"43,75*2,70</t>
  </si>
  <si>
    <t>"m.č. 2.02 - obvod"39,87*2,70</t>
  </si>
  <si>
    <t>"m.č. 2.03 - obvod"14,21*2,70</t>
  </si>
  <si>
    <t>"m.č. 2.04 - obvod"20,54*2,70</t>
  </si>
  <si>
    <t>"m.č. 2.05 - obvod"17,2*2,70</t>
  </si>
  <si>
    <t>"m.č. 2.06 - obvod"15,29*2,70</t>
  </si>
  <si>
    <t>"m.č. 2.07 - obvod"21,16*2,70</t>
  </si>
  <si>
    <t>"m.č. 2.08 - obvod"8,8*2,70</t>
  </si>
  <si>
    <t>"m.č. 2.09 - obvod"5,9*2,70</t>
  </si>
  <si>
    <t>"m.č. 2.10 - obvod"5,9*2,70</t>
  </si>
  <si>
    <t>"m.č. 2.11 - obvod"11,58*2,70</t>
  </si>
  <si>
    <t>"m.č. 2.12 - obvod"30,77*2,70</t>
  </si>
  <si>
    <t>"m.č. 2.13 - obvod"29,1*2,70</t>
  </si>
  <si>
    <t>"m.č. 2.14 - obvod"19,77*2,70</t>
  </si>
  <si>
    <t>"m.č. 2.15 - obvod"18,8*2,70</t>
  </si>
  <si>
    <t>"m.č. 2.16 - obvod"7,79*2,70</t>
  </si>
  <si>
    <t>"m.č. 2.17 - obvod"12,94*2,70</t>
  </si>
  <si>
    <t>"m.č. 2.18 - obvod"7,27*2,70</t>
  </si>
  <si>
    <t>"m.č. 2.19 - obvod"44,14*2,70</t>
  </si>
  <si>
    <t>"m.č. 2.20 - obvod"18,25*2,70</t>
  </si>
  <si>
    <t>"m.č. 2.21 - obvod"18,13*2,70</t>
  </si>
  <si>
    <t>"m.č. 2.22 - obvod"29,02*2,70</t>
  </si>
  <si>
    <t>"m.č. 2.23 - obvod"18,2*2,70</t>
  </si>
  <si>
    <t>"m.č. 2.24 - obvod"18,25*2,70</t>
  </si>
  <si>
    <t>"m.č. 2.25 - obvod"12,37*2,70</t>
  </si>
  <si>
    <t>"m.č. 2.26 - obvod"6,8*2,70</t>
  </si>
  <si>
    <t>"m.č. 2.27 - obvod"10,47*2,70</t>
  </si>
  <si>
    <t>"m.č. 2.28 - obvod"11,84*2,70</t>
  </si>
  <si>
    <t>"m.č. 3.01 - obvod"43,48*2,40</t>
  </si>
  <si>
    <t>"m.č. 3.02 - obvod"39,83*2,40</t>
  </si>
  <si>
    <t>"m.č. 3.03 - obvod"14,54*2,40</t>
  </si>
  <si>
    <t>"m.č. 3.04 - obvod"13,06*2,40</t>
  </si>
  <si>
    <t>"m.č. 3.05 - obvod"14,48*2,40</t>
  </si>
  <si>
    <t>"m.č. 3.06 - obvod"15,22*2,40</t>
  </si>
  <si>
    <t>"m.č. 3.07 - obvod"16,47*2,40</t>
  </si>
  <si>
    <t>"m.č. 3.08 - obvod"15,63*2,40</t>
  </si>
  <si>
    <t>"m.č. 3.09 - obvod"14,94*2,40</t>
  </si>
  <si>
    <t>"m.č. 3.10 - obvod"9,17*2,40</t>
  </si>
  <si>
    <t>"m.č. 3.11 - obvod"6,97*2,40</t>
  </si>
  <si>
    <t>"m.č. 3.12 - obvod"6,97*2,40</t>
  </si>
  <si>
    <t>"m.č. 3.13 - obvod"10,7*2,40</t>
  </si>
  <si>
    <t>"m.č. 3.14 - obvod"22,11*2,40</t>
  </si>
  <si>
    <t>"m.č. 3.15 - obvod"22,64*2,40</t>
  </si>
  <si>
    <t>"m.č. 3.16 - obvod"14,14*2,40</t>
  </si>
  <si>
    <t>"m.č. 3.17 - obvod"16,34*2,40</t>
  </si>
  <si>
    <t>"m.č. 3.18 - obvod"5,44*2,40</t>
  </si>
  <si>
    <t>"m.č. 3.19 - obvod"15,71*2,40</t>
  </si>
  <si>
    <t>"m.č. 3.20 - obvod"6,11*2,40</t>
  </si>
  <si>
    <t>"m.č. 3.21 - obvod"21,9*2,40</t>
  </si>
  <si>
    <t>"m.č. 3.22 - obvod"14,97*2,40</t>
  </si>
  <si>
    <t>"m.č. 3.23 - obvod"7,41*2,40</t>
  </si>
  <si>
    <t>"m.č. 3.24 - obvod"12,23*2,04</t>
  </si>
  <si>
    <t>Ostění a nadpraží vnějších výplní otvorů</t>
  </si>
  <si>
    <t>(1,25+1,50*2)*0,15*39</t>
  </si>
  <si>
    <t>(0,50+0,50*2)*0,15*4</t>
  </si>
  <si>
    <t>(4,10+1,25*2)*0,15*1</t>
  </si>
  <si>
    <t>(2,25+1,62*2)*0,15*8</t>
  </si>
  <si>
    <t>(0,75+1,50*2)*0,15*2</t>
  </si>
  <si>
    <t>(3,40+2,00*2)*0,15*1</t>
  </si>
  <si>
    <t>(6,66+2,00*2)*0,15*1</t>
  </si>
  <si>
    <t>(2,60+1,20*2)*0,15*1</t>
  </si>
  <si>
    <t>(1,25+1,25*2)*0,15*19</t>
  </si>
  <si>
    <t>(4,10+1,38*2)*0,15*2</t>
  </si>
  <si>
    <t>(0,75+1,20*2)*0,15*1</t>
  </si>
  <si>
    <t>(0,90+1,20*2)*0,15*1</t>
  </si>
  <si>
    <t>(1,25+0,70*2)*0,15*2</t>
  </si>
  <si>
    <t>(1,25+0,70*2)*0,15*3</t>
  </si>
  <si>
    <t>(1,00+1,80*2)*0,15*1</t>
  </si>
  <si>
    <t>(0,50+0,50*2)*0,15*20</t>
  </si>
  <si>
    <t>(1,25+1,50*2)*0,15*1</t>
  </si>
  <si>
    <t>(1,50+1,50*2)*0,15*2</t>
  </si>
  <si>
    <t xml:space="preserve">(0,90+1,25*2)*0,15*1 </t>
  </si>
  <si>
    <t>Ostění a nadpraží vstupních dveří</t>
  </si>
  <si>
    <t>(1,86+2,08*2)*0,15*1</t>
  </si>
  <si>
    <t>(1,11+2,23*2)*0,15*2</t>
  </si>
  <si>
    <t>(4,61+2,23*2)*0,15*1</t>
  </si>
  <si>
    <t>(0,86+2,30*2)*0,15*4</t>
  </si>
  <si>
    <t>Odpočty plochy vnějších výplní otvorů</t>
  </si>
  <si>
    <t>-1,25*1,50*39</t>
  </si>
  <si>
    <t>-0,50*0,50*4</t>
  </si>
  <si>
    <t>-4,10*1,25*1</t>
  </si>
  <si>
    <t>-2,25*1,62*8</t>
  </si>
  <si>
    <t>-3,40*2,00*1</t>
  </si>
  <si>
    <t>-6,66*2,00*1</t>
  </si>
  <si>
    <t>-2,60*1,20*1</t>
  </si>
  <si>
    <t>-1,25*1,25*19</t>
  </si>
  <si>
    <t>-4,10*1,38*2</t>
  </si>
  <si>
    <t>-0,75*1,20*1</t>
  </si>
  <si>
    <t>-0,90*1,20*1</t>
  </si>
  <si>
    <t>-1,25*0,70*2</t>
  </si>
  <si>
    <t>-1,25*0,70*3</t>
  </si>
  <si>
    <t>-1,00*1,80*1</t>
  </si>
  <si>
    <t>-0,50*0,50*20</t>
  </si>
  <si>
    <t>-1,25*1,50*1</t>
  </si>
  <si>
    <t>-1,50*1,50*2</t>
  </si>
  <si>
    <t xml:space="preserve">-0,90*1,25*1 </t>
  </si>
  <si>
    <t>Odpočty plochy vstupních dveří</t>
  </si>
  <si>
    <t>-1,86*2,08*1</t>
  </si>
  <si>
    <t>-1,11*2,23*2</t>
  </si>
  <si>
    <t>-4,61*2,23*1</t>
  </si>
  <si>
    <t>-0,86*2,30*4</t>
  </si>
  <si>
    <t>Odpočty plochy vnitřních výplní otvorů</t>
  </si>
  <si>
    <t>-1,30*2,10*2</t>
  </si>
  <si>
    <t>-1,30*2,10*1</t>
  </si>
  <si>
    <t>-0,80*2,10*1</t>
  </si>
  <si>
    <t>-2,00*2,10*2</t>
  </si>
  <si>
    <t>-0,90*2,10*1</t>
  </si>
  <si>
    <t>-1,90*2,10*1</t>
  </si>
  <si>
    <t>-1,30*2,10*8</t>
  </si>
  <si>
    <t>-1,30*2,10*5</t>
  </si>
  <si>
    <t>-0,90*2,10*2</t>
  </si>
  <si>
    <t>-0,90*2,10*5</t>
  </si>
  <si>
    <t>-0,90*2,10*3</t>
  </si>
  <si>
    <t>-0,80*2,10*3</t>
  </si>
  <si>
    <t>-0,80*2,10*4</t>
  </si>
  <si>
    <t>-1,80*2,10*1</t>
  </si>
  <si>
    <t>-0,90*2,10*4</t>
  </si>
  <si>
    <t>-0,80*2,10*2</t>
  </si>
  <si>
    <t>612311131</t>
  </si>
  <si>
    <t>Vápenný štuk vnitřních ploch tloušťky do 3 mm svislých konstrukcí stěn</t>
  </si>
  <si>
    <t>618815127</t>
  </si>
  <si>
    <t>https://podminky.urs.cz/item/CS_URS_2024_01/612311131</t>
  </si>
  <si>
    <t>Odpočty ploch keramických obkladů</t>
  </si>
  <si>
    <t>-keramob01</t>
  </si>
  <si>
    <t>-keramob02</t>
  </si>
  <si>
    <t>-keramob03</t>
  </si>
  <si>
    <t>-keramob04</t>
  </si>
  <si>
    <t>-keramob05</t>
  </si>
  <si>
    <t>-keramob06</t>
  </si>
  <si>
    <t>-keramob07</t>
  </si>
  <si>
    <t>-keramob08</t>
  </si>
  <si>
    <t>631311116</t>
  </si>
  <si>
    <t>Mazanina z betonu prostého bez zvýšených nároků na prostředí tl. přes 50 do 80 mm tř. C 25/30</t>
  </si>
  <si>
    <t>885155864</t>
  </si>
  <si>
    <t>https://podminky.urs.cz/item/CS_URS_2024_01/631311116</t>
  </si>
  <si>
    <t>Skladba P3, P6, P11</t>
  </si>
  <si>
    <t>podlP3P6P11*0,08</t>
  </si>
  <si>
    <t>Skladba P5</t>
  </si>
  <si>
    <t>podlp5*0,08</t>
  </si>
  <si>
    <t>631319011</t>
  </si>
  <si>
    <t>Příplatek k cenám mazanin za úpravu povrchu mazaniny přehlazením, mazanina tl. přes 50 do 80 mm</t>
  </si>
  <si>
    <t>-320710719</t>
  </si>
  <si>
    <t>https://podminky.urs.cz/item/CS_URS_2024_01/631319011</t>
  </si>
  <si>
    <t>632451234.9</t>
  </si>
  <si>
    <t>Příplatek k cementovému potěru, mazanině na dilatace v ploše i po obvodu, popř. jiné systémové prvky</t>
  </si>
  <si>
    <t>-1722083062</t>
  </si>
  <si>
    <t>podlP3P6P11</t>
  </si>
  <si>
    <t>634112113</t>
  </si>
  <si>
    <t>Obvodová dilatace mezi stěnou a mazaninou nebo potěrem podlahovým páskem z pěnového PE tl. do 10 mm, výšky 80 mm</t>
  </si>
  <si>
    <t>-1727539423</t>
  </si>
  <si>
    <t>https://podminky.urs.cz/item/CS_URS_2024_01/634112113</t>
  </si>
  <si>
    <t>"m.č. 1.01 - obvod"80,84</t>
  </si>
  <si>
    <t>"m.č. 1.05 - obvod"11,36</t>
  </si>
  <si>
    <t>"m.č. 1.06 - obvod"8,44</t>
  </si>
  <si>
    <t>"m.č. 1.07 - obvod"18,54</t>
  </si>
  <si>
    <t>"m.č. 1.08 - obvod"15,14</t>
  </si>
  <si>
    <t>"m.č. 1.09 - obvod"22,28</t>
  </si>
  <si>
    <t>"m.č. 1.10 - obvod"20,14</t>
  </si>
  <si>
    <t>"m.č. 1.11 - obvod"20,03</t>
  </si>
  <si>
    <t>"m.č. 1.12 - obvod"8,26</t>
  </si>
  <si>
    <t>"m.č. 1.13 - obvod"8,89</t>
  </si>
  <si>
    <t>"m.č. 1.14 - obvod"12,81</t>
  </si>
  <si>
    <t>"m.č. 1.15 - obvod"44,16</t>
  </si>
  <si>
    <t>"m.č. 1.16 - obvod"29,02</t>
  </si>
  <si>
    <t>"m.č. 1.17 - obvod"18,13</t>
  </si>
  <si>
    <t>"m.č. 1.18 - obvod"18,25</t>
  </si>
  <si>
    <t>"m.č. 1.19 - obvod"18,02</t>
  </si>
  <si>
    <t>"m.č. 1.20 - obvod"18,25</t>
  </si>
  <si>
    <t>"m.č. 1.21 - obvod"12,37</t>
  </si>
  <si>
    <t>"m.č. 1.22 - obvod"6,33</t>
  </si>
  <si>
    <t>"m.č. 1.23 - obvod"10,27</t>
  </si>
  <si>
    <t>"m.č. 1.24 - obvod"7,84</t>
  </si>
  <si>
    <t>"m.č. 1.25 - obvod"5,34</t>
  </si>
  <si>
    <t>"m.č. 1.26 - obvod"10,5</t>
  </si>
  <si>
    <t>"m.č. 1.27 - obvod"8,8</t>
  </si>
  <si>
    <t>"m.č. 1.28 - obvod"8,59</t>
  </si>
  <si>
    <t>"m.č. 1.29 - obvod"8,16</t>
  </si>
  <si>
    <t>"m.č. 2.01 - obvod"43,75</t>
  </si>
  <si>
    <t>"m.č. 2.02 - obvod"39,87</t>
  </si>
  <si>
    <t>"m.č. 2.03 - obvod"14,21</t>
  </si>
  <si>
    <t>"m.č. 2.04 - obvod"20,54</t>
  </si>
  <si>
    <t>"m.č. 2.05 - obvod"17,2</t>
  </si>
  <si>
    <t>"m.č. 2.06 - obvod"15,29</t>
  </si>
  <si>
    <t>"m.č. 2.07 - obvod"21,16</t>
  </si>
  <si>
    <t>"m.č. 2.08 - obvod"8,8</t>
  </si>
  <si>
    <t>"m.č. 2.09 - obvod"5,9</t>
  </si>
  <si>
    <t>"m.č. 2.10 - obvod"5,9</t>
  </si>
  <si>
    <t>"m.č. 2.11 - obvod"11,58</t>
  </si>
  <si>
    <t>"m.č. 2.12 - obvod"30,77</t>
  </si>
  <si>
    <t>"m.č. 2.13 - obvod"29,1</t>
  </si>
  <si>
    <t>"m.č. 2.14 - obvod"19,77</t>
  </si>
  <si>
    <t>"m.č. 2.15 - obvod"18,8</t>
  </si>
  <si>
    <t>"m.č. 2.16 - obvod"7,79</t>
  </si>
  <si>
    <t>"m.č. 2.17 - obvod"12,94</t>
  </si>
  <si>
    <t>"m.č. 2.18 - obvod"7,27</t>
  </si>
  <si>
    <t>"m.č. 2.19 - obvod"44,14</t>
  </si>
  <si>
    <t>"m.č. 2.20 - obvod"18,25</t>
  </si>
  <si>
    <t>"m.č. 2.21 - obvod"18,13</t>
  </si>
  <si>
    <t>"m.č. 2.22 - obvod"29,02</t>
  </si>
  <si>
    <t>"m.č. 2.23 - obvod"18,2</t>
  </si>
  <si>
    <t>"m.č. 2.24 - obvod"18,25</t>
  </si>
  <si>
    <t>"m.č. 2.25 - obvod"12,37</t>
  </si>
  <si>
    <t>"m.č. 2.26 - obvod"6,8</t>
  </si>
  <si>
    <t>"m.č. 2.27 - obvod"10,47</t>
  </si>
  <si>
    <t>"m.č. 2.28 - obvod"11,84</t>
  </si>
  <si>
    <t>"m.č. 3.01 - obvod"43,48</t>
  </si>
  <si>
    <t>"m.č. 3.02 - obvod"39,83</t>
  </si>
  <si>
    <t>"m.č. 3.03 - obvod"14,54</t>
  </si>
  <si>
    <t>"m.č. 3.04 - obvod"13,06</t>
  </si>
  <si>
    <t>"m.č. 3.05 - obvod"14,48</t>
  </si>
  <si>
    <t>"m.č. 3.06 - obvod"15,22</t>
  </si>
  <si>
    <t>"m.č. 3.07 - obvod"16,47</t>
  </si>
  <si>
    <t>"m.č. 3.08 - obvod"15,63</t>
  </si>
  <si>
    <t>"m.č. 3.09 - obvod"14,94</t>
  </si>
  <si>
    <t>"m.č. 3.10 - obvod"9,17</t>
  </si>
  <si>
    <t>"m.č. 3.11 - obvod"6,97</t>
  </si>
  <si>
    <t>"m.č. 3.12 - obvod"6,97</t>
  </si>
  <si>
    <t>"m.č. 3.13 - obvod"10,7</t>
  </si>
  <si>
    <t>"m.č. 3.14 - obvod"22,11</t>
  </si>
  <si>
    <t>"m.č. 3.15 - obvod"22,64</t>
  </si>
  <si>
    <t>"m.č. 3.16 - obvod"14,14</t>
  </si>
  <si>
    <t>"m.č. 3.17 - obvod"16,34</t>
  </si>
  <si>
    <t>"m.č. 3.18 - obvod"5,44</t>
  </si>
  <si>
    <t>"m.č. 3.19 - obvod"15,71</t>
  </si>
  <si>
    <t>"m.č. 3.20 - obvod"6,11</t>
  </si>
  <si>
    <t>"m.č. 3.21 - obvod"21,9</t>
  </si>
  <si>
    <t>"m.č. 3.22 - obvod"14,97</t>
  </si>
  <si>
    <t>"m.č. 3.23 - obvod"7,41</t>
  </si>
  <si>
    <t>"m.č. 3.24 - obvod"12,23</t>
  </si>
  <si>
    <t>"m.č. 1.02 - obvod"33,77</t>
  </si>
  <si>
    <t>"m.č. 1.03 - obvod"15,22</t>
  </si>
  <si>
    <t>"m.č. 1.04 - obvod"11,85</t>
  </si>
  <si>
    <t>166278825</t>
  </si>
  <si>
    <t>713111121</t>
  </si>
  <si>
    <t>Montáž tepelné izolace stropů rohožemi, pásy, dílci, deskami, bloky (izolační materiál ve specifikaci) rovných spodem s uchycením (drátem, páskou apod.)</t>
  </si>
  <si>
    <t>1110372681</t>
  </si>
  <si>
    <t>https://podminky.urs.cz/item/CS_URS_2024_01/713111121</t>
  </si>
  <si>
    <t>Skladba P2</t>
  </si>
  <si>
    <t>3x montáž</t>
  </si>
  <si>
    <t>podhledskl2*3</t>
  </si>
  <si>
    <t>63152108</t>
  </si>
  <si>
    <t>pás tepelně izolační univerzální λ=0,032-0,033 tl 200mm</t>
  </si>
  <si>
    <t>2091969496</t>
  </si>
  <si>
    <t>2x</t>
  </si>
  <si>
    <t>podhledskl2*2*1,05</t>
  </si>
  <si>
    <t>63152099</t>
  </si>
  <si>
    <t>pás tepelně izolační univerzální λ=0,032-0,033 tl 100mm</t>
  </si>
  <si>
    <t>-1726971514</t>
  </si>
  <si>
    <t>podhledskl2*1,05</t>
  </si>
  <si>
    <t>-439848757</t>
  </si>
  <si>
    <t>"m.č. 1.01 - plocha"72,8</t>
  </si>
  <si>
    <t>"m.č. 1.05 - plocha"6,69</t>
  </si>
  <si>
    <t>"m.č. 1.06 - plocha"4,36</t>
  </si>
  <si>
    <t>"m.č. 1.07 - plocha"18,6</t>
  </si>
  <si>
    <t>"m.č. 1.08 - plocha"14,17</t>
  </si>
  <si>
    <t>"m.č. 1.09 - plocha"29,85</t>
  </si>
  <si>
    <t>"m.č. 1.10 - plocha"24,97</t>
  </si>
  <si>
    <t>"m.č. 1.11 - plocha"23,74</t>
  </si>
  <si>
    <t>"m.č. 1.12 - plocha"4,3</t>
  </si>
  <si>
    <t>"m.č. 1.13 - plocha"4,96</t>
  </si>
  <si>
    <t>"m.č. 1.14 - plocha"8,32</t>
  </si>
  <si>
    <t>"m.č. 1.15 - plocha"50,66</t>
  </si>
  <si>
    <t>"m.č. 1.16 - plocha"45,1</t>
  </si>
  <si>
    <t>"m.č. 1.17 - plocha"19,95</t>
  </si>
  <si>
    <t>"m.č. 1.18 - plocha"20,17</t>
  </si>
  <si>
    <t>"m.č. 1.19 - plocha"20,08</t>
  </si>
  <si>
    <t>"m.č. 1.20 - plocha"20,17</t>
  </si>
  <si>
    <t>"m.č. 1.21 - plocha"8,74</t>
  </si>
  <si>
    <t>"m.č. 1.22 - plocha"2,85</t>
  </si>
  <si>
    <t>"m.č. 1.23 - plocha"5,79</t>
  </si>
  <si>
    <t>"m.č. 1.24 - plocha"4,02</t>
  </si>
  <si>
    <t>"m.č. 1.25 - plocha"1,78</t>
  </si>
  <si>
    <t>"m.č. 1.26 - plocha"6,5</t>
  </si>
  <si>
    <t>"m.č. 1.27 - plocha"3,4</t>
  </si>
  <si>
    <t>"m.č. 1.28 - plocha"4,62</t>
  </si>
  <si>
    <t>"m.č. 1.29 - plocha"4,32</t>
  </si>
  <si>
    <t>"m.č. 2.01 - plocha"15,03</t>
  </si>
  <si>
    <t>"m.č. 2.02 - plocha"39,79</t>
  </si>
  <si>
    <t>"m.č. 2.03 - plocha"12,43</t>
  </si>
  <si>
    <t>"m.č. 2.04 - plocha"25,05</t>
  </si>
  <si>
    <t>"m.č. 2.05 - plocha"18,39</t>
  </si>
  <si>
    <t>"m.č. 2.06 - plocha"14,44</t>
  </si>
  <si>
    <t>"m.č. 2.07 - plocha"25,14</t>
  </si>
  <si>
    <t>"m.č. 2.08 - plocha"4,77</t>
  </si>
  <si>
    <t>"m.č. 2.09 - plocha"2,09</t>
  </si>
  <si>
    <t>"m.č. 2.10 - plocha"2,09</t>
  </si>
  <si>
    <t>"m.č. 2.11 - plocha"6,41</t>
  </si>
  <si>
    <t>"m.č. 2.12 - plocha"41,01</t>
  </si>
  <si>
    <t>"m.č. 2.13 - plocha"41,2</t>
  </si>
  <si>
    <t>"m.č. 2.14 - plocha"22,98</t>
  </si>
  <si>
    <t>"m.č. 2.15 - plocha"21,45</t>
  </si>
  <si>
    <t>"m.č. 2.16 - plocha"3,73</t>
  </si>
  <si>
    <t>"m.č. 2.17 - plocha"9,44</t>
  </si>
  <si>
    <t>"m.č. 2.18 - plocha"3,3</t>
  </si>
  <si>
    <t>"m.č. 2.19 - plocha"50,66</t>
  </si>
  <si>
    <t>"m.č. 2.20 - plocha"20,17</t>
  </si>
  <si>
    <t>"m.č. 2.21 - plocha"19,95</t>
  </si>
  <si>
    <t>"m.č. 2.22 - plocha"45,1</t>
  </si>
  <si>
    <t>"m.č. 2.23 - plocha"20,08</t>
  </si>
  <si>
    <t>"m.č. 2.24 - plocha"20,17</t>
  </si>
  <si>
    <t>"m.č. 2.25 - plocha"8,74</t>
  </si>
  <si>
    <t>"m.č. 2.26 - plocha"2,85</t>
  </si>
  <si>
    <t>"m.č. 2.27 - plocha"5,79</t>
  </si>
  <si>
    <t>"m.č. 2.28 - plocha"7,14</t>
  </si>
  <si>
    <t>"m.č. 3.01 - plocha"15,03</t>
  </si>
  <si>
    <t>"m.č. 3.02 - plocha"35,35</t>
  </si>
  <si>
    <t>"m.č. 3.03 - plocha"12,74</t>
  </si>
  <si>
    <t>"m.č. 3.04 - plocha"10,14</t>
  </si>
  <si>
    <t>"m.č. 3.05 - plocha"12,59</t>
  </si>
  <si>
    <t>"m.č. 3.06 - plocha"14,45</t>
  </si>
  <si>
    <t>"m.č. 3.07 - plocha"16,94</t>
  </si>
  <si>
    <t>"m.č. 3.08 - plocha"14,58</t>
  </si>
  <si>
    <t>"m.č. 3.09 - plocha"13,89</t>
  </si>
  <si>
    <t>"m.č. 3.10 - plocha"4,25</t>
  </si>
  <si>
    <t>"m.č. 3.11 - plocha"2,74</t>
  </si>
  <si>
    <t>"m.č. 3.12 - plocha"2,74</t>
  </si>
  <si>
    <t>"m.č. 3.13 - plocha"5,56</t>
  </si>
  <si>
    <t>"m.č. 3.14 - plocha"28,17</t>
  </si>
  <si>
    <t>"m.č. 3.15 - plocha"19,72</t>
  </si>
  <si>
    <t>"m.č. 3.16 - plocha"11,86</t>
  </si>
  <si>
    <t>"m.č. 3.17 - plocha"11,05</t>
  </si>
  <si>
    <t>"m.č. 3.18 - plocha"1,71</t>
  </si>
  <si>
    <t>"m.č. 3.19 - plocha"13,41</t>
  </si>
  <si>
    <t>"m.č. 3.20 - plocha"2,04</t>
  </si>
  <si>
    <t>"m.č. 3.21 - plocha"41,2</t>
  </si>
  <si>
    <t>"m.č. 3.22 - plocha"13,95</t>
  </si>
  <si>
    <t>"m.č. 3.23 - plocha"2,65</t>
  </si>
  <si>
    <t>"m.č. 3.24 - plocha"7,73</t>
  </si>
  <si>
    <t>28375867</t>
  </si>
  <si>
    <t>deska EPS 70 pro konstrukce s malým zatížením λ=0,039 tl 40mm</t>
  </si>
  <si>
    <t>-2093206313</t>
  </si>
  <si>
    <t>podlp3p6p11*1,05</t>
  </si>
  <si>
    <t>387496543</t>
  </si>
  <si>
    <t>"m.č. 1.02 - plocha"62,5</t>
  </si>
  <si>
    <t>"m.č. 1.03 - plocha"12,74</t>
  </si>
  <si>
    <t>"m.č. 1.04 - plocha"8,65</t>
  </si>
  <si>
    <t>28375993</t>
  </si>
  <si>
    <t>deska EPS 150 pro konstrukce s vysokým zatížením λ=0,035 tl 200mm</t>
  </si>
  <si>
    <t>-1298439532</t>
  </si>
  <si>
    <t>podlp5*1,05</t>
  </si>
  <si>
    <t>713141263</t>
  </si>
  <si>
    <t>Montáž tepelné izolace střech plochých mechanické přikotvení šrouby včetně dodávky šroubů, bez položení tepelné izolace tl. izolace přes 240 mm do betonu</t>
  </si>
  <si>
    <t>805378933</t>
  </si>
  <si>
    <t>https://podminky.urs.cz/item/CS_URS_2024_01/713141263</t>
  </si>
  <si>
    <t>Stropu výtahové šachty</t>
  </si>
  <si>
    <t>(matriál zohledněn u položky níže)</t>
  </si>
  <si>
    <t>4,30*3,30</t>
  </si>
  <si>
    <t>713131245</t>
  </si>
  <si>
    <t>Montáž tepelné izolace stěn rohožemi, pásy, deskami, dílci, bloky (izolační materiál ve specifikaci) lepením celoplošně s mechanickým kotvením, tloušťky izolace přes 240 mm</t>
  </si>
  <si>
    <t>-1261018825</t>
  </si>
  <si>
    <t>https://podminky.urs.cz/item/CS_URS_2024_01/713131245</t>
  </si>
  <si>
    <t>Stěny výtahové šachty</t>
  </si>
  <si>
    <t>(3,95+2,95)*2*1,30</t>
  </si>
  <si>
    <t>63141188</t>
  </si>
  <si>
    <t>deska tepelně izolační minerální do šikmých střech a stěn λ=0,035-0,038 tl 100mm</t>
  </si>
  <si>
    <t>1840586682</t>
  </si>
  <si>
    <t>vytahtepizolstrop*1,05</t>
  </si>
  <si>
    <t>vytahtepizolsten*1,05</t>
  </si>
  <si>
    <t>631411.9</t>
  </si>
  <si>
    <t>deska tepelně izolační minerální do šikmých střech a stěn λ=0,035-0,038 tl 160mm</t>
  </si>
  <si>
    <t>-1834175035</t>
  </si>
  <si>
    <t>713191132</t>
  </si>
  <si>
    <t>Montáž tepelné izolace stavebních konstrukcí - doplňky a konstrukční součásti podlah, stropů vrchem nebo střech překrytí fólií separační z PE</t>
  </si>
  <si>
    <t>-1509386386</t>
  </si>
  <si>
    <t>https://podminky.urs.cz/item/CS_URS_2024_01/713191132</t>
  </si>
  <si>
    <t>33,98*11,18</t>
  </si>
  <si>
    <t>"rozšíření u schodiště" 5,88*0,74</t>
  </si>
  <si>
    <t>"odpočet plochy výtahové šachty" -3,70*2,70</t>
  </si>
  <si>
    <t>Tepelné izolace výtahové šachty</t>
  </si>
  <si>
    <t>28329011</t>
  </si>
  <si>
    <t>fólie PE vyztužená pro parotěsnou vrstvu (reakce na oheň - třída F) 110g/m2</t>
  </si>
  <si>
    <t>-903493864</t>
  </si>
  <si>
    <t>podhledskl2*1,165</t>
  </si>
  <si>
    <t>vytahsepar*1,165</t>
  </si>
  <si>
    <t>713191133</t>
  </si>
  <si>
    <t>Montáž tepelné izolace stavebních konstrukcí - doplňky a konstrukční součásti podlah, stropů vrchem nebo střech překrytí fólií položenou volně s přelepením spojů</t>
  </si>
  <si>
    <t>1352204354</t>
  </si>
  <si>
    <t>https://podminky.urs.cz/item/CS_URS_2024_01/713191133</t>
  </si>
  <si>
    <t>283292.8</t>
  </si>
  <si>
    <t>fólie paropropustná</t>
  </si>
  <si>
    <t>1884302369</t>
  </si>
  <si>
    <t>podhledskl2*1,1</t>
  </si>
  <si>
    <t>1008850192</t>
  </si>
  <si>
    <t>763131411</t>
  </si>
  <si>
    <t>Podhled ze sádrokartonových desek dvouvrstvá zavěšená spodní konstrukce z ocelových profilů CD, UD jednoduše opláštěná deskou standardní A, tl. 12,5 mm, bez izolace</t>
  </si>
  <si>
    <t>-760485897</t>
  </si>
  <si>
    <t>https://podminky.urs.cz/item/CS_URS_2024_01/763131411</t>
  </si>
  <si>
    <t>Poznámka k položce:_x000d_
vytmelení, přebroušení</t>
  </si>
  <si>
    <t>Skladba SDK 03</t>
  </si>
  <si>
    <t>tl. 15mm - Skladba SDK 01</t>
  </si>
  <si>
    <t>763131432</t>
  </si>
  <si>
    <t>Podhled ze sádrokartonových desek dvouvrstvá zavěšená spodní konstrukce z ocelových profilů CD, UD jednoduše opláštěná deskou protipožární DF, tl. 15 mm, bez izolace, REI do 90</t>
  </si>
  <si>
    <t>-782158889</t>
  </si>
  <si>
    <t>https://podminky.urs.cz/item/CS_URS_2024_01/763131432</t>
  </si>
  <si>
    <t>Skladba SDK 01</t>
  </si>
  <si>
    <t>763131443</t>
  </si>
  <si>
    <t>Podhled ze sádrokartonových desek dvouvrstvá zavěšená spodní konstrukce z ocelových profilů CD, UD dvojitě opláštěná deskami protipožárními DF, tl. 2 x 15 mm, bez izolace, REI do 60</t>
  </si>
  <si>
    <t>1454390530</t>
  </si>
  <si>
    <t>https://podminky.urs.cz/item/CS_URS_2024_01/763131443</t>
  </si>
  <si>
    <t>Skladba SDK 02</t>
  </si>
  <si>
    <t>"m.č. 0.01 - plocha"14,05</t>
  </si>
  <si>
    <t>"m.č. 0.02 - plocha"24,57</t>
  </si>
  <si>
    <t>"m.č. 0.03 - plocha"24,87</t>
  </si>
  <si>
    <t>"m.č. 0.04 - plocha"17,22</t>
  </si>
  <si>
    <t>"m.č. 0.05 - plocha"35,11</t>
  </si>
  <si>
    <t>"m.č. 0.06 - plocha"35,69</t>
  </si>
  <si>
    <t>"m.č. 0.07 - plocha"6,65</t>
  </si>
  <si>
    <t>"m.č. 0.08 - plocha"7,97</t>
  </si>
  <si>
    <t>"m.č. 0.09 - plocha"27,18</t>
  </si>
  <si>
    <t>"m.č. 0.10 - plocha"32,68</t>
  </si>
  <si>
    <t>"m.č. 0.11 - plocha"12,55</t>
  </si>
  <si>
    <t>"m.č. 0.12 - plocha"37,57</t>
  </si>
  <si>
    <t>"m.č. 0.13 - plocha"54,51</t>
  </si>
  <si>
    <t>"m.č. 0.14 - plocha"24,6</t>
  </si>
  <si>
    <t>7631317.5</t>
  </si>
  <si>
    <t>Podhled ze sádrokartonových desek ostatní práce a konstrukce na podhledech ze sádrokartonových desek - napojení se stěnou negativní drážkou u SDK 03</t>
  </si>
  <si>
    <t>689890506</t>
  </si>
  <si>
    <t>763131714</t>
  </si>
  <si>
    <t>Podhled ze sádrokartonových desek ostatní práce a konstrukce na podhledech ze sádrokartonových desek základní penetrační nátěr</t>
  </si>
  <si>
    <t>626261136</t>
  </si>
  <si>
    <t>https://podminky.urs.cz/item/CS_URS_2024_01/763131714</t>
  </si>
  <si>
    <t>763131751</t>
  </si>
  <si>
    <t>Podhled ze sádrokartonových desek ostatní práce a konstrukce na podhledech ze sádrokartonových desek montáž parotěsné zábrany</t>
  </si>
  <si>
    <t>1645074918</t>
  </si>
  <si>
    <t>https://podminky.urs.cz/item/CS_URS_2024_01/763131751</t>
  </si>
  <si>
    <t>28329276</t>
  </si>
  <si>
    <t>fólie PE vyztužená pro parotěsnou vrstvu (reakce na oheň - třída E) 140g/m2</t>
  </si>
  <si>
    <t>-1301293935</t>
  </si>
  <si>
    <t>podhlsdk02*1,1235</t>
  </si>
  <si>
    <t>763131752</t>
  </si>
  <si>
    <t>Podhled ze sádrokartonových desek ostatní práce a konstrukce na podhledech ze sádrokartonových desek montáž jedné vrstvy tepelné izolace</t>
  </si>
  <si>
    <t>-1014951301</t>
  </si>
  <si>
    <t>https://podminky.urs.cz/item/CS_URS_2024_01/763131752</t>
  </si>
  <si>
    <t>Podhled SDK02 = Skladba P11</t>
  </si>
  <si>
    <t>63152097</t>
  </si>
  <si>
    <t>pás tepelně izolační univerzální λ=0,032-0,033 tl 60mm</t>
  </si>
  <si>
    <t>1005662451</t>
  </si>
  <si>
    <t>-1719206840</t>
  </si>
  <si>
    <t>766</t>
  </si>
  <si>
    <t>Konstrukce truhlářské</t>
  </si>
  <si>
    <t>766427112</t>
  </si>
  <si>
    <t>Montáž obložení podhledů rošt podkladový</t>
  </si>
  <si>
    <t>-1325563963</t>
  </si>
  <si>
    <t>https://podminky.urs.cz/item/CS_URS_2024_01/766427112</t>
  </si>
  <si>
    <t>Předpoklad 3m/1m2</t>
  </si>
  <si>
    <t>60514114</t>
  </si>
  <si>
    <t>řezivo jehličnaté lať impregnovaná dl 4 m</t>
  </si>
  <si>
    <t>-1485900289</t>
  </si>
  <si>
    <t>rostp2*0,04*0,025*1,1</t>
  </si>
  <si>
    <t>998766103</t>
  </si>
  <si>
    <t>Přesun hmot pro konstrukce truhlářské stanovený z hmotnosti přesunovaného materiálu vodorovná dopravní vzdálenost do 50 m základní v objektech výšky přes 12 do 24 m</t>
  </si>
  <si>
    <t>-886912415</t>
  </si>
  <si>
    <t>https://podminky.urs.cz/item/CS_URS_2024_01/998766103</t>
  </si>
  <si>
    <t>771</t>
  </si>
  <si>
    <t>Podlahy z dlaždic</t>
  </si>
  <si>
    <t>771111011</t>
  </si>
  <si>
    <t>Příprava podkladu před provedením dlažby vysátí podlah</t>
  </si>
  <si>
    <t>1328718088</t>
  </si>
  <si>
    <t>https://podminky.urs.cz/item/CS_URS_2024_01/771111011</t>
  </si>
  <si>
    <t>771121011</t>
  </si>
  <si>
    <t>Příprava podkladu před provedením dlažby nátěr penetrační na podlahu</t>
  </si>
  <si>
    <t>-1708110568</t>
  </si>
  <si>
    <t>https://podminky.urs.cz/item/CS_URS_2024_01/771121011</t>
  </si>
  <si>
    <t>Pod keramickou dlažbou</t>
  </si>
  <si>
    <t>Skladba P4</t>
  </si>
  <si>
    <t>771151012</t>
  </si>
  <si>
    <t>Příprava podkladu před provedením dlažby samonivelační stěrka min.pevnosti 20 MPa, tloušťky přes 3 do 5 mm</t>
  </si>
  <si>
    <t>-1626119698</t>
  </si>
  <si>
    <t>https://podminky.urs.cz/item/CS_URS_2024_01/771151012</t>
  </si>
  <si>
    <t>7714731.2</t>
  </si>
  <si>
    <t>Montáž soklů z dlaždic keramických lepených cementovým standardním lepidlem rovných, výšky přes 65 do 90 mm</t>
  </si>
  <si>
    <t>1268062216</t>
  </si>
  <si>
    <t>https://podminky.urs.cz/item/CS_URS_2024_01/7714731.2</t>
  </si>
  <si>
    <t>Poznámka k položce:_x000d_
řezáno vodním paprskem ze stejné dlažby jako nášlap</t>
  </si>
  <si>
    <t>Dlažba 01</t>
  </si>
  <si>
    <t>Dlažba 02</t>
  </si>
  <si>
    <t>597611.3</t>
  </si>
  <si>
    <t xml:space="preserve">dlažba mrazuvzdorná a rektifikovaná dlažba v šedé barvě v betonovém designu o rozměru 60x60 cm a tloušťce 10 mm s matným povrchem, vhodné do interiéru i exteriér,  protiskluznost R10 B - dlažba 01</t>
  </si>
  <si>
    <t>-877989070</t>
  </si>
  <si>
    <t>sokldlazb01*0,1*1,1</t>
  </si>
  <si>
    <t>597611.5</t>
  </si>
  <si>
    <t>dlažba rektifikovaná, mrazuvzdorná dlažba v bílé barvě v betonovém designu o rozměru 60x60 cm a tloušťce 8,8 mm s leštěným povrchem - dlažba 02</t>
  </si>
  <si>
    <t>-1381723570</t>
  </si>
  <si>
    <t>sokldlazb02*0,1*1,1</t>
  </si>
  <si>
    <t>771574413</t>
  </si>
  <si>
    <t>Montáž podlah z dlaždic keramických lepených cementovým flexibilním lepidlem hladkých, tloušťky do 10 mm přes 2 do 4 ks/m2</t>
  </si>
  <si>
    <t>1243064910</t>
  </si>
  <si>
    <t>https://podminky.urs.cz/item/CS_URS_2024_01/771574413</t>
  </si>
  <si>
    <t>Poznámka k položce:_x000d_
 vč. silikovonání, spárování, případných přechodových lišt</t>
  </si>
  <si>
    <t>-649529633</t>
  </si>
  <si>
    <t>dlazb01*1,1</t>
  </si>
  <si>
    <t>442478183</t>
  </si>
  <si>
    <t>dlazb02*1,1</t>
  </si>
  <si>
    <t>7715911.2</t>
  </si>
  <si>
    <t>Izolace podlahy nátěrem nebo stěrkou ve dvou vrstvách vč. systémových profilů, rohů, koutů, bandáží</t>
  </si>
  <si>
    <t>2039836326</t>
  </si>
  <si>
    <t>998771103</t>
  </si>
  <si>
    <t>Přesun hmot pro podlahy z dlaždic stanovený z hmotnosti přesunovaného materiálu vodorovná dopravní vzdálenost do 50 m základní v objektech výšky přes 12 do 24 m</t>
  </si>
  <si>
    <t>404874693</t>
  </si>
  <si>
    <t>https://podminky.urs.cz/item/CS_URS_2024_01/998771103</t>
  </si>
  <si>
    <t>776</t>
  </si>
  <si>
    <t>Podlahy povlakové</t>
  </si>
  <si>
    <t>776111311</t>
  </si>
  <si>
    <t>Příprava podkladu povlakových podlah a stěn vysátí podlah</t>
  </si>
  <si>
    <t>2006087249</t>
  </si>
  <si>
    <t>https://podminky.urs.cz/item/CS_URS_2024_01/776111311</t>
  </si>
  <si>
    <t>776121112</t>
  </si>
  <si>
    <t>Příprava podkladu povlakových podlah a stěn penetrace vodou ředitelná podlah</t>
  </si>
  <si>
    <t>564014913</t>
  </si>
  <si>
    <t>https://podminky.urs.cz/item/CS_URS_2024_01/776121112</t>
  </si>
  <si>
    <t>776141112</t>
  </si>
  <si>
    <t>Příprava podkladu povlakových podlah a stěn vyrovnání samonivelační stěrkou podlah min.pevnosti 20 MPa, tloušťky přes 3 do 5 mm</t>
  </si>
  <si>
    <t>1326640640</t>
  </si>
  <si>
    <t>https://podminky.urs.cz/item/CS_URS_2024_01/776141112</t>
  </si>
  <si>
    <t>776231111</t>
  </si>
  <si>
    <t>Montáž podlahovin z vinylu lepením lamel nebo čtverců standardním lepidlem</t>
  </si>
  <si>
    <t>1107598574</t>
  </si>
  <si>
    <t>https://podminky.urs.cz/item/CS_URS_2024_01/776231111</t>
  </si>
  <si>
    <t>Poznámka k položce:_x000d_
vč. dilatací, řešení spojů atd..</t>
  </si>
  <si>
    <t>Vinyl 01</t>
  </si>
  <si>
    <t>Vinyl 02 - oranžová</t>
  </si>
  <si>
    <t>Vinyl 02 - zelená</t>
  </si>
  <si>
    <t>Vinyl 02 - modrá</t>
  </si>
  <si>
    <t>Vinyl 02 - žlutá</t>
  </si>
  <si>
    <t>Vinyl 02 - šedá</t>
  </si>
  <si>
    <t>Schodiště ve všech 3.patrech</t>
  </si>
  <si>
    <t>"podesta dle dm" 8,7*3</t>
  </si>
  <si>
    <t>Stupnice</t>
  </si>
  <si>
    <t>1,55*0,30*22</t>
  </si>
  <si>
    <t>1,55*0,30*20</t>
  </si>
  <si>
    <t>Podstupnice</t>
  </si>
  <si>
    <t>1,55*0,15*22</t>
  </si>
  <si>
    <t>1,55*0,15*20</t>
  </si>
  <si>
    <t>Vinyl 02 - brčálová</t>
  </si>
  <si>
    <t>Vinyl 03</t>
  </si>
  <si>
    <t>28411.50</t>
  </si>
  <si>
    <t>vinyl - vysoká zátěž, tl. 5mm, lepeno dle výrobce, protiskluznost R10, protlak ≤ 0.10 mm, hořlavost Bfl-s1 - vinyl 01</t>
  </si>
  <si>
    <t>1205661838</t>
  </si>
  <si>
    <t>viny01*1,1</t>
  </si>
  <si>
    <t>28411.55</t>
  </si>
  <si>
    <t>vinyl - vysoká zátěž, tl. 2mm, celoplošně lepený, akustický útlum 5dB, protiskluznost R9, protlak - vinyl 02 (oranžová)</t>
  </si>
  <si>
    <t>41495079</t>
  </si>
  <si>
    <t>viny02oranzova*1,1</t>
  </si>
  <si>
    <t>28411.56</t>
  </si>
  <si>
    <t>vinyl - vysoká zátěž, tl. 2mm, celoplošně lepený, akustický útlum 5dB, protiskluznost R9, protlak - vinyl 02 (zelená)</t>
  </si>
  <si>
    <t>671128685</t>
  </si>
  <si>
    <t>viny02zelena*1,1</t>
  </si>
  <si>
    <t>28411.57</t>
  </si>
  <si>
    <t>vinyl - vysoká zátěž, tl. 2mm, celoplošně lepený, akustický útlum 5dB, protiskluznost R9, protlak - vinyl 02 (modrá)</t>
  </si>
  <si>
    <t>-744548926</t>
  </si>
  <si>
    <t>viny02modra*1,1</t>
  </si>
  <si>
    <t>28411.58</t>
  </si>
  <si>
    <t>vinyl - vysoká zátěž, tl. 2mm, celoplošně lepený, akustický útlum 5dB, protiskluznost R9, protlak - vinyl 02 (žlutá)</t>
  </si>
  <si>
    <t>1937822343</t>
  </si>
  <si>
    <t>viny02zluta*1,1</t>
  </si>
  <si>
    <t>28411.59</t>
  </si>
  <si>
    <t>vinyl - vysoká zátěž, tl. 2mm, celoplošně lepený, akustický útlum 5dB, protiskluznost R9, protlak - vinyl 02 (šedá)</t>
  </si>
  <si>
    <t>1704095432</t>
  </si>
  <si>
    <t>viny02seda*1,1</t>
  </si>
  <si>
    <t>28411.60</t>
  </si>
  <si>
    <t>vinyl - vysoká zátěž, tl. 2mm, celoplošně lepený, akustický útlum 5dB, protiskluznost R9, protlak - vinyl 02 (brčálová)</t>
  </si>
  <si>
    <t>755625054</t>
  </si>
  <si>
    <t>viny02brcalova*1,1</t>
  </si>
  <si>
    <t>28411.70</t>
  </si>
  <si>
    <t>vinyl - zámkový s rigidním jádrem, tl. 4,5mm, akustický útlum 4 dB, protiskluznost R10, protlak ≤ 0.10 mm, hořlavost Bfl-s1 - vinyl 03 (dekor dřeva)</t>
  </si>
  <si>
    <t>-1426866152</t>
  </si>
  <si>
    <t>viny03*1,1</t>
  </si>
  <si>
    <t>7764112.2</t>
  </si>
  <si>
    <t>Montáž a dodávka systémového soklu od výrobce vinylu vč. systémovách detailů, prvků</t>
  </si>
  <si>
    <t>-1475876370</t>
  </si>
  <si>
    <t>"m.č. 0.01 - obvod"41,4</t>
  </si>
  <si>
    <t>"m.č. 0.02 - obvod"25,67</t>
  </si>
  <si>
    <t>"m.č. 0.03 - obvod"27,89</t>
  </si>
  <si>
    <t>"m.č. 0.04 - obvod"20,6</t>
  </si>
  <si>
    <t>"m.č. 0.05 - obvod"24,59</t>
  </si>
  <si>
    <t>"m.č. 0.06 - obvod"25,17</t>
  </si>
  <si>
    <t>"m.č. 0.07 - obvod"10,54</t>
  </si>
  <si>
    <t>"m.č. 0.08 - obvod"11,97</t>
  </si>
  <si>
    <t>"m.č. 0.09 - obvod"21,61</t>
  </si>
  <si>
    <t>"m.č. 0.10 - obvod"24,37</t>
  </si>
  <si>
    <t>"m.č. 0.11 - obvod"15,21</t>
  </si>
  <si>
    <t>"m.č. 0.12 - obvod"31,74</t>
  </si>
  <si>
    <t>"m.č. 0.13 - obvod"31,61</t>
  </si>
  <si>
    <t>"m.č. 0.14 - obvod"22,4</t>
  </si>
  <si>
    <t>Schodiště</t>
  </si>
  <si>
    <t>"do 1.NP" 9,0+5,40+2,35*2</t>
  </si>
  <si>
    <t>"do 2.NP" 9,9+5,40*2,35*2</t>
  </si>
  <si>
    <t>"do 3.NP" 9,9+5,40*2,35*2</t>
  </si>
  <si>
    <t>998776103</t>
  </si>
  <si>
    <t>Přesun hmot pro podlahy povlakové stanovený z hmotnosti přesunovaného materiálu vodorovná dopravní vzdálenost do 50 m základní v objektech výšky přes 12 do 24 m</t>
  </si>
  <si>
    <t>1875066628</t>
  </si>
  <si>
    <t>https://podminky.urs.cz/item/CS_URS_2024_01/998776103</t>
  </si>
  <si>
    <t>781</t>
  </si>
  <si>
    <t>Dokončovací práce - obklady</t>
  </si>
  <si>
    <t>781111011</t>
  </si>
  <si>
    <t>Příprava podkladu před provedením obkladu oprášení (ometení) stěny</t>
  </si>
  <si>
    <t>431393230</t>
  </si>
  <si>
    <t>https://podminky.urs.cz/item/CS_URS_2024_01/781111011</t>
  </si>
  <si>
    <t>781121011</t>
  </si>
  <si>
    <t>Příprava podkladu před provedením obkladu nátěr penetrační na stěnu</t>
  </si>
  <si>
    <t>860041902</t>
  </si>
  <si>
    <t>https://podminky.urs.cz/item/CS_URS_2024_01/781121011</t>
  </si>
  <si>
    <t>781131112</t>
  </si>
  <si>
    <t>Izolace stěny pod obklad izolace nátěrem nebo stěrkou ve dvou vrstvách</t>
  </si>
  <si>
    <t>-1119424434</t>
  </si>
  <si>
    <t>https://podminky.urs.cz/item/CS_URS_2024_01/781131112</t>
  </si>
  <si>
    <t>Na WC a v koupelnách - pás cca 30cm nad zemí (umývárny 2m)</t>
  </si>
  <si>
    <t>"m.č. 0.07 - obvod"10,54*0,3</t>
  </si>
  <si>
    <t>"m.č. 1.08 - obvod"15,14*2,0</t>
  </si>
  <si>
    <t>"m.č. 1.13 - obvod"8,89*0,3</t>
  </si>
  <si>
    <t>"m.č. 1.14 - obvod"12,81*0,3</t>
  </si>
  <si>
    <t>"m.č. 1.22 - obvod"6,33*0,3</t>
  </si>
  <si>
    <t>"m.č. 1.23 - obvod"10,27*2,0</t>
  </si>
  <si>
    <t>"m.č. 1.24 - obvod"7,84*0,3</t>
  </si>
  <si>
    <t>"m.č. 1.25 - obvod"5,34*0,3</t>
  </si>
  <si>
    <t>"m.č. 1.29 - obvod"8,16*0,3</t>
  </si>
  <si>
    <t>"m.č. 2.09 - obvod"5,9*0,3</t>
  </si>
  <si>
    <t>"m.č. 2.10 - obvod"5,9*0,3</t>
  </si>
  <si>
    <t>"m.č. 2.11 - obvod"11,58*0,3</t>
  </si>
  <si>
    <t>"m.č. 2.17 - obvod"12,94*2,0</t>
  </si>
  <si>
    <t>"m.č. 2.18 - obvod"7,27*0,3</t>
  </si>
  <si>
    <t>"m.č. 2.26 - obvod"6,8*0,3</t>
  </si>
  <si>
    <t>"m.č. 2.27 - obvod"10,47*2,0</t>
  </si>
  <si>
    <t>"m.č. 3.11 - obvod"6,97*0,3</t>
  </si>
  <si>
    <t>"m.č. 3.12 - obvod"6,97*0,3</t>
  </si>
  <si>
    <t>"m.č. 3.13 - obvod"10,7*0,3</t>
  </si>
  <si>
    <t>"m.č. 3.17 - obvod"16,34*2,0</t>
  </si>
  <si>
    <t>"m.č. 3.18 - obvod"5,44*0,3</t>
  </si>
  <si>
    <t>"m.č. 3.19 - obvod"15,71*0,3</t>
  </si>
  <si>
    <t>"m.č. 3.20 - obvod"6,11*2,0</t>
  </si>
  <si>
    <t>781472213</t>
  </si>
  <si>
    <t>Montáž keramických obkladů stěn lepených cementovým flexibilním lepidlem hladkých přes 2 do 4 ks/m2</t>
  </si>
  <si>
    <t>-324709145</t>
  </si>
  <si>
    <t>https://podminky.urs.cz/item/CS_URS_2024_01/781472213</t>
  </si>
  <si>
    <t>Dle projektu interiéru</t>
  </si>
  <si>
    <t>Obklad 03</t>
  </si>
  <si>
    <t>"m.č. 1.22 - obvod"6,33*1,32</t>
  </si>
  <si>
    <t>"m.č. 1.23 - obvod"10,27*2,31</t>
  </si>
  <si>
    <t>"m.č. 1.24 - obvod"7,84*1,32</t>
  </si>
  <si>
    <t>"m.č. 1.25 - obvod"5,34*1,32</t>
  </si>
  <si>
    <t>"m.č. 1.29 - obvod"8,16*1,32</t>
  </si>
  <si>
    <t>1,10*1,32</t>
  </si>
  <si>
    <t>"m.č. 1.13 - obvod"8,89*2,31</t>
  </si>
  <si>
    <t>"m.č. 1.08 - obvod"15,14*2,31</t>
  </si>
  <si>
    <t>"m.č. 2.26 - obvod"6,8*1,32</t>
  </si>
  <si>
    <t>V m.č. 1.27</t>
  </si>
  <si>
    <t>"m.č. 2.27 - obvod"10,47*2,31</t>
  </si>
  <si>
    <t>"m.č. 2.09 - obvod"5,9*1,32</t>
  </si>
  <si>
    <t>"m.č. 2.10 - obvod"5,9*1,32</t>
  </si>
  <si>
    <t>"m.č. 2.11 - obvod"11,58*1,32</t>
  </si>
  <si>
    <t>"m.č. 2.17 - obvod"12,94*2,31</t>
  </si>
  <si>
    <t>"m.č. 2.18 - obvod"7,27*1,32</t>
  </si>
  <si>
    <t>"m.č. 3.11 - obvod"6,97*1,32</t>
  </si>
  <si>
    <t>"m.č. 3.12 - obvod"6,97*1,32</t>
  </si>
  <si>
    <t>"m.č. 3.17 - obvod"16,34*2,31</t>
  </si>
  <si>
    <t>"m.č. 3.18 - obvod"5,44*2,31</t>
  </si>
  <si>
    <t>V m.č. 2.19</t>
  </si>
  <si>
    <t>"m.č. 3.19 - obvod"15,71*2,31</t>
  </si>
  <si>
    <t>V m.č. 2.20</t>
  </si>
  <si>
    <t>"m.č. 3.20 - obvod"6,11*2,31</t>
  </si>
  <si>
    <t>Obklad 04</t>
  </si>
  <si>
    <t>"m.č. 1.27 - obvod"8,8*2,40</t>
  </si>
  <si>
    <t>597617.3</t>
  </si>
  <si>
    <t>obklad keramický vel. 33x100cm dle výběru investora - obklad 03</t>
  </si>
  <si>
    <t>-1319664681</t>
  </si>
  <si>
    <t>keramob03*1,15</t>
  </si>
  <si>
    <t>597617.4</t>
  </si>
  <si>
    <t>obklad keramický vel. 32x90cm dle výběru investora - obklad 04</t>
  </si>
  <si>
    <t>1794794761</t>
  </si>
  <si>
    <t>keramob04*1,15</t>
  </si>
  <si>
    <t>781472214</t>
  </si>
  <si>
    <t>Montáž keramických obkladů stěn lepených cementovým flexibilním lepidlem hladkých přes 4 do 6 ks/m2</t>
  </si>
  <si>
    <t>-573796127</t>
  </si>
  <si>
    <t>https://podminky.urs.cz/item/CS_URS_2024_01/781472214</t>
  </si>
  <si>
    <t>Dle projektu interieru</t>
  </si>
  <si>
    <t>Obklad 01</t>
  </si>
  <si>
    <t>V m.č. 0.06</t>
  </si>
  <si>
    <t>1,0*1,40</t>
  </si>
  <si>
    <t>"m.č. 0.07 - obvod"10,54*2,40</t>
  </si>
  <si>
    <t>Obklad 06</t>
  </si>
  <si>
    <t>V m.č. 1.04</t>
  </si>
  <si>
    <t>"m.č. 1.04 - obvod"11,85*1,40</t>
  </si>
  <si>
    <t>Obklad 08</t>
  </si>
  <si>
    <t>(0,60+2,15)*0,50</t>
  </si>
  <si>
    <t>0,70*1,40</t>
  </si>
  <si>
    <t>(1,85+0,70)*0,50</t>
  </si>
  <si>
    <t>V m.č. 2.05</t>
  </si>
  <si>
    <t>V m.č. 3.09</t>
  </si>
  <si>
    <t>0,885*1,40</t>
  </si>
  <si>
    <t>3,10*0,50</t>
  </si>
  <si>
    <t>V m.č. 3.14</t>
  </si>
  <si>
    <t>2,40*0,50</t>
  </si>
  <si>
    <t>597617.1</t>
  </si>
  <si>
    <t>obklad keramický vel. 30x60cm dle výběru investora - obklad 01</t>
  </si>
  <si>
    <t>-2090944768</t>
  </si>
  <si>
    <t>keramob01*1,15</t>
  </si>
  <si>
    <t>597617.6</t>
  </si>
  <si>
    <t>obklad keramický vel. 30x60cm dle výběru investora - obklad 06</t>
  </si>
  <si>
    <t>-436836580</t>
  </si>
  <si>
    <t>keramob06*1,15</t>
  </si>
  <si>
    <t>597617.8</t>
  </si>
  <si>
    <t>obklad keramický vel. 30x60cm dle výběru investora - obklad 08</t>
  </si>
  <si>
    <t>320322424</t>
  </si>
  <si>
    <t>keramob08*1,15</t>
  </si>
  <si>
    <t>781472217</t>
  </si>
  <si>
    <t>Montáž keramických obkladů stěn lepených cementovým flexibilním lepidlem hladkých přes 12 do 19 ks/m2</t>
  </si>
  <si>
    <t>1177340174</t>
  </si>
  <si>
    <t>https://podminky.urs.cz/item/CS_URS_2024_01/781472217</t>
  </si>
  <si>
    <t>Obklad 05</t>
  </si>
  <si>
    <t>V m.č. 1.02</t>
  </si>
  <si>
    <t>(2,60+0,60*2)*0,60</t>
  </si>
  <si>
    <t>597617.5</t>
  </si>
  <si>
    <t>obklad keramický vel. 0,20x0,40cm dle výběru investora - obklad 05</t>
  </si>
  <si>
    <t>1407948547</t>
  </si>
  <si>
    <t>keramob05*1,10</t>
  </si>
  <si>
    <t>781472219</t>
  </si>
  <si>
    <t>Montáž keramických obkladů stěn lepených cementovým flexibilním lepidlem hladkých přes 22 do 25 ks/m2</t>
  </si>
  <si>
    <t>-588768403</t>
  </si>
  <si>
    <t>https://podminky.urs.cz/item/CS_URS_2024_01/781472219</t>
  </si>
  <si>
    <t>Obklad 07</t>
  </si>
  <si>
    <t>(1,49+1,17)*0,50</t>
  </si>
  <si>
    <t>(1,68+3,57+1,785)*0,50</t>
  </si>
  <si>
    <t>597617.7</t>
  </si>
  <si>
    <t>obklad keramický vel. 0,20x0,20cm dle výběru investora - obklad 07</t>
  </si>
  <si>
    <t>-1675897803</t>
  </si>
  <si>
    <t>keramob07*1,10</t>
  </si>
  <si>
    <t>781472222</t>
  </si>
  <si>
    <t>Montáž keramických obkladů stěn lepených cementovým flexibilním lepidlem hladkých přes 45 do 50 ks/m2</t>
  </si>
  <si>
    <t>1707116500</t>
  </si>
  <si>
    <t>https://podminky.urs.cz/item/CS_URS_2024_01/781472222</t>
  </si>
  <si>
    <t>Obklad 02</t>
  </si>
  <si>
    <t>V m.č. 1.15</t>
  </si>
  <si>
    <t>2,95*0,50</t>
  </si>
  <si>
    <t>2,40*0,55</t>
  </si>
  <si>
    <t>3,45*0,50</t>
  </si>
  <si>
    <t>597617.2</t>
  </si>
  <si>
    <t>obklad keramický vel. 10x20cm dle výběru investora - obklad 02</t>
  </si>
  <si>
    <t>1590052129</t>
  </si>
  <si>
    <t>keramob02*1,10</t>
  </si>
  <si>
    <t>998781103</t>
  </si>
  <si>
    <t>Přesun hmot pro obklady keramické stanovený z hmotnosti přesunovaného materiálu vodorovná dopravní vzdálenost do 50 m základní v objektech výšky přes 12 do 24 m</t>
  </si>
  <si>
    <t>1576259588</t>
  </si>
  <si>
    <t>https://podminky.urs.cz/item/CS_URS_2024_01/998781103</t>
  </si>
  <si>
    <t>784</t>
  </si>
  <si>
    <t>Dokončovací práce - malby a tapety</t>
  </si>
  <si>
    <t>784111001</t>
  </si>
  <si>
    <t>Oprášení (ometení) podkladu v místnostech výšky do 3,80 m</t>
  </si>
  <si>
    <t>-645064478</t>
  </si>
  <si>
    <t>https://podminky.urs.cz/item/CS_URS_2024_01/784111001</t>
  </si>
  <si>
    <t>784181101</t>
  </si>
  <si>
    <t>Penetrace podkladu jednonásobná základní akrylátová bezbarvá v místnostech výšky do 3,80 m</t>
  </si>
  <si>
    <t>-567899565</t>
  </si>
  <si>
    <t>https://podminky.urs.cz/item/CS_URS_2024_01/784181101</t>
  </si>
  <si>
    <t>784211101</t>
  </si>
  <si>
    <t>Malby z malířských směsí oděruvzdorných za mokra dvojnásobné, bílé za mokra oděruvzdorné výborně v místnostech výšky do 3,80 m</t>
  </si>
  <si>
    <t>-1390404275</t>
  </si>
  <si>
    <t>https://podminky.urs.cz/item/CS_URS_2024_01/784211101</t>
  </si>
  <si>
    <t>-tapet01</t>
  </si>
  <si>
    <t>-tapet02</t>
  </si>
  <si>
    <t>-tapet03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</si>
  <si>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</si>
  <si>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</si>
  <si>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1434013426</t>
  </si>
  <si>
    <t>https://podminky.urs.cz/item/CS_URS_2024_01/784211163</t>
  </si>
  <si>
    <t>Výmalba 01</t>
  </si>
  <si>
    <t>V m.č. 1.16</t>
  </si>
  <si>
    <t>10,0*2,60</t>
  </si>
  <si>
    <t>3,76*2,60</t>
  </si>
  <si>
    <t>V m.č. 1.18</t>
  </si>
  <si>
    <t>V m.č. 1.19</t>
  </si>
  <si>
    <t>V m.č. 1.20</t>
  </si>
  <si>
    <t>V m.č. 1.10</t>
  </si>
  <si>
    <t>4,42*2,60</t>
  </si>
  <si>
    <t>3,85*2,60</t>
  </si>
  <si>
    <t>Výmalba 02</t>
  </si>
  <si>
    <t>V m.č. 2.22</t>
  </si>
  <si>
    <t>V m.č. 2.23</t>
  </si>
  <si>
    <t>V m.č. 2.24</t>
  </si>
  <si>
    <t>4,25*2,60</t>
  </si>
  <si>
    <t>3,90*2,60</t>
  </si>
  <si>
    <t>3,85*2,60*2</t>
  </si>
  <si>
    <t>vymalb0102</t>
  </si>
  <si>
    <t>784511025</t>
  </si>
  <si>
    <t>Lepení tapet (materiál ve specifikaci) výšky do 3,00 m stěn vinylových vzorovaných</t>
  </si>
  <si>
    <t>630075736</t>
  </si>
  <si>
    <t>https://podminky.urs.cz/item/CS_URS_2024_01/784511025</t>
  </si>
  <si>
    <t>Tapeta 01</t>
  </si>
  <si>
    <t>6,315*2,60</t>
  </si>
  <si>
    <t>Tapeta 02</t>
  </si>
  <si>
    <t>5,685*2,60</t>
  </si>
  <si>
    <t>4,015*2,60</t>
  </si>
  <si>
    <t>Tapeta 03</t>
  </si>
  <si>
    <t>V m.č. 2.06</t>
  </si>
  <si>
    <t>3,41*2,60</t>
  </si>
  <si>
    <t>624610.1</t>
  </si>
  <si>
    <t>Vliesová tapeta vel. 0,53x10,0 m dle výběru investora - tapeta 01</t>
  </si>
  <si>
    <t>1260407947</t>
  </si>
  <si>
    <t>tapet01*1,15</t>
  </si>
  <si>
    <t>624610.2</t>
  </si>
  <si>
    <t>Vliesová tapeta vel. 0,53x10,0 m dle výběru investora - tapeta 02</t>
  </si>
  <si>
    <t>-565547672</t>
  </si>
  <si>
    <t>tapet02*1,15</t>
  </si>
  <si>
    <t>624610.3</t>
  </si>
  <si>
    <t>Vliesová tapeta vel. 0,53x10,0 m dle výběru investora - tapeta 03</t>
  </si>
  <si>
    <t>-996252898</t>
  </si>
  <si>
    <t>tapet03*1,15</t>
  </si>
  <si>
    <t>izolosteinter</t>
  </si>
  <si>
    <t>40,788</t>
  </si>
  <si>
    <t>kzspodhled200</t>
  </si>
  <si>
    <t>21,68</t>
  </si>
  <si>
    <t>kzssklS1</t>
  </si>
  <si>
    <t>1049,314</t>
  </si>
  <si>
    <t>lesenifas1</t>
  </si>
  <si>
    <t>533,048</t>
  </si>
  <si>
    <t>lesenifas2</t>
  </si>
  <si>
    <t>1231,805</t>
  </si>
  <si>
    <t>listatika</t>
  </si>
  <si>
    <t>66,82</t>
  </si>
  <si>
    <t>listazacisteni</t>
  </si>
  <si>
    <t>658,202</t>
  </si>
  <si>
    <t>listyrohove</t>
  </si>
  <si>
    <t>185,45</t>
  </si>
  <si>
    <t>nopofoliefasada</t>
  </si>
  <si>
    <t>469,607</t>
  </si>
  <si>
    <t>SO 1.3 - Fasáda</t>
  </si>
  <si>
    <t>okenilisty</t>
  </si>
  <si>
    <t>ombezova</t>
  </si>
  <si>
    <t>215,369</t>
  </si>
  <si>
    <t>omfasbila</t>
  </si>
  <si>
    <t>1141,403</t>
  </si>
  <si>
    <t>ostenikzs</t>
  </si>
  <si>
    <t>496,452</t>
  </si>
  <si>
    <t>penesvisS3</t>
  </si>
  <si>
    <t>157,678</t>
  </si>
  <si>
    <t>sklP5hydronater</t>
  </si>
  <si>
    <t>193,14</t>
  </si>
  <si>
    <t>soklxps100</t>
  </si>
  <si>
    <t>263,076</t>
  </si>
  <si>
    <t>soklxps200</t>
  </si>
  <si>
    <t>206,531</t>
  </si>
  <si>
    <t>619991.21</t>
  </si>
  <si>
    <t>Montáž a dodávka těsnění napojení stropů a střechy vzduchotěsnou páskou v kombinaci s lepícím tmelem (celý obvod parozábran v kontaktu se zdí)</t>
  </si>
  <si>
    <t>-2088166316</t>
  </si>
  <si>
    <t>91,55</t>
  </si>
  <si>
    <t>621131121</t>
  </si>
  <si>
    <t>Podkladní a spojovací vrstva vnějších omítaných ploch penetrace nanášená ručně podhledů</t>
  </si>
  <si>
    <t>-1493870904</t>
  </si>
  <si>
    <t>https://podminky.urs.cz/item/CS_URS_2024_01/621131121</t>
  </si>
  <si>
    <t>621151011</t>
  </si>
  <si>
    <t>Penetrační nátěr vnějších pastovitých tenkovrstvých omítek silikátový podhledů</t>
  </si>
  <si>
    <t>284193860</t>
  </si>
  <si>
    <t>https://podminky.urs.cz/item/CS_URS_2024_01/621151011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</si>
  <si>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</si>
  <si>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</si>
  <si>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-1122730189</t>
  </si>
  <si>
    <t>https://podminky.urs.cz/item/CS_URS_2024_01/621221041</t>
  </si>
  <si>
    <t xml:space="preserve">podhled </t>
  </si>
  <si>
    <t>skladba P6</t>
  </si>
  <si>
    <t>vstup rez B-B</t>
  </si>
  <si>
    <t>2,7*6,4</t>
  </si>
  <si>
    <t>západní vstup u schodiště</t>
  </si>
  <si>
    <t>2,2*2,0</t>
  </si>
  <si>
    <t>63142031</t>
  </si>
  <si>
    <t>deska tepelně izolační minerální kontaktních fasád podélné vlákno λ=0,035-0,036 tl 200mm</t>
  </si>
  <si>
    <t>754246625</t>
  </si>
  <si>
    <t>kzspodhled200*1,05</t>
  </si>
  <si>
    <t>621521012</t>
  </si>
  <si>
    <t>Omítka tenkovrstvá silikátová vnějších ploch probarvená bez penetrace zatíraná (škrábaná ), zrnitost 1,5 mm podhledů</t>
  </si>
  <si>
    <t>-452465990</t>
  </si>
  <si>
    <t>https://podminky.urs.cz/item/CS_URS_2024_01/621521012</t>
  </si>
  <si>
    <t>622131121</t>
  </si>
  <si>
    <t>Podkladní a spojovací vrstva vnějších omítaných ploch penetrace nanášená ručně stěn</t>
  </si>
  <si>
    <t>1576767217</t>
  </si>
  <si>
    <t>https://podminky.urs.cz/item/CS_URS_2024_01/622131121</t>
  </si>
  <si>
    <t>ombezova+omfasbila</t>
  </si>
  <si>
    <t>622142001</t>
  </si>
  <si>
    <t>Pletivo vnějších ploch v ploše nebo pruzích, na plném podkladu sklovláknité vtlačené do tmelu stěn</t>
  </si>
  <si>
    <t>-1774555395</t>
  </si>
  <si>
    <t>https://podminky.urs.cz/item/CS_URS_2024_01/622142001</t>
  </si>
  <si>
    <t>Skladba S3</t>
  </si>
  <si>
    <t>nižší budova</t>
  </si>
  <si>
    <t>západní pohled</t>
  </si>
  <si>
    <t>10,48*1,55</t>
  </si>
  <si>
    <t>-1,95*0,5</t>
  </si>
  <si>
    <t>severní pohled - 1.pp</t>
  </si>
  <si>
    <t>10,2*2,32"žb vana"</t>
  </si>
  <si>
    <t>1.pp, pod zemí, rez d-d</t>
  </si>
  <si>
    <t>10,2*1,0"ztracené bednení"</t>
  </si>
  <si>
    <t>jižní pohled</t>
  </si>
  <si>
    <t>"digi plocha"52,1</t>
  </si>
  <si>
    <t>vyšší budova</t>
  </si>
  <si>
    <t>8,88*1,3</t>
  </si>
  <si>
    <t>2,7*1,0</t>
  </si>
  <si>
    <t>východní pohled</t>
  </si>
  <si>
    <t>47,26*1,0</t>
  </si>
  <si>
    <t>severní pohled</t>
  </si>
  <si>
    <t>7,54*1,1</t>
  </si>
  <si>
    <t>5,34*1,0</t>
  </si>
  <si>
    <t>23,2*1,3</t>
  </si>
  <si>
    <t>622151011</t>
  </si>
  <si>
    <t>Penetrační nátěr vnějších pastovitých tenkovrstvých omítek silikátový stěn</t>
  </si>
  <si>
    <t>-482537511</t>
  </si>
  <si>
    <t>https://podminky.urs.cz/item/CS_URS_2024_01/622151011</t>
  </si>
  <si>
    <t>622212011</t>
  </si>
  <si>
    <t>Montáž kontaktního zateplení vnějšího ostění, nadpraží nebo parapetu lepením z polystyrenových desek (dodávka ve specifikaci) hloubky špalet do 200 mm, tloušťky desek přes 40 do 80 mm</t>
  </si>
  <si>
    <t>1396304455</t>
  </si>
  <si>
    <t>https://podminky.urs.cz/item/CS_URS_2024_01/622212011</t>
  </si>
  <si>
    <t>Skladba S1</t>
  </si>
  <si>
    <t>(1,95+2,35*2+0,75*2+1,2*2*2)</t>
  </si>
  <si>
    <t>(0,7+1,5*2)*2*2</t>
  </si>
  <si>
    <t xml:space="preserve">severní pohled </t>
  </si>
  <si>
    <t>(1,25+0,7*2)*3</t>
  </si>
  <si>
    <t>(2,25*4+1,623*4*2+1,0*4+2,371*4*2)*2</t>
  </si>
  <si>
    <t>(1,25*2+0,5*2*2+0,5*2+0,5*2*2+2,8*2+0,6*2)</t>
  </si>
  <si>
    <t>(1,25*6+1,5*6*2+0,5*3+0,5*3*2)</t>
  </si>
  <si>
    <t>(1,25*6+1,5*6*2+0,5*2+0,5*2*2)</t>
  </si>
  <si>
    <t>(1,25*9+1,5*9*2)</t>
  </si>
  <si>
    <t>4,7</t>
  </si>
  <si>
    <t>(3,4+2,373*2+1,25+2,3*2+1,25*7+1,5*7*2+0,5*3+0,5*3*2+4,75+2,3*2)</t>
  </si>
  <si>
    <t>(1,25*9+1,5*9*2+0,5*3+0,5*3*2)</t>
  </si>
  <si>
    <t>(1,25*8+1,25*8*2+0,5*3+0,5*3*2)</t>
  </si>
  <si>
    <t>(3,4+2,0*2+1,25+2,3*2+4,1+1,25*2+0,5*3+0,5*3*2+1,25+1,5*2)</t>
  </si>
  <si>
    <t>(4,1+1,388*2+0,5*3+0,5*3*2+1,25*2+1,5*2*2)</t>
  </si>
  <si>
    <t>(4,1+1,388*2+0,5*3+0,5*3*2+1,25*2+1,25*5*2+1,0+1,8*2)</t>
  </si>
  <si>
    <t>(1,25*6+1,5*6*2)</t>
  </si>
  <si>
    <t>(6,6+2,0*2)</t>
  </si>
  <si>
    <t>28376.17</t>
  </si>
  <si>
    <t>deska XPS tl 50mm</t>
  </si>
  <si>
    <t>672551821</t>
  </si>
  <si>
    <t>ostenikzs*0,2*1,05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</si>
  <si>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</si>
  <si>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</si>
  <si>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1895994285</t>
  </si>
  <si>
    <t>https://podminky.urs.cz/item/CS_URS_2024_01/622221041</t>
  </si>
  <si>
    <t>10,8*10,0</t>
  </si>
  <si>
    <t>-(1,95*1,65+0,75*1,2*2)</t>
  </si>
  <si>
    <t>-0,7*1,5*2*2</t>
  </si>
  <si>
    <t>"digi plocha"177,61</t>
  </si>
  <si>
    <t>-1,25*0,7*3</t>
  </si>
  <si>
    <t>-(2,25*1,623*4+1,0*2,371*4)*2</t>
  </si>
  <si>
    <t>"digi plocha"173,21</t>
  </si>
  <si>
    <t>-(1,25*0,5*2*0,5*0,5*2+2,8*0,6)</t>
  </si>
  <si>
    <t>-(1,25*1,5*6+0,5*0,5*3)</t>
  </si>
  <si>
    <t>-(1,25*1,5*6+0,5*0,5*2)</t>
  </si>
  <si>
    <t>"digi plocha"140,35</t>
  </si>
  <si>
    <t>-1,25*1,5*3*3</t>
  </si>
  <si>
    <t>-1,76</t>
  </si>
  <si>
    <t>34,38*10,15</t>
  </si>
  <si>
    <t>"boky vstupu"2,7*2,3*2</t>
  </si>
  <si>
    <t>"stena pod pergolou"15,7</t>
  </si>
  <si>
    <t>-(3,4*2,373+1,25*2,3+1,25*1,5*7+0,5*0,5*3+4,75*2,3)</t>
  </si>
  <si>
    <t>-(1,25*1,5*9+0,5*0,5*3)</t>
  </si>
  <si>
    <t>-(1,25*1,25*8+0,5*0,5*3)</t>
  </si>
  <si>
    <t>"stena pod pergolou"20,41</t>
  </si>
  <si>
    <t>"digi plochy"69,37</t>
  </si>
  <si>
    <t>"stěna výtahu"7,88*10,24</t>
  </si>
  <si>
    <t>"boky vstupu"(2,2+1,46)*2,8</t>
  </si>
  <si>
    <t>138,57</t>
  </si>
  <si>
    <t>-(3,4*2,0+1,25*2,3+4,1*1,25+0,5*0,5*3+1,25*1,5)</t>
  </si>
  <si>
    <t>-(4,1*1,388+0,5*0,5*3+1,25*1,5*2)</t>
  </si>
  <si>
    <t>-(4,1*1,388+0,5*0,5*3+1,25*1,25*5+1,0*1,8)</t>
  </si>
  <si>
    <t>"digi plocha"151,1</t>
  </si>
  <si>
    <t>-1,25*1,5*3*2</t>
  </si>
  <si>
    <t>-6,6*2,0</t>
  </si>
  <si>
    <t>odpočet desek štítů a podkroví</t>
  </si>
  <si>
    <t>boky tl. 100mm</t>
  </si>
  <si>
    <t>-(33,98+14,15+13,95)*0,75</t>
  </si>
  <si>
    <t>-7,1*0,5</t>
  </si>
  <si>
    <t>štíty</t>
  </si>
  <si>
    <t>celková tl. 200m = 2x100mm</t>
  </si>
  <si>
    <t>-26,5*2*2</t>
  </si>
  <si>
    <t>1953693758</t>
  </si>
  <si>
    <t>kzssklS1*1,05</t>
  </si>
  <si>
    <t>622252001</t>
  </si>
  <si>
    <t>Montáž profilů kontaktního zateplení zakládacích soklových připevněných hmoždinkami</t>
  </si>
  <si>
    <t>1039663202</t>
  </si>
  <si>
    <t>https://podminky.urs.cz/item/CS_URS_2024_01/622252001</t>
  </si>
  <si>
    <t>skladba S2</t>
  </si>
  <si>
    <t>severní pohled - 1.pp, pod zemí, rez d-d</t>
  </si>
  <si>
    <t>22,97</t>
  </si>
  <si>
    <t>8,8</t>
  </si>
  <si>
    <t>28,88</t>
  </si>
  <si>
    <t>23,1</t>
  </si>
  <si>
    <t>pro S2</t>
  </si>
  <si>
    <t>150,0</t>
  </si>
  <si>
    <t>59051657</t>
  </si>
  <si>
    <t>profil zakládací Al tl 0,7mm pro ETICS pro izolant tl 200mm</t>
  </si>
  <si>
    <t>-1226280119</t>
  </si>
  <si>
    <t>233,75*1,05 'Přepočtené koeficientem množství</t>
  </si>
  <si>
    <t>622252002</t>
  </si>
  <si>
    <t>Montáž profilů kontaktního zateplení ostatních stěnových, dilatačních apod. lepených do tmelu</t>
  </si>
  <si>
    <t>1814904847</t>
  </si>
  <si>
    <t>https://podminky.urs.cz/item/CS_URS_2024_01/622252002</t>
  </si>
  <si>
    <t>okenní profil</t>
  </si>
  <si>
    <t>(1,95+2,35+0,75*2+1,2*2)*2</t>
  </si>
  <si>
    <t>(0,7+1,5)*2*4</t>
  </si>
  <si>
    <t>(1,25+0,7)*2*3</t>
  </si>
  <si>
    <t>(2,25*4+1,623*4+1,0*4+2,371*4)*2*2</t>
  </si>
  <si>
    <t>(1,25*2+0,5*2+0,5*2+0,5*2+2,8*2+0,6*2)*2</t>
  </si>
  <si>
    <t>(1,25*6+1,5*6+0,5*3+0,5*3)*2</t>
  </si>
  <si>
    <t>(1,25*6+1,5*6+0,5*2+0,5*2)*2</t>
  </si>
  <si>
    <t>(1,25*9+1,5*9)*2</t>
  </si>
  <si>
    <t>(3,4+2,373+1,25+2,3+1,25*7+1,5*7+0,5*3+0,5*3+4,75+2,3)*2</t>
  </si>
  <si>
    <t>(1,25*9+1,5*9+0,5*3+0,5*3)*2</t>
  </si>
  <si>
    <t>(1,25*8+1,25*8+0,5*3+0,5*3)*2</t>
  </si>
  <si>
    <t>(3,4+2,0+1,25+2,3+4,1+1,25+0,5*3+0,5*3+1,25+1,5)*2</t>
  </si>
  <si>
    <t>(4,1+1,388+0,5*3+0,5*3+1,25*2+1,5*2)*2</t>
  </si>
  <si>
    <t>(4,1+1,388+0,5*3+0,5*3+1,25*2+1,25*5+1,0+1,8)*2</t>
  </si>
  <si>
    <t>(1,25*6+1,5*6)*2</t>
  </si>
  <si>
    <t>(6,6+2,0)*2</t>
  </si>
  <si>
    <t>pro ukoncani atiky</t>
  </si>
  <si>
    <t>(20,4*2+10,8+7,54+3,84*2)</t>
  </si>
  <si>
    <t>profil začišťovací s okapnicí PVC okolo otvorů</t>
  </si>
  <si>
    <t>rohový pfofil</t>
  </si>
  <si>
    <t>S podhled</t>
  </si>
  <si>
    <t>30,1+5,0*2+9,5</t>
  </si>
  <si>
    <t>J pohled</t>
  </si>
  <si>
    <t>10,0+35,0</t>
  </si>
  <si>
    <t>V pohled</t>
  </si>
  <si>
    <t>11,5</t>
  </si>
  <si>
    <t>Z pohled</t>
  </si>
  <si>
    <t>7,35+11,0*2</t>
  </si>
  <si>
    <t>50,0</t>
  </si>
  <si>
    <t>63127464</t>
  </si>
  <si>
    <t>profil rohový Al 15x15mm s výztužnou tkaninou š 100mm pro ETICS</t>
  </si>
  <si>
    <t>-769544230</t>
  </si>
  <si>
    <t>listyrohove*1,05</t>
  </si>
  <si>
    <t>59051510</t>
  </si>
  <si>
    <t>profil začišťovací s okapnicí PVC s výztužnou tkaninou pro nadpraží ETICS</t>
  </si>
  <si>
    <t>953838218</t>
  </si>
  <si>
    <t>listazacisteni*1,05</t>
  </si>
  <si>
    <t>28342206</t>
  </si>
  <si>
    <t>profil ukončovací PVC s výztužnou tkaninu pro ukončení atiky ETICS</t>
  </si>
  <si>
    <t>901253886</t>
  </si>
  <si>
    <t>listatika*1,05</t>
  </si>
  <si>
    <t>28342208</t>
  </si>
  <si>
    <t>profil okenní zakončovací protipožární s tkaninou pro nadpraží ETICS</t>
  </si>
  <si>
    <t>-436543817</t>
  </si>
  <si>
    <t>okenilisty*1,05</t>
  </si>
  <si>
    <t>622521012</t>
  </si>
  <si>
    <t>Omítka tenkovrstvá silikátová vnějších ploch probarvená bez penetrace zatíraná (škrábaná ), zrnitost 1,5 mm stěn</t>
  </si>
  <si>
    <t>-370321052</t>
  </si>
  <si>
    <t>https://podminky.urs.cz/item/CS_URS_2024_01/622521012</t>
  </si>
  <si>
    <t>10,8*6,7</t>
  </si>
  <si>
    <t>20,2*7,75</t>
  </si>
  <si>
    <t>"digi plocha"20,5*6,5+2,2*2,16</t>
  </si>
  <si>
    <t>"digi plocha"135,5</t>
  </si>
  <si>
    <t>34,38*10,0</t>
  </si>
  <si>
    <t>"boky vstupu"2,7*(2,3-0,6)*2</t>
  </si>
  <si>
    <t>-(1,25*2,3+1,25*1,5*7+0,5*0,5*3+4,75*2,3)</t>
  </si>
  <si>
    <t>"digi plochy"68,34</t>
  </si>
  <si>
    <t>"stena výtahu"7,88*9,5</t>
  </si>
  <si>
    <t>"boky vstupu"(2,2+1,46)*(2,8-0,6)</t>
  </si>
  <si>
    <t>-(1,25*2,3+4,1*1,25+0,5*0,5*3+1,25*1,5)</t>
  </si>
  <si>
    <t>"digi plocha"110,9</t>
  </si>
  <si>
    <t>ostění + nadpraží světla plus béžová</t>
  </si>
  <si>
    <t>ostenikzs*0,2</t>
  </si>
  <si>
    <t>odpočet béžové barvy</t>
  </si>
  <si>
    <t>-10,805</t>
  </si>
  <si>
    <t>6225310.1</t>
  </si>
  <si>
    <t>Omítka tenkovrstvá silikátová vnějších ploch probarvená bez penetrace zatíraná (škrábaná ), zrnitost 1,5 mm stěn - beige</t>
  </si>
  <si>
    <t>981304070</t>
  </si>
  <si>
    <t>dle digi měření</t>
  </si>
  <si>
    <t>"nižší budova"41,95+2,2*0,65</t>
  </si>
  <si>
    <t>-(1,25*0,5*2+0,5*0,5*2)</t>
  </si>
  <si>
    <t>"vyšší budova"7,34</t>
  </si>
  <si>
    <t>"nižší budova"38,0</t>
  </si>
  <si>
    <t>-(0,75*1,2*2+1,95*2,15)</t>
  </si>
  <si>
    <t>"vyšší budova"6,3+20,41+17,58</t>
  </si>
  <si>
    <t>"nižší budova"27,17</t>
  </si>
  <si>
    <t>-1,25*0,68*3</t>
  </si>
  <si>
    <t>"vyšší budova"39,0+2,54</t>
  </si>
  <si>
    <t>"vyšší budova"33,6+15,41+2,5*0,6*2</t>
  </si>
  <si>
    <t>ostení + nadpraží v béžové</t>
  </si>
  <si>
    <t>(1,25*2+0,5*2*2+0,5*2+0,5*2*2)*0,2</t>
  </si>
  <si>
    <t>(0,75*2+1,2*2*2+1,95+2,15*2)*0,2</t>
  </si>
  <si>
    <t>(3,4+2,0*2)*0,2</t>
  </si>
  <si>
    <t>(1,25+0,68*2)*0,2*3</t>
  </si>
  <si>
    <t>(6,6+2,0*2)*0,2</t>
  </si>
  <si>
    <t>(3,4+2,373*2)*0,2</t>
  </si>
  <si>
    <t>941111121</t>
  </si>
  <si>
    <t>Lešení řadové trubkové lehké pracovní s podlahami s provozním zatížením tř. 3 do 200 kg/m2 šířky tř. W09 od 0,9 do 1,2 m, výšky výšky do 10 m montáž</t>
  </si>
  <si>
    <t>-2014050847</t>
  </si>
  <si>
    <t>https://podminky.urs.cz/item/CS_URS_2024_01/941111121</t>
  </si>
  <si>
    <t>(4,0+1,2)*5,3</t>
  </si>
  <si>
    <t>20,36*9,6</t>
  </si>
  <si>
    <t>4,0*3,9</t>
  </si>
  <si>
    <t>7,54*5,3</t>
  </si>
  <si>
    <t>7,85*9,0</t>
  </si>
  <si>
    <t>20,2*9,1</t>
  </si>
  <si>
    <t>941111122</t>
  </si>
  <si>
    <t>Lešení řadové trubkové lehké pracovní s podlahami s provozním zatížením tř. 3 do 200 kg/m2 šířky tř. W09 od 0,9 do 1,2 m, výšky výšky přes 10 do 25 m montáž</t>
  </si>
  <si>
    <t>-799635077</t>
  </si>
  <si>
    <t>https://podminky.urs.cz/item/CS_URS_2024_01/941111122</t>
  </si>
  <si>
    <t>(10,88+1,2*2)*10,5</t>
  </si>
  <si>
    <t>(1,4+22,6+1,2*2)*10,8</t>
  </si>
  <si>
    <t>(11,58+1,2*2)*13,23</t>
  </si>
  <si>
    <t>34,38*10,5</t>
  </si>
  <si>
    <t>(4,11+1,2)*12,4</t>
  </si>
  <si>
    <t>941111.21</t>
  </si>
  <si>
    <t>Příplatek k lešení řadovému trubkovému lehkému s podlahami do 200 kg/m2 š od 0,9 do 1,2 m v 10 m za pronájem</t>
  </si>
  <si>
    <t>296950570</t>
  </si>
  <si>
    <t>941111.22</t>
  </si>
  <si>
    <t>Příplatek k lešení řadovému trubkovému lehkému s podlahami do 200 kg/m2 š od 0,9 do 1,2 m v přes 10 do 25 m za pronájem</t>
  </si>
  <si>
    <t>-811918799</t>
  </si>
  <si>
    <t>941111821</t>
  </si>
  <si>
    <t>Lešení řadové trubkové lehké pracovní s podlahami s provozním zatížením tř. 3 do 200 kg/m2 šířky tř. W09 od 0,9 do 1,2 m, výšky výšky do 10 m demontáž</t>
  </si>
  <si>
    <t>-1260308712</t>
  </si>
  <si>
    <t>https://podminky.urs.cz/item/CS_URS_2024_01/941111821</t>
  </si>
  <si>
    <t>941111822</t>
  </si>
  <si>
    <t>Lešení řadové trubkové lehké pracovní s podlahami s provozním zatížením tř. 3 do 200 kg/m2 šířky tř. W09 od 0,9 do 1,2 m, výšky výšky přes 10 do 25 m demontáž</t>
  </si>
  <si>
    <t>1523550385</t>
  </si>
  <si>
    <t>https://podminky.urs.cz/item/CS_URS_2024_01/941111822</t>
  </si>
  <si>
    <t>944511111</t>
  </si>
  <si>
    <t>Síť ochranná zavěšená na konstrukci lešení z textilie z umělých vláken montáž</t>
  </si>
  <si>
    <t>1590674631</t>
  </si>
  <si>
    <t>https://podminky.urs.cz/item/CS_URS_2024_01/944511111</t>
  </si>
  <si>
    <t>944511.11</t>
  </si>
  <si>
    <t>Příplatek k ochranné síti za pronájem</t>
  </si>
  <si>
    <t>-2083737480</t>
  </si>
  <si>
    <t>944511811</t>
  </si>
  <si>
    <t>Síť ochranná zavěšená na konstrukci lešení z textilie z umělých vláken demontáž</t>
  </si>
  <si>
    <t>248298016</t>
  </si>
  <si>
    <t>https://podminky.urs.cz/item/CS_URS_2024_01/944511811</t>
  </si>
  <si>
    <t>949101111</t>
  </si>
  <si>
    <t>Lešení pomocné pracovní pro objekty pozemních staveb pro zatížení do 150 kg/m2, o výšce lešeňové podlahy do 1,9 m</t>
  </si>
  <si>
    <t>-2025494129</t>
  </si>
  <si>
    <t>https://podminky.urs.cz/item/CS_URS_2024_01/949101111</t>
  </si>
  <si>
    <t>západní fasáda na střeše</t>
  </si>
  <si>
    <t>10,88*1,2</t>
  </si>
  <si>
    <t>2086118583</t>
  </si>
  <si>
    <t>711112001</t>
  </si>
  <si>
    <t>Provedení izolace proti zemní vlhkosti natěradly a tmely za studena na ploše svislé S nátěrem penetračním</t>
  </si>
  <si>
    <t>-758794537</t>
  </si>
  <si>
    <t>https://podminky.urs.cz/item/CS_URS_2024_01/711112001</t>
  </si>
  <si>
    <t>10,48*1,0</t>
  </si>
  <si>
    <t>10,2*0,5"žb vana"</t>
  </si>
  <si>
    <t>10,2*2,0"ztracené bednení"</t>
  </si>
  <si>
    <t>20,5*0,8</t>
  </si>
  <si>
    <t>-1639328917</t>
  </si>
  <si>
    <t>penesvisS3*0,00034</t>
  </si>
  <si>
    <t>711111053</t>
  </si>
  <si>
    <t>Provedení izolace proti zemní vlhkosti natěradly a tmely za studena na ploše vodorovné V dvojnásobným nátěrem krystalickou hydroizolací</t>
  </si>
  <si>
    <t>831543424</t>
  </si>
  <si>
    <t>https://podminky.urs.cz/item/CS_URS_2024_01/711111053</t>
  </si>
  <si>
    <t>711112053</t>
  </si>
  <si>
    <t>Provedení izolace proti zemní vlhkosti natěradly a tmely za studena na ploše svislé S dvojnásobným nátěrem krystalickou hydroizolací</t>
  </si>
  <si>
    <t>339947555</t>
  </si>
  <si>
    <t>https://podminky.urs.cz/item/CS_URS_2024_01/711112053</t>
  </si>
  <si>
    <t>(3,7+2,7)*2*1,18</t>
  </si>
  <si>
    <t>(31,88+92,45)*2,71</t>
  </si>
  <si>
    <t>24551050</t>
  </si>
  <si>
    <t>stěrka hydroizolační cementová kapilárně aktivní s dodatečnou krystalizací do spodní stavby</t>
  </si>
  <si>
    <t>kg</t>
  </si>
  <si>
    <t>831092580</t>
  </si>
  <si>
    <t>(3,7+2,7)*2*1,18*0</t>
  </si>
  <si>
    <t>steny obvodové</t>
  </si>
  <si>
    <t>(31,88+92,45)*2,71*0</t>
  </si>
  <si>
    <t>1,7 kg/m²/mm - spotreba, predpoklad 2mm</t>
  </si>
  <si>
    <t>352,038*1,7*2</t>
  </si>
  <si>
    <t>sklP5hydronater*1,7*2</t>
  </si>
  <si>
    <t>711142559</t>
  </si>
  <si>
    <t>Provedení izolace proti zemní vlhkosti pásy přitavením NAIP na ploše svislé S</t>
  </si>
  <si>
    <t>726688128</t>
  </si>
  <si>
    <t>https://podminky.urs.cz/item/CS_URS_2024_01/711142559</t>
  </si>
  <si>
    <t>penesvisS3*2</t>
  </si>
  <si>
    <t>-769754031</t>
  </si>
  <si>
    <t>penesvisS3*2*1,221</t>
  </si>
  <si>
    <t>711161273</t>
  </si>
  <si>
    <t>Provedení izolace proti zemní vlhkosti nopovou fólií na ploše svislé S z nopové fólie</t>
  </si>
  <si>
    <t>-1747123929</t>
  </si>
  <si>
    <t>https://podminky.urs.cz/item/CS_URS_2024_01/711161273</t>
  </si>
  <si>
    <t>22,97*3,15</t>
  </si>
  <si>
    <t>8,8*2,41</t>
  </si>
  <si>
    <t>28,88*3,15</t>
  </si>
  <si>
    <t>23,1*3,4</t>
  </si>
  <si>
    <t>28323005</t>
  </si>
  <si>
    <t>fólie profilovaná (nopová) drenážní HDPE s výškou nopů 8mm</t>
  </si>
  <si>
    <t>-1924669001</t>
  </si>
  <si>
    <t>nopofoliefasada*1,221</t>
  </si>
  <si>
    <t>711161383</t>
  </si>
  <si>
    <t>Izolace proti zemní vlhkosti a beztlakové vodě nopovými fóliemi ostatní ukončení izolace lištou</t>
  </si>
  <si>
    <t>-211047929</t>
  </si>
  <si>
    <t>https://podminky.urs.cz/item/CS_URS_2024_01/711161383</t>
  </si>
  <si>
    <t>1935393194</t>
  </si>
  <si>
    <t>713111127</t>
  </si>
  <si>
    <t>Montáž tepelné izolace stropů rohožemi, pásy, dílci, deskami, bloky (izolační materiál ve specifikaci) rovných spodem lepením celoplošně</t>
  </si>
  <si>
    <t>-974640763</t>
  </si>
  <si>
    <t>https://podminky.urs.cz/item/CS_URS_2024_01/713111127</t>
  </si>
  <si>
    <t>ostění v interiéru</t>
  </si>
  <si>
    <t>(1,95+0,75*2)*0,24</t>
  </si>
  <si>
    <t>0,7*4*0,24</t>
  </si>
  <si>
    <t>1,25*3*0,24</t>
  </si>
  <si>
    <t>(2,25*4+1,0*4)*2*0,24</t>
  </si>
  <si>
    <t>(1,25*2+0,5*2+2,8*2)*0,24</t>
  </si>
  <si>
    <t>(1,25*6+0,5*3)*0,24</t>
  </si>
  <si>
    <t>(1,25*6+0,5*2)*0,24</t>
  </si>
  <si>
    <t>(1,25*9)*0,24</t>
  </si>
  <si>
    <t>4,7*0,24</t>
  </si>
  <si>
    <t>(3,4+1,25+1,25*7+0,5*3+4,75)*0,24</t>
  </si>
  <si>
    <t>(1,25*9+0,5*3)*0,24</t>
  </si>
  <si>
    <t>(1,25*8+0,5*3)*0,24</t>
  </si>
  <si>
    <t>(3,4+1,25+4,1+0,5*3+1,25)*0,24</t>
  </si>
  <si>
    <t>(4,1+0,5*3+1,25*2)*0,24</t>
  </si>
  <si>
    <t>(4,1+0,5*3+1,25*2+1,0)*0,24</t>
  </si>
  <si>
    <t>(1,25*6)*0,24</t>
  </si>
  <si>
    <t>6,6*0,24</t>
  </si>
  <si>
    <t>28376.14</t>
  </si>
  <si>
    <t>deska XPS 20mm</t>
  </si>
  <si>
    <t>-764860331</t>
  </si>
  <si>
    <t>izolosteinter*1,05</t>
  </si>
  <si>
    <t>713123211</t>
  </si>
  <si>
    <t>Montáž tepelně izolačního systému základové desky z XPS desek na svislé ploše přilepených nízkoexpanzní (PUR) pěnou jednovrstvého tloušťky izolace do 100 mm</t>
  </si>
  <si>
    <t>-1144836498</t>
  </si>
  <si>
    <t>https://podminky.urs.cz/item/CS_URS_2024_01/713123211</t>
  </si>
  <si>
    <t>283763.2</t>
  </si>
  <si>
    <t>deska XPS tl 100mm</t>
  </si>
  <si>
    <t>-1988750986</t>
  </si>
  <si>
    <t>soklxps100*1,05</t>
  </si>
  <si>
    <t>713123212</t>
  </si>
  <si>
    <t>Montáž tepelně izolačního systému základové desky z XPS desek na svislé ploše přilepených nízkoexpanzní (PUR) pěnou jednovrstvého tloušťky izolace přes 100 do 200 mm</t>
  </si>
  <si>
    <t>-71172323</t>
  </si>
  <si>
    <t>https://podminky.urs.cz/item/CS_URS_2024_01/713123212</t>
  </si>
  <si>
    <t>283766.2</t>
  </si>
  <si>
    <t>deska XPS tl 200mm</t>
  </si>
  <si>
    <t>-905943041</t>
  </si>
  <si>
    <t>soklxps200*1,05</t>
  </si>
  <si>
    <t>1493308761</t>
  </si>
  <si>
    <t>783826615</t>
  </si>
  <si>
    <t>Hydrofobizační nátěr omítek silikonový, transparentní, povrchů hladkých omítek hladkých, zrnitých tenkovrstvých nebo štukových stupně členitosti 1 a 2</t>
  </si>
  <si>
    <t>-2119593637</t>
  </si>
  <si>
    <t>https://podminky.urs.cz/item/CS_URS_2024_01/783826615</t>
  </si>
  <si>
    <t>"nižší budova"(21,8+2,2)*0,65</t>
  </si>
  <si>
    <t>"nižší budova"10,88*0,6</t>
  </si>
  <si>
    <t>"vyšší budova"6,3+4,0*0,6+17,58</t>
  </si>
  <si>
    <t>"vyšší budova"7,5*0,6+2,54</t>
  </si>
  <si>
    <t>"vyšší budova"33,6+0,46*0,6+2,5*0,6*2</t>
  </si>
  <si>
    <t>detailkout</t>
  </si>
  <si>
    <t>20,045</t>
  </si>
  <si>
    <t>folieP2</t>
  </si>
  <si>
    <t>448,546</t>
  </si>
  <si>
    <t>geo300P1</t>
  </si>
  <si>
    <t>204,882</t>
  </si>
  <si>
    <t>geo300P7</t>
  </si>
  <si>
    <t>27,164</t>
  </si>
  <si>
    <t>kacirekP1</t>
  </si>
  <si>
    <t>198,876</t>
  </si>
  <si>
    <t>pas1nadTI</t>
  </si>
  <si>
    <t>270,052</t>
  </si>
  <si>
    <t>pas7nadTI</t>
  </si>
  <si>
    <t>38,679</t>
  </si>
  <si>
    <t>penesklP1</t>
  </si>
  <si>
    <t>247,964</t>
  </si>
  <si>
    <t>penesklP7</t>
  </si>
  <si>
    <t>37,967</t>
  </si>
  <si>
    <t>SO 1.4 - Střecha</t>
  </si>
  <si>
    <t>skladbaP1</t>
  </si>
  <si>
    <t>skladbaP10</t>
  </si>
  <si>
    <t>30,315</t>
  </si>
  <si>
    <t>skladbaP11</t>
  </si>
  <si>
    <t>15,514</t>
  </si>
  <si>
    <t>skladbaP7</t>
  </si>
  <si>
    <t>23,14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</si>
  <si>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</si>
  <si>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</si>
  <si>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</si>
  <si>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</si>
  <si>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>632451.11</t>
  </si>
  <si>
    <t>Spádová vrstva z betonové stěrky tl. přes 5 do 20 mm</t>
  </si>
  <si>
    <t>792842047</t>
  </si>
  <si>
    <t>632451211</t>
  </si>
  <si>
    <t>Potěr cementový samonivelační litý tř. C 20, tl. přes 30 do 35 mm</t>
  </si>
  <si>
    <t>-1572887409</t>
  </si>
  <si>
    <t>https://podminky.urs.cz/item/CS_URS_2024_01/632451211</t>
  </si>
  <si>
    <t>skladba P1</t>
  </si>
  <si>
    <t>20,17*9,86</t>
  </si>
  <si>
    <t>skladba P7</t>
  </si>
  <si>
    <t>3,56*6,5</t>
  </si>
  <si>
    <t>944111111</t>
  </si>
  <si>
    <t>Zábradlí ochranné trubkové na vnějších volných stranách objektů odkloněné od svislice do 15° montáž</t>
  </si>
  <si>
    <t>1348539472</t>
  </si>
  <si>
    <t>https://podminky.urs.cz/item/CS_URS_2024_01/944111111</t>
  </si>
  <si>
    <t>Střecha P1</t>
  </si>
  <si>
    <t>(20,4*2+10,88)</t>
  </si>
  <si>
    <t>944111.11</t>
  </si>
  <si>
    <t>Příplatek k ochrannému zábradlí trubkovému na vnějších stranách objektů za pronájem</t>
  </si>
  <si>
    <t>-1513465739</t>
  </si>
  <si>
    <t>944111811</t>
  </si>
  <si>
    <t>Zábradlí ochranné trubkové na vnějších volných stranách objektů odkloněné od svislice do 15° demontáž</t>
  </si>
  <si>
    <t>1963854399</t>
  </si>
  <si>
    <t>https://podminky.urs.cz/item/CS_URS_2024_01/944111811</t>
  </si>
  <si>
    <t>-1950502164</t>
  </si>
  <si>
    <t>podhled skladby P10+9</t>
  </si>
  <si>
    <t>952901111</t>
  </si>
  <si>
    <t>Vyčištění budov nebo objektů před předáním do užívání budov bytové nebo občanské výstavby, světlé výšky podlaží do 4 m</t>
  </si>
  <si>
    <t>-1329285577</t>
  </si>
  <si>
    <t>https://podminky.urs.cz/item/CS_URS_2024_01/952901111</t>
  </si>
  <si>
    <t>skladba P11</t>
  </si>
  <si>
    <t>3,84*4,04</t>
  </si>
  <si>
    <t>953921115</t>
  </si>
  <si>
    <t>Dlaždice betonové na sucho na ploché střechy kladené jednotlivě volně s mezerami např. pro schůdnost po měkké krytině, pro trvalé zatížení krytin, rozměru 500 x 500 mm</t>
  </si>
  <si>
    <t>-1950915760</t>
  </si>
  <si>
    <t>https://podminky.urs.cz/item/CS_URS_2024_01/953921115</t>
  </si>
  <si>
    <t>(20,17+9,86)*2/0,5+0,88</t>
  </si>
  <si>
    <t>953921116</t>
  </si>
  <si>
    <t>Dlaždice betonové na sucho na ploché střechy kladené jednotlivě volně s mezerami např. pro schůdnost po měkké krytině, pro trvalé zatížení krytin, rozměru Příplatek k ceně -1115 za podkládané čtverce (s přesahem) z asfaltové lepenky</t>
  </si>
  <si>
    <t>775076975</t>
  </si>
  <si>
    <t>https://podminky.urs.cz/item/CS_URS_2024_01/953921116</t>
  </si>
  <si>
    <t>1050700936</t>
  </si>
  <si>
    <t>711413111</t>
  </si>
  <si>
    <t>Izolace proti povrchové a podpovrchové vodě natěradly a tmely za studena na ploše vodorovné V těsnicí hmotou dvousložkovou bitumenovou</t>
  </si>
  <si>
    <t>1317578772</t>
  </si>
  <si>
    <t>https://podminky.urs.cz/item/CS_URS_2024_01/711413111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</si>
  <si>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</si>
  <si>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</si>
  <si>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460433070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</si>
  <si>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</si>
  <si>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</si>
  <si>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</si>
  <si>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</si>
  <si>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</si>
  <si>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-1498772956</t>
  </si>
  <si>
    <t>https://podminky.urs.cz/item/CS_URS_2024_01/712311101</t>
  </si>
  <si>
    <t>vytažení na atiku</t>
  </si>
  <si>
    <t>(20,17*2+9,86)*0,86</t>
  </si>
  <si>
    <t>9,86*0,6</t>
  </si>
  <si>
    <t>(3,56*2+6,5)*0,85</t>
  </si>
  <si>
    <t>6,5*0,5</t>
  </si>
  <si>
    <t>-1483034765</t>
  </si>
  <si>
    <t>penesklP1*0,00032</t>
  </si>
  <si>
    <t>penesklP7*0,00032</t>
  </si>
  <si>
    <t>712331101</t>
  </si>
  <si>
    <t>Provedení povlakové krytiny střech plochých do 10° pásy na sucho AIP nebo NAIP</t>
  </si>
  <si>
    <t>-445184387</t>
  </si>
  <si>
    <t>https://podminky.urs.cz/item/CS_URS_2024_01/712331101</t>
  </si>
  <si>
    <t>skladba P1 - pasy na telepné izolaci</t>
  </si>
  <si>
    <t>vytažení na atiku, vyztužení koutu viz detail</t>
  </si>
  <si>
    <t>(20,17*2+9,86)*0,25</t>
  </si>
  <si>
    <t>9,86*0,25</t>
  </si>
  <si>
    <t>skladba P7 - pasy na telepné izolaci</t>
  </si>
  <si>
    <t>(3,56*2+6,5)*0,25</t>
  </si>
  <si>
    <t>6,5*0,25</t>
  </si>
  <si>
    <t>62811120</t>
  </si>
  <si>
    <t>asfaltový pás separační bez krycí vrstvy (impregnovaná vložka), typu A</t>
  </si>
  <si>
    <t>-1315656630</t>
  </si>
  <si>
    <t>detailkout*1,165</t>
  </si>
  <si>
    <t>23,352*1,1655 'Přepočtené koeficientem množství</t>
  </si>
  <si>
    <t>712331111</t>
  </si>
  <si>
    <t>Provedení povlakové krytiny střech plochých do 10° pásy na sucho podkladní samolepící asfaltový pás</t>
  </si>
  <si>
    <t>836064663</t>
  </si>
  <si>
    <t>https://podminky.urs.cz/item/CS_URS_2024_01/712331111</t>
  </si>
  <si>
    <t>1.vrstva</t>
  </si>
  <si>
    <t>(20,17*2+9,86)*(1,0+0,3)</t>
  </si>
  <si>
    <t>9,86*(0,3+0,3)</t>
  </si>
  <si>
    <t>(3,56*2+6,5)*0,95</t>
  </si>
  <si>
    <t>6,5*0,4</t>
  </si>
  <si>
    <t>2.vrstva</t>
  </si>
  <si>
    <t>62853001</t>
  </si>
  <si>
    <t>pás asfaltový samolepicí modifikovaný SBS s vložkou ze skleněné tkaniny se spalitelnou fólií nebo jemnozrnným minerálním posypem nebo textilií na horním povrchu tl 4,0mm</t>
  </si>
  <si>
    <t>-1640080345</t>
  </si>
  <si>
    <t>pas1nadTI*1,165*2</t>
  </si>
  <si>
    <t>pas7nadTI*1,165*2</t>
  </si>
  <si>
    <t>712341559</t>
  </si>
  <si>
    <t>Provedení povlakové krytiny střech plochých do 10° pásy přitavením NAIP v plné ploše</t>
  </si>
  <si>
    <t>-143645406</t>
  </si>
  <si>
    <t>https://podminky.urs.cz/item/CS_URS_2024_01/712341559</t>
  </si>
  <si>
    <t>penesklP1*2+penesklP7*2</t>
  </si>
  <si>
    <t>789577900</t>
  </si>
  <si>
    <t>penesklP1*2*1,165</t>
  </si>
  <si>
    <t>penesklP7*2*1,165</t>
  </si>
  <si>
    <t>712391172</t>
  </si>
  <si>
    <t>Provedení povlakové krytiny střech plochých do 10° -ostatní práce provedení vrstvy textilní ochranné</t>
  </si>
  <si>
    <t>28720352</t>
  </si>
  <si>
    <t>https://podminky.urs.cz/item/CS_URS_2024_01/712391172</t>
  </si>
  <si>
    <t>(20,17*2+9,86)*0,1</t>
  </si>
  <si>
    <t>9,86*0,1</t>
  </si>
  <si>
    <t xml:space="preserve">skladba P7 </t>
  </si>
  <si>
    <t>(3,56+6,5)*2*0,2</t>
  </si>
  <si>
    <t>69311172</t>
  </si>
  <si>
    <t>geotextilie PP s ÚV stabilizací 300g/m2</t>
  </si>
  <si>
    <t>1626274398</t>
  </si>
  <si>
    <t>geo300P1*1,165</t>
  </si>
  <si>
    <t>geo300P7*1,165</t>
  </si>
  <si>
    <t>712391382</t>
  </si>
  <si>
    <t>Provedení povlakové krytiny střech plochých do 10° -ostatní práce dokončení izolace násypem z hrubého kameniva frakce 16 - 22, tl. 50 mm</t>
  </si>
  <si>
    <t>-1700974201</t>
  </si>
  <si>
    <t>https://podminky.urs.cz/item/CS_URS_2024_01/712391382</t>
  </si>
  <si>
    <t>712391482</t>
  </si>
  <si>
    <t>Provedení povlakové krytiny střech plochých do 10° -ostatní práce dokončení izolace násypem z hrubého kameniva Příplatek k ceně za každých dalších 10 mm</t>
  </si>
  <si>
    <t>-576592426</t>
  </si>
  <si>
    <t>https://podminky.urs.cz/item/CS_URS_2024_01/712391482</t>
  </si>
  <si>
    <t>kacirekP1*3</t>
  </si>
  <si>
    <t>58337403</t>
  </si>
  <si>
    <t>kamenivo dekorační (kačírek) frakce 16/32</t>
  </si>
  <si>
    <t>-1109135257</t>
  </si>
  <si>
    <t>kacirekP1*0,08*1,8</t>
  </si>
  <si>
    <t>712461705</t>
  </si>
  <si>
    <t>Provedení povlakové krytiny střech šikmých přes 10° do 30° fólií přilepenou se svařovanými spoji</t>
  </si>
  <si>
    <t>1920025025</t>
  </si>
  <si>
    <t>https://podminky.urs.cz/item/CS_URS_2024_01/712461705</t>
  </si>
  <si>
    <t>skladba P2</t>
  </si>
  <si>
    <t>12,8*33,98</t>
  </si>
  <si>
    <t>6,28*0,65</t>
  </si>
  <si>
    <t>odpočet výlezu na střechu</t>
  </si>
  <si>
    <t>-0,6*0,6*2</t>
  </si>
  <si>
    <t>12,8*0,4*2</t>
  </si>
  <si>
    <t>28322067</t>
  </si>
  <si>
    <t>fólie hydroizolační střešní mPVC mechanicky kotvená se zvýšenou odolností tl 1,5mm</t>
  </si>
  <si>
    <t>1459635158</t>
  </si>
  <si>
    <t>folieP2*1,165</t>
  </si>
  <si>
    <t>712771271</t>
  </si>
  <si>
    <t>Provedení filtrační vrstvy vegetační střechy z textilií kladených volně s přesahem, sklon střechy do 5°</t>
  </si>
  <si>
    <t>1251323572</t>
  </si>
  <si>
    <t>https://podminky.urs.cz/item/CS_URS_2024_01/712771271</t>
  </si>
  <si>
    <t>(3,56+6,5)*2*0,1</t>
  </si>
  <si>
    <t>69311068</t>
  </si>
  <si>
    <t>geotextilie netkaná separační, ochranná, filtrační, drenážní PP 300g/m2</t>
  </si>
  <si>
    <t>-2104722033</t>
  </si>
  <si>
    <t>3,56*6,5*1,1</t>
  </si>
  <si>
    <t>(3,56+6,5)*2*0,1*1,1</t>
  </si>
  <si>
    <t>712771331</t>
  </si>
  <si>
    <t>Provedení hydroakumulační vrstvy vegetační střechy z plastových nopových fólií s perforací, kladených volně na sraz, sklon střechy do 5°</t>
  </si>
  <si>
    <t>-1481702543</t>
  </si>
  <si>
    <t>https://podminky.urs.cz/item/CS_URS_2024_01/712771331</t>
  </si>
  <si>
    <t>69334154</t>
  </si>
  <si>
    <t>fólie profilovaná (nopová) perforovaná HDPE s hydroakumulační a drenážní funkcí do vegetačních střech s výškou nopů 60mm</t>
  </si>
  <si>
    <t>-355326101</t>
  </si>
  <si>
    <t>3,56*6,5*1,165</t>
  </si>
  <si>
    <t>712771401</t>
  </si>
  <si>
    <t>Provedení vegetační vrstvy vegetační střechy ze substrátu, tloušťky do 100 mm, sklon střechy do 5°</t>
  </si>
  <si>
    <t>-564076943</t>
  </si>
  <si>
    <t>https://podminky.urs.cz/item/CS_URS_2024_01/712771401</t>
  </si>
  <si>
    <t>10321002</t>
  </si>
  <si>
    <t>substrát vegetačních střech extenzivní trávníkový</t>
  </si>
  <si>
    <t>-504883227</t>
  </si>
  <si>
    <t>skladbaP7*0,1</t>
  </si>
  <si>
    <t>712771521</t>
  </si>
  <si>
    <t>Založení vegetace vegetační střechy položením vegetační nebo trávníkové rohože, sklon střechy do 5°</t>
  </si>
  <si>
    <t>-2141416745</t>
  </si>
  <si>
    <t>https://podminky.urs.cz/item/CS_URS_2024_01/712771521</t>
  </si>
  <si>
    <t>69334504</t>
  </si>
  <si>
    <t>koberec rozchodníkový vegetačních střech</t>
  </si>
  <si>
    <t>-1093332074</t>
  </si>
  <si>
    <t>71299.04</t>
  </si>
  <si>
    <t>Montaž a dodávka atikového odtoku (přepadu, napojení na skladbu, asf. manžety, napojení na svod) vč. systémových detailů a prvků</t>
  </si>
  <si>
    <t>-1207136211</t>
  </si>
  <si>
    <t>střecha P1</t>
  </si>
  <si>
    <t>Střecha P7</t>
  </si>
  <si>
    <t>712998106</t>
  </si>
  <si>
    <t>Provedení povlakové krytiny střech - ostatní práce montáž odvodňovacího prvku doplňků ochranného koše chrliče</t>
  </si>
  <si>
    <t>776230491</t>
  </si>
  <si>
    <t>https://podminky.urs.cz/item/CS_URS_2024_01/712998106</t>
  </si>
  <si>
    <t>28349100</t>
  </si>
  <si>
    <t>koš perforovaný ochranný pro odvodnění ploché střechy s kačírkem 100mm</t>
  </si>
  <si>
    <t>873181588</t>
  </si>
  <si>
    <t>998712103</t>
  </si>
  <si>
    <t>Přesun hmot pro povlakové krytiny stanovený z hmotnosti přesunovaného materiálu vodorovná dopravní vzdálenost do 50 m základní v objektech výšky přes 12 do 24 m</t>
  </si>
  <si>
    <t>-1891564051</t>
  </si>
  <si>
    <t>https://podminky.urs.cz/item/CS_URS_2024_01/998712103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</si>
  <si>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</si>
  <si>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</si>
  <si>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1080392945</t>
  </si>
  <si>
    <t>https://podminky.urs.cz/item/CS_URS_2024_01/713131341</t>
  </si>
  <si>
    <t>okolo atika strechy P1</t>
  </si>
  <si>
    <t>(20,17*2+9,86)*0,7</t>
  </si>
  <si>
    <t>okolo atika strechy P7</t>
  </si>
  <si>
    <t>(3,56*2+6,5)*0,65</t>
  </si>
  <si>
    <t>28376.21</t>
  </si>
  <si>
    <t>deska XPS hrana polodrážková a hladký povrch 300kPA λ=0,035 tl 80mm</t>
  </si>
  <si>
    <t>-268945920</t>
  </si>
  <si>
    <t>okolo atika střechy P1</t>
  </si>
  <si>
    <t>(20,17*2+9,86)*0,7*1,05</t>
  </si>
  <si>
    <t>9,86*0,6*1,05</t>
  </si>
  <si>
    <t>(3,56*2+6,5)*0,65*1,05</t>
  </si>
  <si>
    <t>713141138</t>
  </si>
  <si>
    <t>Montáž tepelné izolace střech plochých rohožemi, pásy, deskami, dílci, bloky (izolační materiál ve specifikaci) přilepenými za studena dvouvrstvá nízkoexpanzní (PUR) pěnou</t>
  </si>
  <si>
    <t>51113837</t>
  </si>
  <si>
    <t>https://podminky.urs.cz/item/CS_URS_2024_01/713141138</t>
  </si>
  <si>
    <t>tl.60mm</t>
  </si>
  <si>
    <t>tl.140mm</t>
  </si>
  <si>
    <t>28376.78</t>
  </si>
  <si>
    <t>deska EPS grafitová střešní λ=0,030-0,031 tl 140mm</t>
  </si>
  <si>
    <t>-618572476</t>
  </si>
  <si>
    <t>skladbaP1*1,05</t>
  </si>
  <si>
    <t>skladbaP7*1,05</t>
  </si>
  <si>
    <t>28376.74</t>
  </si>
  <si>
    <t>deska EPS grafitová střešní λ=0,030-0,031 tl 60mm</t>
  </si>
  <si>
    <t>1286949324</t>
  </si>
  <si>
    <t>713141336</t>
  </si>
  <si>
    <t>Montáž tepelné izolace střech plochých spádovými klíny v ploše přilepenými za studena nízkoexpanzní (PUR) pěnou</t>
  </si>
  <si>
    <t>777598557</t>
  </si>
  <si>
    <t>https://podminky.urs.cz/item/CS_URS_2024_01/713141336</t>
  </si>
  <si>
    <t>28376101</t>
  </si>
  <si>
    <t>klín izolační spádový EPS GREY 100</t>
  </si>
  <si>
    <t>-643705997</t>
  </si>
  <si>
    <t>skladbaP1*(0,02+0,17)/2*1,05</t>
  </si>
  <si>
    <t>skladbaP7*(0,02+0,1)/2*1,05</t>
  </si>
  <si>
    <t>713141356</t>
  </si>
  <si>
    <t>Montáž tepelné izolace střech plochých spádovými klíny na zhlaví atiky šířky do 500 mm přilepenými za studena nízkoexpanzní (PUR) pěnou</t>
  </si>
  <si>
    <t>508604830</t>
  </si>
  <si>
    <t>https://podminky.urs.cz/item/CS_URS_2024_01/713141356</t>
  </si>
  <si>
    <t>vodorovná plocha atiky strechy P1</t>
  </si>
  <si>
    <t>(20,17*2+9,86)</t>
  </si>
  <si>
    <t>vodorovná plocha atiky strechy P7</t>
  </si>
  <si>
    <t>(3,56*2+6,5)</t>
  </si>
  <si>
    <t>28376105</t>
  </si>
  <si>
    <t>klín izolační z XPS spádový</t>
  </si>
  <si>
    <t>-1463047397</t>
  </si>
  <si>
    <t>(20,17*2+9,86)*0,2*0,06*1,05</t>
  </si>
  <si>
    <t>vodorovná plocha atiky strechy P2</t>
  </si>
  <si>
    <t>(3,56*2+6,5)*0,24*0,06*1,05</t>
  </si>
  <si>
    <t>-2088694103</t>
  </si>
  <si>
    <t>762</t>
  </si>
  <si>
    <t>Konstrukce tesařské</t>
  </si>
  <si>
    <t>762332544</t>
  </si>
  <si>
    <t>Montáž vázaných konstrukcí krovů střech pultových, sedlových, valbových, stanových čtvercového nebo obdélníkového půdorysu z řeziva hoblovaného s použitím ocelových spojek (spojky ve specifikaci) průřezové plochy přes 288 do 450 cm2</t>
  </si>
  <si>
    <t>517087694</t>
  </si>
  <si>
    <t>https://podminky.urs.cz/item/CS_URS_2024_01/762332544</t>
  </si>
  <si>
    <t>skladba P11pergola</t>
  </si>
  <si>
    <t>krokve 150x200</t>
  </si>
  <si>
    <t>4,0*5+3,64</t>
  </si>
  <si>
    <t>sloupky</t>
  </si>
  <si>
    <t>200x200</t>
  </si>
  <si>
    <t>2,7*2</t>
  </si>
  <si>
    <t>60512140</t>
  </si>
  <si>
    <t>hranol stavební řezivo průřezu do 450cm2 do dl 6m</t>
  </si>
  <si>
    <t>1147403805</t>
  </si>
  <si>
    <t>(4,0*5+3,64)*0,15*0,2*1,1</t>
  </si>
  <si>
    <t>2,7*2*0,2*0,2*1,1</t>
  </si>
  <si>
    <t>762341026</t>
  </si>
  <si>
    <t>Bednění střech střech rovných sklonu do 60° s vyřezáním otvorů z dřevoštěpkových desek OSB šroubovaných na krokve na pero a drážku, tloušťky desky 22 mm</t>
  </si>
  <si>
    <t>-970565410</t>
  </si>
  <si>
    <t>https://podminky.urs.cz/item/CS_URS_2024_01/762341026</t>
  </si>
  <si>
    <t>762341044</t>
  </si>
  <si>
    <t>Bednění střech střech rovných sklonu do 60° s vyřezáním otvorů z dřevoštěpkových desek OSB šroubovaných na rošt na pero a drážku, tloušťky desky 18 mm</t>
  </si>
  <si>
    <t>1811106010</t>
  </si>
  <si>
    <t>https://podminky.urs.cz/item/CS_URS_2024_01/762341044</t>
  </si>
  <si>
    <t>762361114</t>
  </si>
  <si>
    <t>Montáž spádových klínů pro rovné střechy s připojením na nosnou konstrukci z řeziva průřezové plochy do 120 cm2</t>
  </si>
  <si>
    <t>148168623</t>
  </si>
  <si>
    <t>https://podminky.urs.cz/item/CS_URS_2024_01/762361114</t>
  </si>
  <si>
    <t>20,2*4</t>
  </si>
  <si>
    <t>60512127</t>
  </si>
  <si>
    <t>hranol stavební řezivo průřezu do 120cm2 přes dl 8m</t>
  </si>
  <si>
    <t>-313908390</t>
  </si>
  <si>
    <t>20,2*0,1*0,1*1,1</t>
  </si>
  <si>
    <t>20,2*0,08*0,08*1,1</t>
  </si>
  <si>
    <t>20,2*0,06*0,06*1,1</t>
  </si>
  <si>
    <t>20,2*0,06*0,04*1,1</t>
  </si>
  <si>
    <t>762361311</t>
  </si>
  <si>
    <t>Konstrukční vrstva pod klempířské prvky pro oplechování horních ploch zdí a nadezdívek (atik) z desek dřevoštěpkových šroubovaných do podkladu, tloušťky desky 18 mm</t>
  </si>
  <si>
    <t>-1171995759</t>
  </si>
  <si>
    <t>https://podminky.urs.cz/item/CS_URS_2024_01/762361311</t>
  </si>
  <si>
    <t>(20,17*2+9,86)*0,51</t>
  </si>
  <si>
    <t>12,8*0,2*2</t>
  </si>
  <si>
    <t>(3,56*2+6,5)*0,51</t>
  </si>
  <si>
    <t>762431.25</t>
  </si>
  <si>
    <t>Montáž a dodávka desek z dřevovláknitých hmot včetně tvarování a úpravy pro olištování spár na pero a drážku tl. 100mm</t>
  </si>
  <si>
    <t>1421797614</t>
  </si>
  <si>
    <t>(33,98+14,15+13,95)*0,75</t>
  </si>
  <si>
    <t>7,1*0,5</t>
  </si>
  <si>
    <t>26,5*2*2</t>
  </si>
  <si>
    <t>-1,76*2</t>
  </si>
  <si>
    <t>762810027</t>
  </si>
  <si>
    <t>Záklop stropů z dřevoštěpkových desek OSB šroubovaných na trámy na pero a drážku, tloušťky desky 25 mm</t>
  </si>
  <si>
    <t>-69142402</t>
  </si>
  <si>
    <t>https://podminky.urs.cz/item/CS_URS_2024_01/762810027</t>
  </si>
  <si>
    <t>pochozí servisní lávka</t>
  </si>
  <si>
    <t>(OSB na konstrukci vynesené z vazníků)</t>
  </si>
  <si>
    <t>33,5*1,25</t>
  </si>
  <si>
    <t>762841310</t>
  </si>
  <si>
    <t>Montáž podbíjení stropů a střech vodorovných z hoblovaných prken z palubek</t>
  </si>
  <si>
    <t>-953557417</t>
  </si>
  <si>
    <t>https://podminky.urs.cz/item/CS_URS_2024_01/762841310</t>
  </si>
  <si>
    <t>61191.20</t>
  </si>
  <si>
    <t>palubky obkladové tl. 15mm vč. impregnace, finální povrchové úpravy</t>
  </si>
  <si>
    <t>-1157063596</t>
  </si>
  <si>
    <t>skladbaP11*1,08</t>
  </si>
  <si>
    <t>762999.100</t>
  </si>
  <si>
    <t>Kompletní montáž a dodávka sbíjené vazníkové konstrukce krovu vč. spojovacích a kotvících prvků, impregnace, systémových deatilů (výměra = půdorysná plocha)</t>
  </si>
  <si>
    <t>-1144924339</t>
  </si>
  <si>
    <t>11,0*33,98</t>
  </si>
  <si>
    <t>998762103</t>
  </si>
  <si>
    <t>Přesun hmot pro konstrukce tesařské stanovený z hmotnosti přesunovaného materiálu vodorovná dopravní vzdálenost do 50 m základní v objektech výšky přes 12 do 24 m</t>
  </si>
  <si>
    <t>1580245491</t>
  </si>
  <si>
    <t>https://podminky.urs.cz/item/CS_URS_2024_01/998762103</t>
  </si>
  <si>
    <t>764</t>
  </si>
  <si>
    <t>Konstrukce klempířské</t>
  </si>
  <si>
    <t>764002414</t>
  </si>
  <si>
    <t>Montáž strukturované oddělovací rohože jakékoli rš</t>
  </si>
  <si>
    <t>1435692640</t>
  </si>
  <si>
    <t>https://podminky.urs.cz/item/CS_URS_2024_01/764002414</t>
  </si>
  <si>
    <t>skladbaP11+skladbaP10</t>
  </si>
  <si>
    <t>28329223</t>
  </si>
  <si>
    <t>fólie difuzně propustné s nakašírovanou strukturovanou rohoží pod hladkou plechovou krytinu</t>
  </si>
  <si>
    <t>1974311709</t>
  </si>
  <si>
    <t>45,829*1,15 'Přepočtené koeficientem množství</t>
  </si>
  <si>
    <t>764121.01</t>
  </si>
  <si>
    <t>Krytina z falcovaného plechu tl. 3,5mm s úpravou u okapů, prostupů a výčnělků střechy rovné vč. systémových detailů a prvků</t>
  </si>
  <si>
    <t>-698599785</t>
  </si>
  <si>
    <t>764121.11</t>
  </si>
  <si>
    <t>Krytina falcová z Al plechu eloxovaného rš 600 mm tl. 0,8mm sklonu do 30° vč. systémových detailů a prvků</t>
  </si>
  <si>
    <t>917413477</t>
  </si>
  <si>
    <t>20,21*1,5</t>
  </si>
  <si>
    <t>998764103</t>
  </si>
  <si>
    <t>Přesun hmot pro konstrukce klempířské stanovený z hmotnosti přesunovaného materiálu vodorovná dopravní vzdálenost do 50 m základní v objektech výšky přes 12 do 24 m</t>
  </si>
  <si>
    <t>667555642</t>
  </si>
  <si>
    <t>https://podminky.urs.cz/item/CS_URS_2024_01/998764103</t>
  </si>
  <si>
    <t>765</t>
  </si>
  <si>
    <t>Krytina skládaná</t>
  </si>
  <si>
    <t>765133.01</t>
  </si>
  <si>
    <t>Krytina z plastové šablony rozm 300x300mm vč. kotvení, systémovových detailů a prvků</t>
  </si>
  <si>
    <t>856774088</t>
  </si>
  <si>
    <t>Poznámka k položce:_x000d_
Rozměr: 30 x 30 cm_x000d_
Tloušťka: 3,2 mm_x000d_
Spotřeba: 19,75 – 21,6 ks/m2_x000d_
Hmotnost: max. 6 kg/m2_x000d_
Minimální sklon: 25°</t>
  </si>
  <si>
    <t>998765103</t>
  </si>
  <si>
    <t>Přesun hmot pro krytiny skládané stanovený z hmotnosti přesunovaného materiálu vodorovná dopravní vzdálenost do 50 m základní na objektech výšky přes 12 do 24 m</t>
  </si>
  <si>
    <t>-120524823</t>
  </si>
  <si>
    <t>https://podminky.urs.cz/item/CS_URS_2024_01/998765103</t>
  </si>
  <si>
    <t>766417211</t>
  </si>
  <si>
    <t>Montáž obložení stěn rošt podkladový</t>
  </si>
  <si>
    <t>-1728362482</t>
  </si>
  <si>
    <t>https://podminky.urs.cz/item/CS_URS_2024_01/766417211</t>
  </si>
  <si>
    <t>hranol pro ukotvení obvodové desky, viz detail B.02</t>
  </si>
  <si>
    <t>profil 100x100</t>
  </si>
  <si>
    <t>(33,98+14,15+13,95+7,1)*2</t>
  </si>
  <si>
    <t>štíty plocha - predpokla d2m na m2</t>
  </si>
  <si>
    <t>-1229300113</t>
  </si>
  <si>
    <t>(33,98+14,15+13,95+7,1)*2*0,1*0,1*1,1</t>
  </si>
  <si>
    <t>26,5*2*2*0,1*0,1*1,1</t>
  </si>
  <si>
    <t>-1995417178</t>
  </si>
  <si>
    <t>767881.12</t>
  </si>
  <si>
    <t>Montáž a dodávka záchytného systému proti pádu bodů samostatných nebo v systému s poddajným kotvícím vedením do železobetonu chemickou kotvou vč. systémových detailů, revize - popis viz TZ</t>
  </si>
  <si>
    <t>-311249409</t>
  </si>
  <si>
    <t>Montáž a dodávka kotvících prvkl pro FVE vč. napojení na střešní skladbu P2</t>
  </si>
  <si>
    <t>1761411692</t>
  </si>
  <si>
    <t>896585869</t>
  </si>
  <si>
    <t>1616417975</t>
  </si>
  <si>
    <t>23,14*2</t>
  </si>
  <si>
    <t>-1119002843</t>
  </si>
  <si>
    <t>23,14*2*0,08*1,1</t>
  </si>
  <si>
    <t>-1284587596</t>
  </si>
  <si>
    <t>-1570303680</t>
  </si>
  <si>
    <t>20,2*1,5*2*1,1</t>
  </si>
  <si>
    <t>1334942247</t>
  </si>
  <si>
    <t>783213021</t>
  </si>
  <si>
    <t>Preventivní napouštěcí nátěr tesařských prvků proti dřevokazným houbám, hmyzu a plísním nezabudovaných do konstrukce dvojnásobný syntetický</t>
  </si>
  <si>
    <t>-615848946</t>
  </si>
  <si>
    <t>https://podminky.urs.cz/item/CS_URS_2024_01/783213021</t>
  </si>
  <si>
    <t>(4,0*5+3,64)*(0,15+0,2)*2*1,1</t>
  </si>
  <si>
    <t>2,7*2*0,2*4*1,1</t>
  </si>
  <si>
    <t>20,2*0,1*4*1,1</t>
  </si>
  <si>
    <t>20,2*0,08*4*1,1</t>
  </si>
  <si>
    <t>20,2*0,06*4*1,1</t>
  </si>
  <si>
    <t>20,2*(0,06+0,04)*2*1,1</t>
  </si>
  <si>
    <t>783813.01</t>
  </si>
  <si>
    <t>-2015699731</t>
  </si>
  <si>
    <t>20,2*1,5*3</t>
  </si>
  <si>
    <t>tbmcelkplocha</t>
  </si>
  <si>
    <t>1693,9</t>
  </si>
  <si>
    <t>SO 1.5 - Výrobky, ostatní konstrukce</t>
  </si>
  <si>
    <t xml:space="preserve">    764 - Konstrukce klempířské - vč. přesunu hmot</t>
  </si>
  <si>
    <t xml:space="preserve">    766 - Konstrukce truhlářské vč. přesunu hmot</t>
  </si>
  <si>
    <t xml:space="preserve">    767.1 - Ostatní výrobky vč. přesunu hmot</t>
  </si>
  <si>
    <t xml:space="preserve">    768 - Sociální vybavení vč. m+d, přesunu hmot</t>
  </si>
  <si>
    <t>Ostatní - Ostatní</t>
  </si>
  <si>
    <t>705479991</t>
  </si>
  <si>
    <t>1862426499</t>
  </si>
  <si>
    <t>953943211</t>
  </si>
  <si>
    <t>Osazování drobných kovových předmětů kotvených do stěny hasicího přístroje</t>
  </si>
  <si>
    <t>1305914989</t>
  </si>
  <si>
    <t>https://podminky.urs.cz/item/CS_URS_2024_01/953943211</t>
  </si>
  <si>
    <t>21+5</t>
  </si>
  <si>
    <t>44932114</t>
  </si>
  <si>
    <t>přístroj hasicí ruční práškový PG 6 LE</t>
  </si>
  <si>
    <t>870479453</t>
  </si>
  <si>
    <t>44932211</t>
  </si>
  <si>
    <t>přístroj hasicí ruční sněhový KS 5 BG</t>
  </si>
  <si>
    <t>2025997095</t>
  </si>
  <si>
    <t>9901020.1</t>
  </si>
  <si>
    <t>Zednické výpomoci specialistům (realizace na pokyn investora a dle zápisu v SD)</t>
  </si>
  <si>
    <t>1774087190</t>
  </si>
  <si>
    <t xml:space="preserve">předpoklad </t>
  </si>
  <si>
    <t>180,0</t>
  </si>
  <si>
    <t>Konstrukce klempířské - vč. přesunu hmot</t>
  </si>
  <si>
    <t>7640214.2</t>
  </si>
  <si>
    <t>Montáž a dodávka krycí lišty r.š.130mm vč systémových detailů, prvků a povrchové úpravy</t>
  </si>
  <si>
    <t>900053654</t>
  </si>
  <si>
    <t>Dle výpisu klempířských prvků</t>
  </si>
  <si>
    <t>"K31" 9,86</t>
  </si>
  <si>
    <t>"K33" 6,52</t>
  </si>
  <si>
    <t>7640214.3</t>
  </si>
  <si>
    <t>Montáž a dodávka krycí lišty r.š.190mm vč. systémových detailů, prvků a povrchové úpravy</t>
  </si>
  <si>
    <t>-1524016802</t>
  </si>
  <si>
    <t>Poznámka k položce:_x000d_
ELOX. ALU. PLECH_x000d_
TL. 0,8MM_x000d_
RAL 7016</t>
  </si>
  <si>
    <t xml:space="preserve">Dle výpisu klempířských prvků </t>
  </si>
  <si>
    <t>"K48" 7,89</t>
  </si>
  <si>
    <t>"K51" 20,21</t>
  </si>
  <si>
    <t>7642224.3</t>
  </si>
  <si>
    <t>Montáž a ododávka okapního plechu r.š. 450mm vč. podkladního pásu, systémových detailů, prvků a povrchové úpravy</t>
  </si>
  <si>
    <t>-902107122</t>
  </si>
  <si>
    <t>"K36" 34,0</t>
  </si>
  <si>
    <t>"K37" 13,75</t>
  </si>
  <si>
    <t>"K38"6,30</t>
  </si>
  <si>
    <t>"K39"13,95</t>
  </si>
  <si>
    <t>7642224.0</t>
  </si>
  <si>
    <t>Oplechování štítu závětrnou lištou z Al plechu rš 295 mm</t>
  </si>
  <si>
    <t>916717560</t>
  </si>
  <si>
    <t>"K41" 0,70*2</t>
  </si>
  <si>
    <t>"K47" 3,85</t>
  </si>
  <si>
    <t>"K50" 1,47*2</t>
  </si>
  <si>
    <t>7642224.1</t>
  </si>
  <si>
    <t>Montáž a dodávka zatahovacího profilu r.š. 540mm vč. systémových detailů, prvků a povrchové úpravy</t>
  </si>
  <si>
    <t>-1134477589</t>
  </si>
  <si>
    <t>"K49" 4,04</t>
  </si>
  <si>
    <t>"K52" 20,21</t>
  </si>
  <si>
    <t>764223452</t>
  </si>
  <si>
    <t>Oplechování střešních prvků z hliníkového plechu střešní výlez rozměru 600 x 600 mm, střechy s krytinou plechovou</t>
  </si>
  <si>
    <t>923509400</t>
  </si>
  <si>
    <t>https://podminky.urs.cz/item/CS_URS_2024_01/764223452</t>
  </si>
  <si>
    <t>Dle výpisu ostatních prvků</t>
  </si>
  <si>
    <t>"X16" 2,0</t>
  </si>
  <si>
    <t>764224406</t>
  </si>
  <si>
    <t>Oplechování horních ploch zdí a nadezdívek (atik) z hliníkového plechu mechanicky kotvené rš 500 mm</t>
  </si>
  <si>
    <t>1975663312</t>
  </si>
  <si>
    <t>https://podminky.urs.cz/item/CS_URS_2024_01/764224406</t>
  </si>
  <si>
    <t>"K40" 12,78*2</t>
  </si>
  <si>
    <t>7642244.3</t>
  </si>
  <si>
    <t>Montáž a dodávka komínové krycí desky r.š. 400mm, vč. systémových detailů, prvků a povrchové úpravy</t>
  </si>
  <si>
    <t>526939308</t>
  </si>
  <si>
    <t>Poznámka k položce:_x000d_
ELOX. ALU. PLECH_x000d_
TL. 0,8MM</t>
  </si>
  <si>
    <t>"K43" 0,4</t>
  </si>
  <si>
    <t>764224411</t>
  </si>
  <si>
    <t>Oplechování horních ploch zdí a nadezdívek (atik) z hliníkového plechu mechanicky kotvené přes rš 800 mm</t>
  </si>
  <si>
    <t>-846970614</t>
  </si>
  <si>
    <t>https://podminky.urs.cz/item/CS_URS_2024_01/764224411</t>
  </si>
  <si>
    <t>"K30" 51,7</t>
  </si>
  <si>
    <t>"K35" 15,22</t>
  </si>
  <si>
    <t>7642264.1</t>
  </si>
  <si>
    <t>Oplechování parapetů z hliníkového plechu rovných mechanicky kotvené, bez rohů rš 330 mm</t>
  </si>
  <si>
    <t>-1463602136</t>
  </si>
  <si>
    <t>https://podminky.urs.cz/item/CS_URS_2024_01/7642264.1</t>
  </si>
  <si>
    <t>Poznámka k položce:_x000d_
ELOX. ALU. PLECH_x000d_
TL. 0,8MM_x000d_
RAL 701</t>
  </si>
  <si>
    <t>"K01" (1,25+0,045+0,045)*64</t>
  </si>
  <si>
    <t>"K02" (0,50+0,045+0,045)*24</t>
  </si>
  <si>
    <t>"K03" (0,75+0,045+0,045)*6</t>
  </si>
  <si>
    <t>"K05" (4,10+0,045+0,045)*3</t>
  </si>
  <si>
    <t>"K06" (2,25+0,045+0,045)*8</t>
  </si>
  <si>
    <t>"K07" (3,40+0,045+0,045)*1</t>
  </si>
  <si>
    <t>"K08" (6,66+0,045+0,045)*1</t>
  </si>
  <si>
    <t>"K09" (1,00+0,045+0,045)*1</t>
  </si>
  <si>
    <t>7642264.0</t>
  </si>
  <si>
    <t>Oplechování parapetů rovných mechanicky kotvené z Al plechu rš 180 mm</t>
  </si>
  <si>
    <t>-2084989867</t>
  </si>
  <si>
    <t>"K10" (1,65+0,045+0,045)*2</t>
  </si>
  <si>
    <t>7643214.0</t>
  </si>
  <si>
    <t>Montáž a dodávka lemování střešního výlezu r.š. 350mm vč. systémových detailů, prvků a povrchové úpravy</t>
  </si>
  <si>
    <t>-417327297</t>
  </si>
  <si>
    <t>"K46" 2,40*2</t>
  </si>
  <si>
    <t>7643214.1</t>
  </si>
  <si>
    <t>Montáž a dodávka oplechování komínu r.š. 400mm vč. systémových detailů, prvků a povrchové úpravy</t>
  </si>
  <si>
    <t>1266094708</t>
  </si>
  <si>
    <t>"K42" 1,2</t>
  </si>
  <si>
    <t>7643214.7</t>
  </si>
  <si>
    <t>Lemování rovných zdí z Al plechu rš 580 mm</t>
  </si>
  <si>
    <t>-441369812</t>
  </si>
  <si>
    <t>"K32" 9,86</t>
  </si>
  <si>
    <t>"K34" 6,52</t>
  </si>
  <si>
    <t>7643254.2</t>
  </si>
  <si>
    <t>Lemování trub, konzol nebo držáků z Al plechu D do 75 mm</t>
  </si>
  <si>
    <t>-1813889947</t>
  </si>
  <si>
    <t>"K45" 2,0</t>
  </si>
  <si>
    <t>7643254.3</t>
  </si>
  <si>
    <t>Lemování trub, konzol nebo držáků z Al plechu D přes 75 do 100 mm</t>
  </si>
  <si>
    <t>-882755801</t>
  </si>
  <si>
    <t>"K44" 5,0</t>
  </si>
  <si>
    <t>7643254.4</t>
  </si>
  <si>
    <t>Montáž a dodávka oplechování prostupů VZT vč. systémových detailů, prvků a povrchové úpravy</t>
  </si>
  <si>
    <t>1117730463</t>
  </si>
  <si>
    <t>"K53" 3,0</t>
  </si>
  <si>
    <t>764521403</t>
  </si>
  <si>
    <t>Žlab podokapní z hliníkového plechu včetně háků a čel půlkruhový rš 250 mm</t>
  </si>
  <si>
    <t>-1602814107</t>
  </si>
  <si>
    <t>https://podminky.urs.cz/item/CS_URS_2024_01/764521403</t>
  </si>
  <si>
    <t>"K27" 4,60</t>
  </si>
  <si>
    <t>764521405</t>
  </si>
  <si>
    <t>Žlab podokapní z hliníkového plechu včetně háků a čel půlkruhový rš 400 mm</t>
  </si>
  <si>
    <t>1099537644</t>
  </si>
  <si>
    <t>https://podminky.urs.cz/item/CS_URS_2024_01/764521405</t>
  </si>
  <si>
    <t>"K28" 20,21</t>
  </si>
  <si>
    <t>7645234.0</t>
  </si>
  <si>
    <t>Žlaby nadokapní (nástřešní ) oblého tvaru včetně háků, čel a hrdel z Al plechu rš 650 mm</t>
  </si>
  <si>
    <t>38036068</t>
  </si>
  <si>
    <t>"K23" 34,0</t>
  </si>
  <si>
    <t>"K24" 13,75</t>
  </si>
  <si>
    <t>"K25"6,30</t>
  </si>
  <si>
    <t>"K26"13,95</t>
  </si>
  <si>
    <t>7645284.2</t>
  </si>
  <si>
    <t>Svody kruhové včetně objímek, kolen, odskoků z Al plechu průměru 75 mm</t>
  </si>
  <si>
    <t>-1128559386</t>
  </si>
  <si>
    <t>"K14" 4,05</t>
  </si>
  <si>
    <t>"K15" 4,65</t>
  </si>
  <si>
    <t>764528422</t>
  </si>
  <si>
    <t>Svod z hliníkového plechu včetně objímek, kolen a odskoků kruhový, průměru 100 mm</t>
  </si>
  <si>
    <t>-1541716980</t>
  </si>
  <si>
    <t>https://podminky.urs.cz/item/CS_URS_2024_01/764528422</t>
  </si>
  <si>
    <t>"K11" 10,25</t>
  </si>
  <si>
    <t>"K12" 10,45*2</t>
  </si>
  <si>
    <t>"K13" 10,80</t>
  </si>
  <si>
    <t>"K16"6,90</t>
  </si>
  <si>
    <t>"K17" 8,50</t>
  </si>
  <si>
    <t>"K18" 9,10</t>
  </si>
  <si>
    <t>"K19" 7,90</t>
  </si>
  <si>
    <t>"K20"8,70</t>
  </si>
  <si>
    <t>"K21" 9,25</t>
  </si>
  <si>
    <t>"K22" 10,35</t>
  </si>
  <si>
    <t>7645284.5</t>
  </si>
  <si>
    <t>Montáž a dodávka odbočky dešťového svodu r.š. 330mm vč systémových detailů, prvků a povrchové úpravy</t>
  </si>
  <si>
    <t>-36960246</t>
  </si>
  <si>
    <t>"K29" 1,90*3</t>
  </si>
  <si>
    <t>Konstrukce truhlářské vč. přesunu hmot</t>
  </si>
  <si>
    <t>76696.100</t>
  </si>
  <si>
    <t>Montáž a dodávka kuchyňské linky vel. 4200x600x2600mm, pracovní deska - lamino tl. 38mm, korpus a dvířka lamino tl. 18mm vč. spotřebičů, dřezu, baterie, madel, digestoře, systémových detailů a prvků, povrchové úpravy - ozn. T01</t>
  </si>
  <si>
    <t>265059191</t>
  </si>
  <si>
    <t>Poznámka k položce:_x000d_
popis viz výpis TRUHLÁŘSKÝCH prvků_x000d_
vestavěné spotřebiče - mikrovlnka, trouba, lednice s mrazákem, myčka, pračka, varná deska</t>
  </si>
  <si>
    <t>76696.105</t>
  </si>
  <si>
    <t>Montáž a dodávka kuch. linky (pro osoby na invalid.voz.) vel. 4600x600x2600mm, pracovní deska - lamino tl. 38mm, korpus a dvířka lamino tl. 18mm vč. spotřebičů, pojízdných boxů, dřezu, baterie, madel, digestoře, syst. detailů a prvků, povrchové úpravy - ozn. T02</t>
  </si>
  <si>
    <t>1595463658</t>
  </si>
  <si>
    <t>76696.110</t>
  </si>
  <si>
    <t>Montáž a dodávka linky (kancelář přímé péče) vel. 2150x600x2200mm, pracovní deska - lamino tl. 38mm, korpus a dvířka lamino tl. 18mm vč. spotřebičů, dřezu, baterie, madel, syst. detailů a prvků, povrchové úpravy - ozn. T03</t>
  </si>
  <si>
    <t>kpl</t>
  </si>
  <si>
    <t>-85053269</t>
  </si>
  <si>
    <t>Poznámka k položce:_x000d_
popis viz výpis TRUHLÁŘSKÝCH prvků_x000d_
vestavěné spotřebiče - lednice malá</t>
  </si>
  <si>
    <t>76696.115</t>
  </si>
  <si>
    <t>Montáž a dodávka úložné skříňky + HUB (spol. místnost) vel. 3800x600x750mm, pracovní deska - lamino tl. 18mm, korpus a dvířka lamino tl. 18mm vč. madel, syst. detailů a prvků, povrchové úpravy - ozn. T04</t>
  </si>
  <si>
    <t>1512179045</t>
  </si>
  <si>
    <t>Poznámka k položce:_x000d_
popis viz výpis TRUHLÁŘSKÝCH prvků</t>
  </si>
  <si>
    <t>76696.120</t>
  </si>
  <si>
    <t>Montáž a dodávka výdejního pultu (spol. místnost) vel. 1525x450x900mm, pracovní deska - lamino tl. 38mm, korpus a dvířka lamino tl. 18mm vč. madel syst. detailů a prvků, povrchové úpravy - ozn. T05</t>
  </si>
  <si>
    <t>-230894942</t>
  </si>
  <si>
    <t>76696.125</t>
  </si>
  <si>
    <t>Montáž a dodávka čajové kuchyňky (spol. místnost) vel. 2600x600x900mm, 2600x200mm, pracovní deska - lamino tl. 38mm, korpus a dvířka lamino tl. 18mm vč. spotřebičů, dřezu, baterie, madel, syst. detailů a prvků, povrchové úpravy - ozn. T06</t>
  </si>
  <si>
    <t>-423771541</t>
  </si>
  <si>
    <t>Poznámka k položce:_x000d_
popis viz výpis TRUHLÁŘSKÝCH prvků_x000d_
vestavěné spotřebiče - myčka</t>
  </si>
  <si>
    <t>76696.130</t>
  </si>
  <si>
    <t>Montáž a dodávka lavice vel. 1915x410x1050mm, sedák, opěrka, bok lamino tl. 36mm, ostatní lamino tl. 18mm vč. povrchové úpravy - ozn. T07</t>
  </si>
  <si>
    <t>-2040339170</t>
  </si>
  <si>
    <t>76696.135</t>
  </si>
  <si>
    <t>Montáž a dodávka rohové lavice vel. 2050x1600x800mm, sedák, opěrka, bok lamino tl. 36mm, ostatní lamino tl. 18mm vč. povrchové úpravy - ozn. T08</t>
  </si>
  <si>
    <t>753730791</t>
  </si>
  <si>
    <t>76696.140</t>
  </si>
  <si>
    <t>Montáž a dodávka pracovní linky (ošetřovna) vel. 1850x600x2200mm, pracovní deska - lamino tl. 38mm, korpus a dvířka lamino tl. 18mm vč. dřezu, baterie, odkapávače, madel, syst. detailů a prvků, povrchové úpravy - ozn. T09</t>
  </si>
  <si>
    <t>-2001641351</t>
  </si>
  <si>
    <t>76696.145</t>
  </si>
  <si>
    <t>Montáž a dodávka pracovní linky (sesterna) vel. 1850x600x2200mm, pracovní deska - lamino tl. 38mm, korpus a dvířka lamino tl. 18mm vč. spotřebičů, dřezu, baterie, odkapávače, madel, syst. detailů a prvků, povrchové úpravy - ozn. T10</t>
  </si>
  <si>
    <t>-1049502475</t>
  </si>
  <si>
    <t>Poznámka k položce:_x000d_
popis viz výpis TRUHLÁŘSKÝCH prvků_x000d_
vestavěné spotřebiče - mikrovlnka, malá lednice</t>
  </si>
  <si>
    <t>76696.150</t>
  </si>
  <si>
    <t>Montáž a dodávka pracovní linky (obývací pokoj + kk) vel. 4700x600x2600mm, pracovní deska - lamino tl. 38mm, korpus a dvířka lamino tl. 18mm vč. spotřebičů, dřezu, baterie, madel, digestoře, syst. detailů a prvků, povrchové úpravy - ozn. T11</t>
  </si>
  <si>
    <t>1512999857</t>
  </si>
  <si>
    <t>76696.155</t>
  </si>
  <si>
    <t>Montáž a dodávka pracovní linky (kuchyňka) vel. 3100x600x2200mm, pracovní deska - lamino tl. 38mm, korpus a dvířka lamino tl. 18mm vč. varné desky, dřezu, baterie, madel, syst. detailů a prvků, povrchové úpravy - ozn. T12</t>
  </si>
  <si>
    <t>-802432980</t>
  </si>
  <si>
    <t>76696.160</t>
  </si>
  <si>
    <t>Montáž a dodávka čajové kuchyňky (jednací místnost) vel. 3100x600x2200mm, pracovní deska - lamino tl. 38mm, korpus a dvířka lamino tl. 18mm vč.kávovaru, dřezu, baterie, madel, syst. detailů a prvků, povrchové úpravy - ozn. T13</t>
  </si>
  <si>
    <t>-712684307</t>
  </si>
  <si>
    <t>76696.165</t>
  </si>
  <si>
    <t>Montáž a dodávka pracovní linky (přípravna) vel. 3720x600x2200mm, 1785x600x2200mm, pracovní deska - lamino tl. 38mm, korpus a dvířka lamino tl. 18mm vč. spotřebičů, dřezu, baterie, madel, digestoře, syst. detailů a prvků, povrchové úpravy - ozn. T14</t>
  </si>
  <si>
    <t>-1740666894</t>
  </si>
  <si>
    <t>Poznámka k položce:_x000d_
popis viz výpis TRUHLÁŘSKÝCH prvků_x000d_
vestavěné spotřebiče - trouba se sporákem, myčka, lednice</t>
  </si>
  <si>
    <t>76696.170</t>
  </si>
  <si>
    <t>Montáž a dodávka skříňky vel. 2600x485x385mm, korpus + dvířka - lamino tl. 18mm vč. systémových detailů a prvků, povrchové úpravy - ozn. T15</t>
  </si>
  <si>
    <t>325593280</t>
  </si>
  <si>
    <t>76696.175</t>
  </si>
  <si>
    <t>Montáž a dodávka skříňky vel. 2600x500x585mm, korpus + dvířka - lamino tl. 18mm vč. systémových detailů a prvků, povrchové úpravy - ozn. T16</t>
  </si>
  <si>
    <t>-1334585845</t>
  </si>
  <si>
    <t>76698.100</t>
  </si>
  <si>
    <t>Montáž a dodávka vnitřních dveří, vel. 1300x2100mm, plné, voština, povrch lakovaná HDF deska vč. ocelové zárubně, kování, systémových detailů a prvků, povrchové úpravy - ozn. D.01 / -</t>
  </si>
  <si>
    <t>153594971</t>
  </si>
  <si>
    <t>Poznámka k položce:_x000d_
popis viz DVEŘE- kompletní specifikace</t>
  </si>
  <si>
    <t>76698.105</t>
  </si>
  <si>
    <t>Montáž a dodávka vnitřních dveří, vel. 1300x2100mm, plné, voština, povrch lakovaná HDF deska s PO EW60 DP1 C vč. ocelové zárubně, kování, systémových detailů a prvků, povrchové úpravy - ozn. D.02 / -</t>
  </si>
  <si>
    <t>-426149225</t>
  </si>
  <si>
    <t>76698.110</t>
  </si>
  <si>
    <t>Montáž a dodávka vnitřních dveří, vel. 800x2100mm, plné, voština, povrch lakovaná HDF deska vč. ocelové zárubně, kování, systémových detailů a prvků, povrchové úpravy - ozn. D.03 / -</t>
  </si>
  <si>
    <t>-739424421</t>
  </si>
  <si>
    <t>76698.115</t>
  </si>
  <si>
    <t>Montáž a dodávka vnitřních dveří, vel. 800x2100mm, plné, voština, povrch lakovaná HDF deska vč. ocelové zárubně, kování, systémových detailů a prvků, povrchové úpravy - ozn. D.04 / -</t>
  </si>
  <si>
    <t>-1274251908</t>
  </si>
  <si>
    <t>76698.120</t>
  </si>
  <si>
    <t>Montáž a dodávka vnitřních dveří, vel. 2000x2100mm, plné, voština, povrch lakovaná HDF deska s PO EW60 DP1 C vč. ocelové zárubně, kování, systémových detailů a prvků, povrchové úpravy - ozn. D.05 / -</t>
  </si>
  <si>
    <t>-1721837599</t>
  </si>
  <si>
    <t>76698.125</t>
  </si>
  <si>
    <t>Montáž a dodávka vnitřních dveří, vel. 900x210mm, plné voština, povrch lakovaná HDF s PO EW60 DP1 C deska vč. ocelové zárubně, kování, systémových detailů a prvků, povrchové úpravy - ozn. D.06 / P</t>
  </si>
  <si>
    <t>498912673</t>
  </si>
  <si>
    <t>76698.130</t>
  </si>
  <si>
    <t>Montáž a dodávka vnitřních dveří, vel. 1300x2100mm, plné, voština, povrch lakovaná HDF deska s PO EI60 DP1 SC vč. ocelové zárubně, kování, systémových detailů a prvků, povrchové úpravy - ozn. D.07 / -</t>
  </si>
  <si>
    <t>1910619030</t>
  </si>
  <si>
    <t>76698.135</t>
  </si>
  <si>
    <t>Montáž a dodávka vnitřních dveří, vel. 900x2100mm, plné, voština, povrch lakovaná HDF deska s PO EI60 DP1 SC vč. ocelové zárubně, kování, systémových detailů a prvků, povrchové úpravy - ozn. D.08 / L</t>
  </si>
  <si>
    <t>-1615374010</t>
  </si>
  <si>
    <t>76698.140</t>
  </si>
  <si>
    <t>Montáž a dodávka vnitřních dveří, vel. 900x2100mm, plné, voština, povrch lakovaná HDF deska s PO EW60 DP1 C vč. ocelové zárubně, kování, systémových detailů a prvků, povrchové úpravy - ozn. D.09 / L</t>
  </si>
  <si>
    <t>-983899906</t>
  </si>
  <si>
    <t>76698.145</t>
  </si>
  <si>
    <t>Montáž a dodávka vnitřních dveří, vel. 900x2100mm, plné, voština, povrch lakovaná HDF deska s PO EW60 DP1 C vč. ocelové zárubně, kování, systémových detailů a prvků, povrchové úpravy - ozn. D.10 / L</t>
  </si>
  <si>
    <t>1819124236</t>
  </si>
  <si>
    <t>76698.150</t>
  </si>
  <si>
    <t>Montáž a dodávka vnitřních dveří, vel. 900x2100mm, plné, voština, povrch lakovaná HDF deska vč. ocelové zárubně, kování, systémových detailů a prvků, povrchové úpravy - ozn. D.11 / P</t>
  </si>
  <si>
    <t>-218578634</t>
  </si>
  <si>
    <t>76698.155</t>
  </si>
  <si>
    <t>Montáž a dodávka vnitřních dveří, vel. 1900x2100mm, plné, voština, povrch lakovaná HDF deska vč. ocelové zárubně, kování, systémových detailů a prvků, povrchové úpravy - ozn. D.12 / -</t>
  </si>
  <si>
    <t>-952863830</t>
  </si>
  <si>
    <t>76698.160</t>
  </si>
  <si>
    <t>Montáž a dodávka vnitřních dveří, vel. 1300x2100mm, plné, voština, povrch lakovaná HDF deska vč. ocelové zárubně, kování, systémových detailů a prvků, povrchové úpravy - ozn. D.13 / -</t>
  </si>
  <si>
    <t>1984155226</t>
  </si>
  <si>
    <t>76698.165</t>
  </si>
  <si>
    <t>Montáž a dodávka vnitřních dveří, vel. 1300x2100mm, plné, voština, povrch lakovaná HDF deska vč. ocelové zárubně, kování, systémových detailů a prvků, povrchové úpravy - ozn. D.14 / -</t>
  </si>
  <si>
    <t>-459804163</t>
  </si>
  <si>
    <t>76698.170</t>
  </si>
  <si>
    <t>Montáž a dodávka vnitřních dveří, vel. 1300x2100mm, plné, voština, povrch lakovaná HDF deska s PO EI30 DP3 SC vč. ocelové zárubně, kování, systémových detailů a prvků, povrchové úpravy - ozn. D.15 / -</t>
  </si>
  <si>
    <t>-919563133</t>
  </si>
  <si>
    <t>76698.175</t>
  </si>
  <si>
    <t>Montáž a dodávka vnitřních dveří, vel. 1300x2100mm, plné, voština, povrch lakovaná HDF deska vč. ocelové zárubně, kování, systémových detailů a prvků, povrchové úpravy - ozn. D.16 / -</t>
  </si>
  <si>
    <t>-1383514358</t>
  </si>
  <si>
    <t>76698.180</t>
  </si>
  <si>
    <t>Montáž a dodávka vnitřních dveří, vel. 1300x2100mm, plné, voština, povrch lakovaná HDF deska vč. ocelové zárubně, kování, systémových detailů a prvků, povrchové úpravy - ozn. D.17 / -</t>
  </si>
  <si>
    <t>1396754647</t>
  </si>
  <si>
    <t>76698.185</t>
  </si>
  <si>
    <t>Montáž a dodávka vnitřních dveří, vel. 900x2100mm, plné, voština, povrch lakovaná HDF deska vč. ocelové zárubně, kování, systémových detailů a prvků, povrchové úpravy - ozn. D.18 / L</t>
  </si>
  <si>
    <t>-401929906</t>
  </si>
  <si>
    <t>76698.190</t>
  </si>
  <si>
    <t>Montáž a dodávka vnitřních dveří, vel. 1300x2100mm, plné, voština, povrch lakovaná HDF deska s PO EI30 DP3 SC vč. ocelové zárubně, kování, systémových detailů a prvků, povrchové úpravy - ozn. D.19 / -</t>
  </si>
  <si>
    <t>-843619271</t>
  </si>
  <si>
    <t>76698.195</t>
  </si>
  <si>
    <t>Montáž a dodávka vnitřních dveří, vel. 1300x2100mm, plné, voština, povrch lakovaná HDF deska s PO EI30 DP3 SC vč. ocelové zárubně, kování, systémových detailů a prvků, povrchové úpravy - ozn. D.20 / -</t>
  </si>
  <si>
    <t>444612217</t>
  </si>
  <si>
    <t>76698.200</t>
  </si>
  <si>
    <t>Montáž a dodávka vnitřních dveří, vel. 900x2100mm, plné, voština, povrch lakovaná HDF deska vč. ocelové zárubně, kování, systémových detailů a prvků, povrchové úpravy - ozn. D.21 / L</t>
  </si>
  <si>
    <t>1810833809</t>
  </si>
  <si>
    <t>76698.205</t>
  </si>
  <si>
    <t>Montáž a dodávka vnitřních dveří, vel. 900x2100mm, plné, voština, povrch lakovaná HDF deska vč. ocelové zárubně, kování, systémových detailů a prvků, povrchové úpravy - ozn. D.22 / P</t>
  </si>
  <si>
    <t>-622590589</t>
  </si>
  <si>
    <t>76698.210</t>
  </si>
  <si>
    <t>Montáž a dodávka vnitřních dveří, vel. 900x2100mm, plné, voština, povrch lakovaná HDF deska vč. ocelové zárubně, kování, systémových detailů a prvků, povrchové úpravy - ozn. D.23 / L</t>
  </si>
  <si>
    <t>1625908650</t>
  </si>
  <si>
    <t>76698.215</t>
  </si>
  <si>
    <t>Montáž a dodávka vnitřních dveří, vel. 900x2100mm, plné, voština, povrch lakovaná HDF deska vč. ocelové zárubně, kování, systémových detailů a prvků, povrchové úpravy - ozn. D.24 / P</t>
  </si>
  <si>
    <t>256450827</t>
  </si>
  <si>
    <t>76698.220</t>
  </si>
  <si>
    <t>Montáž a dodávka vnitřních dveří, vel. 900x2100mm, plné, voština, povrch lakovaná HDF deska vč. ocelové zárubně, kování, systémových detailů a prvků, povrchové úpravy - ozn. D.26 / P</t>
  </si>
  <si>
    <t>-218901290</t>
  </si>
  <si>
    <t>76698.225</t>
  </si>
  <si>
    <t>Montáž a dodávka vnitřních dveří, vel. 800x2100mm, plné, voština, povrch lakovaná HDF deska vč. ocelové zárubně, kování, systémových detailů a prvků, povrchové úpravy - ozn. D.27 / L</t>
  </si>
  <si>
    <t>-922913232</t>
  </si>
  <si>
    <t>76698.230</t>
  </si>
  <si>
    <t>Montáž a dodávka vnitřních dveří, vel. 800x2100mm, plné, voština, povrch lakovaná HDF deska vč. ocelové zárubně, kování, systémových detailů a prvků, povrchové úpravy - ozn. D.28 / P</t>
  </si>
  <si>
    <t>1333061008</t>
  </si>
  <si>
    <t>76698.235</t>
  </si>
  <si>
    <t>Montáž a dodávka vnitřních dveří, vel. 1800x2100mm, prosklené, voština, povrch lakovaná HDF deska s PO EI30 DP3 SC vč. ocelové zárubně, kování, systémových detailů a prvků, povrchové úpravy - ozn. D.29 / -</t>
  </si>
  <si>
    <t>117352392</t>
  </si>
  <si>
    <t>76698.240</t>
  </si>
  <si>
    <t>Montáž a dodávka vnitřních dveří, vel. 900x2100mm, plné, voština, povrch lakovaná HDF deska s PO EI30 DP3 SC vč. ocelové zárubně, kování, systémových detailů a prvků, povrchové úpravy - ozn. D.30 / P</t>
  </si>
  <si>
    <t>-1249871308</t>
  </si>
  <si>
    <t>76698.245</t>
  </si>
  <si>
    <t>Montáž a dodávka vnitřních dveří, vel. 900x2100mm, plné, voština, povrch lakovaná HDF deska vč. ocelové zárubně, kování, systémových detailů a prvků, povrchové úpravy - ozn. D.31 / L</t>
  </si>
  <si>
    <t>-1154897210</t>
  </si>
  <si>
    <t>76698.250</t>
  </si>
  <si>
    <t>Montáž a dodávka vnitřních dveří, vel. 800x2100mm, plné, voština, povrch lakovaná HDF deska s PO EI30 DP3 SC vč. ocelové zárubně, kování, systémových detailů a prvků, povrchové úpravy - ozn. D.32 / P</t>
  </si>
  <si>
    <t>267530990</t>
  </si>
  <si>
    <t>76698.255</t>
  </si>
  <si>
    <t>Montáž a dodávka vnitřních dveří, vel. 900x2100mm, plné, voština, povrch lakovaná HDF deska vč. ocelové zárubně, kování, systémových detailů a prvků, povrchové úpravy - ozn. D.33 / P</t>
  </si>
  <si>
    <t>-658800986</t>
  </si>
  <si>
    <t>76698.260</t>
  </si>
  <si>
    <t>Montáž a dodávka vnitřních dveří, vel. 900x2100mm, plné, voština, povrch lakovaná HDF deska s PO EI30 DP3 SC vč. ocelové zárubně, kování, systémových detailů a prvků, povrchové úpravy - ozn. D.34 / L</t>
  </si>
  <si>
    <t>513038796</t>
  </si>
  <si>
    <t>76698.265</t>
  </si>
  <si>
    <t>Modnáž a dodávka vnitřních dveří, vel. 900x2100mm, plné, voština, povrch lakovaná HDF deska vč. ocelové zárubně, kování, systémových detailů a prvků, povrchové úpravy - ozn. D.35 / P</t>
  </si>
  <si>
    <t>752681173</t>
  </si>
  <si>
    <t>76698.270</t>
  </si>
  <si>
    <t>Montáž a dodávka vnitřních dveří, vel. 800x2100mm, plné, voština, povrch lakovaná HDF deska s PO EI30 DP3 SC vč. ocelové zárubně, kování, systémových detailů a prvků, povrchové úpravy - ozn. D.36 / P</t>
  </si>
  <si>
    <t>-1955828490</t>
  </si>
  <si>
    <t>76698.275</t>
  </si>
  <si>
    <t>Montáž a dodávka vnitřních dveří, vel. 1300x2100mm, plné, voština, povrch lakovaná HDF deska s PO EW30 DP3 SC vč. ocelové zárubně, kování, systémových detailů a prvků, povrchové úpravy - ozn. D.37 / -</t>
  </si>
  <si>
    <t>-444373290</t>
  </si>
  <si>
    <t>76698.280</t>
  </si>
  <si>
    <t>Montáž a dodávka vnitřních dveří, vel. 1300x2100mm, plné, voština, povrch lakovaná HDF deska s PO EW30 DP3 C vč. ocelové zárubně, kování, systémových detailů a prvků, povrchové úpravy - ozn. D.38 / -</t>
  </si>
  <si>
    <t>1604167025</t>
  </si>
  <si>
    <t>76698.285</t>
  </si>
  <si>
    <t>Montáž a dodávka vnitřních dveří, vel. 1300x2100mm, plné, voština, povrch lakovaná HDF deska vč. ocelové zárubně, kování, systémových detailů a prvků, povrchové úpravy - ozn. D.39 / -</t>
  </si>
  <si>
    <t>-1013619928</t>
  </si>
  <si>
    <t>76698.290</t>
  </si>
  <si>
    <t>Montáž a dodávka vnitřních dveří, vel. 1300x2150mm, plné, voština, povrch lakovaná HDF deska s PO EW30 DP3 C vč. ocelové zárubně, kování, systémových detailů a prvků, povrchové úpravy - ozn. D.40 / -</t>
  </si>
  <si>
    <t>1975388311</t>
  </si>
  <si>
    <t>76698.295</t>
  </si>
  <si>
    <t>Montáž a dodávka vnitřních dveří, vel. 900x2100mm, plné, voština, povrch lakovaná HDF deska s PO EW30 DP3 C vč. ocelové zárubně, kování, systémových detailů a prvků, povrchové úpravy - ozn. D.41 / L</t>
  </si>
  <si>
    <t>-1700413822</t>
  </si>
  <si>
    <t>76698.300</t>
  </si>
  <si>
    <t>Montáž a dodávka vnitřních dveří, vel. 900x2100mm, plné, voština, povrch lakovaná HDF deska s PO EW30 DP3 C vč. ocelové zárubně, kování, systémových detailů a prvků, povrchové úpravy - ozn. D.42 / P</t>
  </si>
  <si>
    <t>-1568414886</t>
  </si>
  <si>
    <t>76698.305</t>
  </si>
  <si>
    <t>Montáž a dodávka vnitřních dveří, vel. 900x2100mm, plné, voština, povrch lakovaná HDF deska s PO EI30 DP3 SC vč. ocelové zárubně, kování, systémových detailů a prvků, povrchové úpravy - ozn. D.43 / P</t>
  </si>
  <si>
    <t>16453397</t>
  </si>
  <si>
    <t>76698.310</t>
  </si>
  <si>
    <t>Montáž a dodávka vnitřních dveří, vel. 1300x2100mm, plné, voština, povrch lakovaná HDF deska s PO EI30 DP3 SC vč. ocelové zárubně, kování, systémových detailů a prvků, povrchové úpravy - ozn. D.44 / -</t>
  </si>
  <si>
    <t>130323636</t>
  </si>
  <si>
    <t>76698.315</t>
  </si>
  <si>
    <t>Montáž a dodávka vnitřních dveří, vel. 900x2100mm, plné, voština, povrch lakovaná HDF deska vč. ocelové zárubně, kování, systémových detailů a prvků, povrchové úpravy - ozn. D.45 / P</t>
  </si>
  <si>
    <t>31095530</t>
  </si>
  <si>
    <t>76698.320</t>
  </si>
  <si>
    <t>Montáž a dodávka vnitřních dveří, vel. 800x2100mm, plné, voština, povrch lakovaná HDF deska vč. ocelové zárubně, kování, systémových detailů a prvků, povrchové úpravy - ozn. D.46 / L</t>
  </si>
  <si>
    <t>-1801382833</t>
  </si>
  <si>
    <t>76698.325</t>
  </si>
  <si>
    <t>Montáž a dodávka vnitřních dveří, vel. 800x2100mm, plné, voština, povrch lakovaná HDF deska vč. ocelové zárubně, kování, systémových detailů a prvků, povrchové úpravy - ozn. D.47 / P</t>
  </si>
  <si>
    <t>1058853397</t>
  </si>
  <si>
    <t>76698.330</t>
  </si>
  <si>
    <t>Montáž a dodávka vnitřních dveří, vel. 900x2100mm, plné, voština, povrch lakovaná HDF deska s PO EI30 DP3 SC vč. ocelové zárubně, kování, systémových detailů a prvků, povrchové úpravy - ozn. D.48 / P</t>
  </si>
  <si>
    <t>1991473289</t>
  </si>
  <si>
    <t>76698.335</t>
  </si>
  <si>
    <t>Montáž a dodávka vnitřních dveří, vel. 900x2100mm, plné, voština, povrch lakovaná HDF deska s PO EI30 DP3 SC vč. ocelové zárubně, kování, systémových detailů a prvků, povrchové úpravy - ozn. D.49 / P</t>
  </si>
  <si>
    <t>669774412</t>
  </si>
  <si>
    <t>76698.340</t>
  </si>
  <si>
    <t>Montáž a dodávka vnitřních dveří, vel. 900x2100mm, plné, voština, povrch lakovaná HDF deska s PO EI30 DP3 SC vč. ocelové zárubně, kování, systémových detailů a prvků, povrchové úpravy - ozn. D.50 / L</t>
  </si>
  <si>
    <t>185421532</t>
  </si>
  <si>
    <t>76698.345</t>
  </si>
  <si>
    <t>Montáž a dodávka vnitřních dveří, vel. 800x2100mm, plné, voština, povrch lakovaná HDF deska vč. ocelové zárubně, kování, systémových detailů a prvků, povrchové úpravy - ozn. D.51 / L</t>
  </si>
  <si>
    <t>1545870257</t>
  </si>
  <si>
    <t>76698.350</t>
  </si>
  <si>
    <t>Montáž a dodávka vnitřních dveří, vel. 900x2100mm, plné, voština, povrch lakovaná HDF deska vč. ocelové zárubně, kování, systémových detailů a prvků, povrchové úpravy - ozn. D.52 / L</t>
  </si>
  <si>
    <t>-1275614558</t>
  </si>
  <si>
    <t>76698.355</t>
  </si>
  <si>
    <t>Montáž a dodávka vstupních dveří se světlíkem, vel. 860x2301mm, plastové vč. zárubně, kování, systémových detailů a prvků, povrchové úpravy - ozn. D.56 / P</t>
  </si>
  <si>
    <t>-1279736650</t>
  </si>
  <si>
    <t>76698.360</t>
  </si>
  <si>
    <t>Montáž a dodávka vstupních dveří se světlíkem, vel. 860x2301mm, plastové vč. zárubně, kování, systémových detailů a prvků, povrchové úpravy - ozn. D.57 / L</t>
  </si>
  <si>
    <t>1134925729</t>
  </si>
  <si>
    <t>76698.365</t>
  </si>
  <si>
    <t>Montáž a dodávka vstupních dveří, vel. 3260x2303mm, plastové (dvoukřídlé otevíravé dveře s neotv. bočním světlíkem) vč. zárubně, kování, systémových detailů a prvků, povrchové úpravy - ozn. D.58 / -</t>
  </si>
  <si>
    <t>945056133</t>
  </si>
  <si>
    <t>76699.100</t>
  </si>
  <si>
    <t>Montáž a dodávka okna vel.1250x1500mm, plastové, izolační trojsklo vč. kování, systémových detailů a prvků, povrchové úpravy - ozn. O.01</t>
  </si>
  <si>
    <t>23217578</t>
  </si>
  <si>
    <t>Poznámka k položce:_x000d_
popis viz OKNA - kompletní specifikace</t>
  </si>
  <si>
    <t>76699.101</t>
  </si>
  <si>
    <t>Montáž a dodávka předokenní žaluzie pro okno O.01 - vel. 1250x1500mm vč. podomítkového boxu, elektrického pohonu</t>
  </si>
  <si>
    <t>-1009379986</t>
  </si>
  <si>
    <t>76699.105</t>
  </si>
  <si>
    <t>Montáž a dodávka okna vel. 500x500mm, plastové, izolační trojsklo vč. kování, systémových detailů a prvků, povrchové úpravy - ozn. O.02</t>
  </si>
  <si>
    <t>-1190276650</t>
  </si>
  <si>
    <t>76699.110</t>
  </si>
  <si>
    <t>Montáž a dodávka okna vel.4100x1250mm, plastové, izolační trojsklo vč. kování, systémových detailů a prvků, povrchové úpravy - ozn. O.03</t>
  </si>
  <si>
    <t>1371718156</t>
  </si>
  <si>
    <t>76699.115</t>
  </si>
  <si>
    <t>Montáž a dodávka okna vel.2250x1623mm, plastové, izolační trojsklo vč. kování, systémových detailů a prvků, povrchové úpravy - ozn. O.04</t>
  </si>
  <si>
    <t>517967607</t>
  </si>
  <si>
    <t>76699.116</t>
  </si>
  <si>
    <t>Montáž a dodávka předokenní žaluzie pro okno O.04 - vel. 2250x1623mm vč. podomítkového boxu, elektrického pohonu</t>
  </si>
  <si>
    <t>-1552352627</t>
  </si>
  <si>
    <t>76699.120</t>
  </si>
  <si>
    <t>Montáž a dodávka okna vel.750x1500mm, plastové, izolační trojsklo vč. kování, systémových detailů a prvků, povrchové úpravy - ozn. O.05</t>
  </si>
  <si>
    <t>-1006134460</t>
  </si>
  <si>
    <t>76699.121</t>
  </si>
  <si>
    <t>Montáž a dodávka předokenní žaluzie pro okno O.05 - vel. vel.750x1500mm vč. podomítkového boxu, elektrického pohonu</t>
  </si>
  <si>
    <t>-1931708469</t>
  </si>
  <si>
    <t>76699.125</t>
  </si>
  <si>
    <t>Montáž a dodávka okna vel.3400x2000mm, plastové, izolační trojsklo vč. kování, systémových detailů a prvků, povrchové úpravy - ozn. O.06</t>
  </si>
  <si>
    <t>-738269036</t>
  </si>
  <si>
    <t>76699.126</t>
  </si>
  <si>
    <t>Montáž a dodávka předokenní žaluzie pro okno O.06 - vel. vel.3400x2000mm vč. podomítkového boxu, elektrického pohonu</t>
  </si>
  <si>
    <t>-114133389</t>
  </si>
  <si>
    <t>76699.130</t>
  </si>
  <si>
    <t>Montáž a dodávka okna vel.6660x2000mm, plastové, izolační trojsklo vč. kování, systémových detailů a prvků, povrchové úpravy - ozn. O.07</t>
  </si>
  <si>
    <t>-1973135004</t>
  </si>
  <si>
    <t>76699.131</t>
  </si>
  <si>
    <t>Montáž a dodávka předokenní žaluzie pro okno O.07 - vel. 6660x2000mm vč. podomítkového boxu, elektrického pohonu</t>
  </si>
  <si>
    <t>205602566</t>
  </si>
  <si>
    <t>76699.135</t>
  </si>
  <si>
    <t>Montáž a dodávka okna vel.2600x1200mm, plastové, protipožární vč. kování, systémových detailů a prvků, povrchové úpravy - ozn. O.08</t>
  </si>
  <si>
    <t>845227530</t>
  </si>
  <si>
    <t>76699.140</t>
  </si>
  <si>
    <t>Montáž a dodávka okna vel.1250x1252mm, plastové, izolační trojsklo vč. kování, systémových detailů a prvků, povrchové úpravy - ozn. O.09</t>
  </si>
  <si>
    <t>1674537582</t>
  </si>
  <si>
    <t>76699.141</t>
  </si>
  <si>
    <t>Montáž a dodávka předokenní žaluzie pro okno O.09 - vel. 1250x1252mm vč. podomítkového boxu, elektrického pohonu</t>
  </si>
  <si>
    <t>1875663409</t>
  </si>
  <si>
    <t>76699.145</t>
  </si>
  <si>
    <t>Montáž a dodávka okna vel. 4100x1388mm, plastové, izolační trojsklo vč. kování, systémových detailů a prvků, povrchové úpravy - ozn. O.10</t>
  </si>
  <si>
    <t>1630199625</t>
  </si>
  <si>
    <t>76699.150</t>
  </si>
  <si>
    <t>Montáž a dodávka okna vel.750x1200mm, plastové, izolační trojsklo vč. kování, systémových detailů a prvků, povrchové úpravy - ozn. O.11</t>
  </si>
  <si>
    <t>2047910903</t>
  </si>
  <si>
    <t>76699.155</t>
  </si>
  <si>
    <t>Montáž a dodávka okna vel. 900x1200mm, plastové, protipožární vč. kování, systémových detailů a prvků, povrchové úpravy - ozn. O.12</t>
  </si>
  <si>
    <t>-271139717</t>
  </si>
  <si>
    <t>76699.160</t>
  </si>
  <si>
    <t>Montáž a dodávka okna vel. 1250x700mm, plastové, izolační trojsklo vč. kování, systémových detailů a prvků, povrchové úpravy - ozn. O.13</t>
  </si>
  <si>
    <t>-206543994</t>
  </si>
  <si>
    <t>76699.165</t>
  </si>
  <si>
    <t>Montáž a dodávka okna vel. 1250x700mm, plastové, izolační trojsklo vč. kování, systémových detailů a prvků, povrchové úpravy - ozn. O.14</t>
  </si>
  <si>
    <t>486163180</t>
  </si>
  <si>
    <t>76699.170</t>
  </si>
  <si>
    <t>Montáž a dodávka okna vel. 1000x1800mm, plastové, izolační trojsklo vč. kování, systémových detailů a prvků, povrchové úpravy - ozn. O.15</t>
  </si>
  <si>
    <t>1094794510</t>
  </si>
  <si>
    <t>76699.175</t>
  </si>
  <si>
    <t>Montáž a dodávka okna vel. 750x1500mm, plastové, izolační trojsklo vč. kování, systémových detailů a prvků, povrchové úpravy - ozn. O.17</t>
  </si>
  <si>
    <t>-1912409472</t>
  </si>
  <si>
    <t>76699.176</t>
  </si>
  <si>
    <t>Montáž a dodávka předokenní žaluzie pro okno O.17 - vel. 750x1500mm vč. podomítkového boxu, elektrického pohonu</t>
  </si>
  <si>
    <t>-387452288</t>
  </si>
  <si>
    <t>76699.180</t>
  </si>
  <si>
    <t>Montáž a dodávka okna vel. 500x500mm, plastové, izolační trojsklo vč. kování, systémových detailů a prvků, povrchové úpravy - ozn. O.18</t>
  </si>
  <si>
    <t>1155876846</t>
  </si>
  <si>
    <t>76699.185</t>
  </si>
  <si>
    <t>Montáž a dodávka okna vel. 750x1200mm, plastové, izolační trojsklo vč. kování, systémových detailů a prvků, povrchové úpravy - ozn. O.19</t>
  </si>
  <si>
    <t>-405000101</t>
  </si>
  <si>
    <t>76699.190</t>
  </si>
  <si>
    <t>Montáž a dodávka okna vel. 1250x1500mm, plastové, izolační trojsklo vč. kování, systémových detailů a prvků, povrchové úpravy - ozn. O.20</t>
  </si>
  <si>
    <t>15678906</t>
  </si>
  <si>
    <t>76699.191</t>
  </si>
  <si>
    <t>Montáž a dodávka předokenní žaluzie pro okno O.20 - vel. 1250x1500mm vč. podomítkového boxu, elektrického pohonu</t>
  </si>
  <si>
    <t>-657662424</t>
  </si>
  <si>
    <t>76699.195</t>
  </si>
  <si>
    <t>Montáž a dodávka okna vel. 1500x1500mm, plastové, izolační trojsklo vč. kování, systémových detailů a prvků, povrchové úpravy - ozn. O.21</t>
  </si>
  <si>
    <t>355281346</t>
  </si>
  <si>
    <t>76699.200</t>
  </si>
  <si>
    <t>Montáž a dodávka okna vel. 900x1250mm, plastové, jednoduché zasklení vč. kování, systémových detailů a prvků, povrchové úpravy - ozn. O.23</t>
  </si>
  <si>
    <t>-100247205</t>
  </si>
  <si>
    <t>76799.100</t>
  </si>
  <si>
    <t>Montáž a dodávka vstupních dveří, vel. 1860x2080mm, hliníkové vč. hliníkové zárubně, kování, systémových detailů a prvků, povrchové úpravy - ozn. D.53 / -</t>
  </si>
  <si>
    <t>260011284</t>
  </si>
  <si>
    <t>76799.105</t>
  </si>
  <si>
    <t>Montáž a dodávka vstupních dveří, vel. 1110x2230mm, hliníkové vč. hliníkové zárubně, kování, systémových detailů a prvků, povrchové úpravy - ozn. D.54 / P</t>
  </si>
  <si>
    <t>1590938662</t>
  </si>
  <si>
    <t>76799.110</t>
  </si>
  <si>
    <t>Montáž a dodávka vstupních dveří, vel. 4610x2230mm (dvoukřídlé otevíravé dveře s dvěma neotvíravými bočními světlíky), hliníkové vč. hliníkové zárubně, kování, systémových detailů a prvků, povrchové úpravy - ozn. D.55 / -</t>
  </si>
  <si>
    <t>287435474</t>
  </si>
  <si>
    <t>132</t>
  </si>
  <si>
    <t>76798.100</t>
  </si>
  <si>
    <t>Montáž a dodávka madla délky 11,308m, kruhové dřevěné pr. 40mm, ocelové konzoly vč. kotvení, systémových detailů a prvků, povrchové úpravy - ozn. Z01</t>
  </si>
  <si>
    <t>774133464</t>
  </si>
  <si>
    <t>Poznámka k položce:_x000d_
popis viz výpis zámečníckých prvků</t>
  </si>
  <si>
    <t>133</t>
  </si>
  <si>
    <t>76798.105</t>
  </si>
  <si>
    <t>Montáž a dodávka madla délky 22,414m, kruhové dřevěné pr. 40mm, ocelové konzoly vč. kotvení, systémových detailů a prvků, povrchové úpravy - ozn. Z02</t>
  </si>
  <si>
    <t>1293115089</t>
  </si>
  <si>
    <t>134</t>
  </si>
  <si>
    <t>76798.110</t>
  </si>
  <si>
    <t>Montáž a dodávka zábradlí (rampa) vel. 10310x1648x60mm, ocelová pásovina 60x10mm vč. kotvení, systémových detailů a prvků, povrchové úpravy - ozn. Z03</t>
  </si>
  <si>
    <t>-777768235</t>
  </si>
  <si>
    <t>135</t>
  </si>
  <si>
    <t>76798.115</t>
  </si>
  <si>
    <t>Montáž a dodávka zábradlí (rampa) vel. 12730x1600x690mm, ocelová pásovina 60x10mm vč. kotvení, systémových detailů a prvků, povrchové úpravy - ozn. Z04</t>
  </si>
  <si>
    <t>-348297193</t>
  </si>
  <si>
    <t>136</t>
  </si>
  <si>
    <t>76798.120</t>
  </si>
  <si>
    <t>Montáž a dodávka zábradlí (terénní schodiště) vel. 2046x1000x40mm, ocelová pásovina 60x10mm vč. kotvení, systémových detailů a prvků a povrchové úpravy - ozn. Z05</t>
  </si>
  <si>
    <t>819170144</t>
  </si>
  <si>
    <t>137</t>
  </si>
  <si>
    <t>76798.125</t>
  </si>
  <si>
    <t>Montáž a dodávka krytu na ang. dvorek vel. 1450x300mm, pochozí pletivový rošt s oky 30/10 vč. kotvení, systémových detailů a prvků a povrchové úpravy - ozn. Z06</t>
  </si>
  <si>
    <t>928017977</t>
  </si>
  <si>
    <t>138</t>
  </si>
  <si>
    <t>76798.130</t>
  </si>
  <si>
    <t>Montáž a dodávka branky + jednoho pole oplocení vel. 1830x1200mm, rámová konstrukce z jeklu + celoplošný výplet svařovanou sítí oka 50x100mm vč. kotvení, systémových detailů a prvků, povrchové úpravy - ozn. Z07</t>
  </si>
  <si>
    <t>-758958596</t>
  </si>
  <si>
    <t>139</t>
  </si>
  <si>
    <t>76798.135</t>
  </si>
  <si>
    <t>Montáž a dodávka automatické dvoukřídlé brány s integrovanou brankou vel. 4330x1200mm, rámová konstrukce z jeklu + celoplošný výplet svařovanou sítí oka 50x100mm vč. základů ze ztrac. bednění, systémových detailů a prvků, povrchové úpravy - ozn. Z08</t>
  </si>
  <si>
    <t>-1331871072</t>
  </si>
  <si>
    <t>140</t>
  </si>
  <si>
    <t>76798.140</t>
  </si>
  <si>
    <t>Montáž a dodávka zábradlí + posuvné branky (ochoz) délky 7344+2926mm, výšky 900mm, ocelová pásovina 60x15mm, pruty pr. 15mm, bok ocelový plát tl. 8mm vč. kotvení, systémových detailů a prvků, povrchové úpravy - ozn. Z09</t>
  </si>
  <si>
    <t>-1484488894</t>
  </si>
  <si>
    <t>141</t>
  </si>
  <si>
    <t>76798.145</t>
  </si>
  <si>
    <t>Montáž a dodávka zábradlí (pergola) vel. 3940x900mm, ocelová pásovina 40x15mm vč. kotvení, systémových detailů a prvků, povrchové úpravy - ozn. Z10</t>
  </si>
  <si>
    <t>1837137634</t>
  </si>
  <si>
    <t>142</t>
  </si>
  <si>
    <t>76798.150</t>
  </si>
  <si>
    <t>Montáž a dodávka zábradlí (hl. schodiště) vel. 7600x3150x900mm, sloupky ocel. pruty pr.18mm, krytí boku ocel. plát tl. 8mm vč. dřevěného madla, kotvení, systémových detailů a prvků, povrchové úpravy - ozn. Z11</t>
  </si>
  <si>
    <t>-1833085428</t>
  </si>
  <si>
    <t>143</t>
  </si>
  <si>
    <t>76798.155</t>
  </si>
  <si>
    <t>Montáž a dodávka zábradlí (lodžie) - horní segment s parapetem vel. 4860x115mm, ocelová pásovina 110/20mm, jekl 90/40/3 vč. kotvení, systémových detailů a prvků, povrchové úpravy - ozn. Z12</t>
  </si>
  <si>
    <t>-154364595</t>
  </si>
  <si>
    <t>144</t>
  </si>
  <si>
    <t>76798.160</t>
  </si>
  <si>
    <t>Montáž a dodávka zábradlí (lodžie) - dolní segment vel. 4860x90mm, jekl 90/40/3 vč. kotvení, systémových detailů a prvků, povrchové úpravy - ozn. Z13</t>
  </si>
  <si>
    <t>-1667184719</t>
  </si>
  <si>
    <t>145</t>
  </si>
  <si>
    <t>76798.165</t>
  </si>
  <si>
    <t>Montáž a dodávka zábradlí (lodžie - bok) - horní segment s parapetem vel. 1395x115mm, ocelová pásovina 110/20mm, jekl 90/40/3 vč. kotvení, systémových detailů a prvků, povrchové úpravy - ozn. Z14</t>
  </si>
  <si>
    <t>-1712035361</t>
  </si>
  <si>
    <t>146</t>
  </si>
  <si>
    <t>76798.170</t>
  </si>
  <si>
    <t>Montáž a dodávka zábradlí (lodžie - bok) - dolní segment vel. 1395x90mm, jekl 90/40/3 vč. kotvení, systémových detailů a prvků, povrchové úpravy - ozn. Z15</t>
  </si>
  <si>
    <t>1480512609</t>
  </si>
  <si>
    <t>147</t>
  </si>
  <si>
    <t>76798.175</t>
  </si>
  <si>
    <t>Montáž a dodávka zábradlí (pergola) vel. 10310x1648x60mm, ocelová pásovina 60x10mm vč. systémových detailů a prvků, povrchové úpravy - ozn. Z16</t>
  </si>
  <si>
    <t>2074795838</t>
  </si>
  <si>
    <t>148</t>
  </si>
  <si>
    <t>76798.180</t>
  </si>
  <si>
    <t>Montáž a dodávka dělení zábradlí (lodžie) vel. 1395x90mm, jekl 90/40/3 vč. systémových detailů a prvků, povrchové úpravy - ozn. Z17</t>
  </si>
  <si>
    <t>279496385</t>
  </si>
  <si>
    <t>767.1</t>
  </si>
  <si>
    <t>Ostatní výrobky vč. přesunu hmot</t>
  </si>
  <si>
    <t>149</t>
  </si>
  <si>
    <t>767193.100</t>
  </si>
  <si>
    <t>Montáž a dodávka rohožky u vstupních dveří vel. 1900x700mm, ocelová masivní protiskluzová vč. rámu, vany, systémových detailů a prvků, povrchové úpravy - ozn. X01</t>
  </si>
  <si>
    <t>1451228615</t>
  </si>
  <si>
    <t>Poznámka k položce:_x000d_
popis viz výpis prvků</t>
  </si>
  <si>
    <t>150</t>
  </si>
  <si>
    <t>767193.105</t>
  </si>
  <si>
    <t>Montáž a dodávka rohožky u vstupních dveří vel. 500x1000mm, ocelová masivní protiskluzová vč. rámu, vany, systémových detailů a prvků, povrchové úpravy - ozn. X02</t>
  </si>
  <si>
    <t>-180666085</t>
  </si>
  <si>
    <t>151</t>
  </si>
  <si>
    <t>767193.110</t>
  </si>
  <si>
    <t>Montáž a dodávka vnitřní rohožky vel. 1900x700mm, rolovací rohož z hliníkových profilů s vložkami, hrubé kartáčové kazety zapuštěná do podlahy vč. rámu, vany, systémových detailů a prvků, povrchové úpravy - ozn. X03</t>
  </si>
  <si>
    <t>1688614069</t>
  </si>
  <si>
    <t>152</t>
  </si>
  <si>
    <t>767193.115</t>
  </si>
  <si>
    <t>Montáž a dodávka vnitřní rohožky vel. 500x1000mm, rolovací rohož z hliníkových profilů s vložkami, hrubé kartáčové kazety zapuštěná do podlahy vč. rámu, vany, systémových detailů a prvků, povrchové úpravy - ozn. X04</t>
  </si>
  <si>
    <t>-1695101995</t>
  </si>
  <si>
    <t>153</t>
  </si>
  <si>
    <t>767193.120</t>
  </si>
  <si>
    <t>Montáž a dodávka poštovní schránky, broušený nerez vč. kotvení a povrchové úpravy - ozn. X05</t>
  </si>
  <si>
    <t>849708097</t>
  </si>
  <si>
    <t>154</t>
  </si>
  <si>
    <t>767193.125</t>
  </si>
  <si>
    <t>Montáž a dodávka domovního zvonku, nerez vč. kotvení, systémových detailů a prvků, povrchové úpravy - ozn. X06</t>
  </si>
  <si>
    <t>-1674106062</t>
  </si>
  <si>
    <t>155</t>
  </si>
  <si>
    <t>767193.130</t>
  </si>
  <si>
    <t>Montáž a dodávka čísla popisného + čísla orientačního, plech pozink 3mm vč. kotvení a povrchové úpravy - ozn. X07</t>
  </si>
  <si>
    <t>-2059504374</t>
  </si>
  <si>
    <t>156</t>
  </si>
  <si>
    <t>767193.135</t>
  </si>
  <si>
    <t>Montáž a dodávka parapetu 01 délky 1250mm, plastový vč. kotvení, systémových detailů a prvků, povrchové úpravy - ozn. X08</t>
  </si>
  <si>
    <t>1754860802</t>
  </si>
  <si>
    <t>157</t>
  </si>
  <si>
    <t>767193.140</t>
  </si>
  <si>
    <t>Montáž a dodávka parapetu 02 délky 500mm, plastový vč. kotvení, systémových detailů a prvků, povrchové úpravy - ozn. X09</t>
  </si>
  <si>
    <t>-488802087</t>
  </si>
  <si>
    <t>158</t>
  </si>
  <si>
    <t>767193.145</t>
  </si>
  <si>
    <t>Montáž a dodávka parapetu 03 délky 750mm, plastový vč. kotvení, systémových detailů a prvků, povrchové úpravy - ozn. X10</t>
  </si>
  <si>
    <t>-1913715782</t>
  </si>
  <si>
    <t>159</t>
  </si>
  <si>
    <t>767193.150</t>
  </si>
  <si>
    <t>Montáž a dodávka parapetu 05 délky 4100mm, plastový vč. kotvení, systémových detailů a prvků, povrchové úpravy - ozn. X11</t>
  </si>
  <si>
    <t>1629453949</t>
  </si>
  <si>
    <t>160</t>
  </si>
  <si>
    <t>767193.155</t>
  </si>
  <si>
    <t>Montáž a dodávka parapetu 06 délky 2250mm, plastový vč. kotvení, systémových detailů a prvků, povrchové úpravy - ozn. X12</t>
  </si>
  <si>
    <t>112220580</t>
  </si>
  <si>
    <t>161</t>
  </si>
  <si>
    <t>767193.160</t>
  </si>
  <si>
    <t>Montáž a dodávka parapetu 07 délky 3400mm, plastový vč. kotvení, systémových detailů a prvků, povrchové úpravy - ozn. X13</t>
  </si>
  <si>
    <t>542413127</t>
  </si>
  <si>
    <t>162</t>
  </si>
  <si>
    <t>767193.165</t>
  </si>
  <si>
    <t>Montáž a dodávka parapetu 08 délky 6660mm, plastový vč. kotvení, systémových detailů a prvků, povrchové úpravy - ozn. X14</t>
  </si>
  <si>
    <t>1554258756</t>
  </si>
  <si>
    <t>163</t>
  </si>
  <si>
    <t>767193.170</t>
  </si>
  <si>
    <t>Montáž a dodávka protipožárních stahovacích schodů vel. 700x1000mm vč. kotvení, systémových detailů a prvků, povrchové úpravy - ozn. X15</t>
  </si>
  <si>
    <t>-504326577</t>
  </si>
  <si>
    <t>164</t>
  </si>
  <si>
    <t>767193.180</t>
  </si>
  <si>
    <t>Montáž a dodávka sněhové zábrany vč. kotvení, systémových detailů a prvků, povrchové úpravy - ozn. X17</t>
  </si>
  <si>
    <t>-1081398573</t>
  </si>
  <si>
    <t>165</t>
  </si>
  <si>
    <t>767193.185</t>
  </si>
  <si>
    <t>Montáž a dodávka madla na stěnu průměr 40mm, kruhové, masiv dub vč. nerez konzol a povrchové úpravy - ozn. X18</t>
  </si>
  <si>
    <t>972153676</t>
  </si>
  <si>
    <t>166</t>
  </si>
  <si>
    <t>767193.190</t>
  </si>
  <si>
    <t>Montáž a dodávka oochranného rohu na stěnách, ocelový, délka 2 m vč. kotvení a povrchové úpravy - ozn. X19</t>
  </si>
  <si>
    <t>394232563</t>
  </si>
  <si>
    <t>167</t>
  </si>
  <si>
    <t>767193.195</t>
  </si>
  <si>
    <t>Dodávka grafického návrhu informačního a orientačního systému budovy - ozn. X20</t>
  </si>
  <si>
    <t>660413630</t>
  </si>
  <si>
    <t>168</t>
  </si>
  <si>
    <t>767193.196</t>
  </si>
  <si>
    <t>Montáž a dodávka informačního a orientačního systém budovy - nálepka na stěně řezané písmo - 50x50 cm - 3ks vč. kotvení, systémových detailů a prvků, povrchové úpravy - ozn. X20</t>
  </si>
  <si>
    <t>795358907</t>
  </si>
  <si>
    <t>169</t>
  </si>
  <si>
    <t>767193.197</t>
  </si>
  <si>
    <t>Montáž a dodávka informačního a orientačního systém budovy - nálepka na dveře řezané písmo/symbol - 15x10cm - 35ks vč. kotvení, systémových detailů a prvků, povrchové úpravy - ozn. X20</t>
  </si>
  <si>
    <t>-109051768</t>
  </si>
  <si>
    <t>170</t>
  </si>
  <si>
    <t>767193.198</t>
  </si>
  <si>
    <t>Montáž a dodávka informačního a orientačního systém budovy - nálepka na stěně řezané písmo - 50cmx15cm - 5 ks vč. kotvení, systémových detailů a prvků, povrchové úpravy - ozn. X20</t>
  </si>
  <si>
    <t>1745233987</t>
  </si>
  <si>
    <t>171</t>
  </si>
  <si>
    <t>767193.200</t>
  </si>
  <si>
    <t>Kompletní montáž a dodávka modulárního přístřešeku pro odpadové kontejnery z ocelové konstrukce s plechovou střechou z trapéz.plechu a dřevěnou výplní z latí vč. brány se zámkem, založení, systémových detailů a prvků, povrchové úpravy - ozn. X21</t>
  </si>
  <si>
    <t>-1366003547</t>
  </si>
  <si>
    <t>172</t>
  </si>
  <si>
    <t>767193.205</t>
  </si>
  <si>
    <t>Montáž a dodávka mřížky na výduchu digestoře vel. 150x150mm, ocelová vč. kotvení a povrchové úpravy - ozn. X22</t>
  </si>
  <si>
    <t>-1657097766</t>
  </si>
  <si>
    <t>173</t>
  </si>
  <si>
    <t>767193.210</t>
  </si>
  <si>
    <t>Montáž a dodávka revizní drenážní šachty vel. 400x400x800mm, vč. kulatého uzamykatelného víka 400x400mm, systémových detailů a prvků, povrchové úpravy - ozn. X23</t>
  </si>
  <si>
    <t>900843807</t>
  </si>
  <si>
    <t>768</t>
  </si>
  <si>
    <t>Sociální vybavení vč. m+d, přesunu hmot</t>
  </si>
  <si>
    <t>174</t>
  </si>
  <si>
    <t>10110036</t>
  </si>
  <si>
    <t>Dávkovač mýdla(nástěnný</t>
  </si>
  <si>
    <t>1677738271</t>
  </si>
  <si>
    <t>175</t>
  </si>
  <si>
    <t>10110037</t>
  </si>
  <si>
    <t>Držák na toaletní papír</t>
  </si>
  <si>
    <t>871191514</t>
  </si>
  <si>
    <t>176</t>
  </si>
  <si>
    <t>10110039</t>
  </si>
  <si>
    <t>Věšák na ručníky</t>
  </si>
  <si>
    <t>1799752619</t>
  </si>
  <si>
    <t>177</t>
  </si>
  <si>
    <t>10220208</t>
  </si>
  <si>
    <t>WC držák na papír</t>
  </si>
  <si>
    <t>708400376</t>
  </si>
  <si>
    <t>178</t>
  </si>
  <si>
    <t>10220093</t>
  </si>
  <si>
    <t>Madla k WC sklopná (nerez)</t>
  </si>
  <si>
    <t>1198207859</t>
  </si>
  <si>
    <t>179</t>
  </si>
  <si>
    <t>10220094</t>
  </si>
  <si>
    <t>Madlo pevné sprcha (nerez) lomené</t>
  </si>
  <si>
    <t>1308910330</t>
  </si>
  <si>
    <t>180</t>
  </si>
  <si>
    <t>10220095</t>
  </si>
  <si>
    <t>Madlo pevné /nerez</t>
  </si>
  <si>
    <t>1139920536</t>
  </si>
  <si>
    <t>181</t>
  </si>
  <si>
    <t>10220096</t>
  </si>
  <si>
    <t>Zásobník na toaletní papír/nerez</t>
  </si>
  <si>
    <t>-707069156</t>
  </si>
  <si>
    <t>182</t>
  </si>
  <si>
    <t>10220097</t>
  </si>
  <si>
    <t>Zásobík na dezinfekci s pákou</t>
  </si>
  <si>
    <t>-79621754</t>
  </si>
  <si>
    <t>183</t>
  </si>
  <si>
    <t>10220099</t>
  </si>
  <si>
    <t>Zásobník na utěrky/nerez</t>
  </si>
  <si>
    <t>841540351</t>
  </si>
  <si>
    <t>184</t>
  </si>
  <si>
    <t>10220104</t>
  </si>
  <si>
    <t>Věšák háčky</t>
  </si>
  <si>
    <t>1648478949</t>
  </si>
  <si>
    <t>185</t>
  </si>
  <si>
    <t>10220130</t>
  </si>
  <si>
    <t>Zásobník na dezinfekci s pákou</t>
  </si>
  <si>
    <t>-167183932</t>
  </si>
  <si>
    <t>186</t>
  </si>
  <si>
    <t>10220132</t>
  </si>
  <si>
    <t>Dávkovač mýdla</t>
  </si>
  <si>
    <t>1467284332</t>
  </si>
  <si>
    <t>187</t>
  </si>
  <si>
    <t>10220137</t>
  </si>
  <si>
    <t>Zásobník na ručníky</t>
  </si>
  <si>
    <t>-685400191</t>
  </si>
  <si>
    <t>188</t>
  </si>
  <si>
    <t>10220138</t>
  </si>
  <si>
    <t>Zásobník na mýdlo</t>
  </si>
  <si>
    <t>1603089343</t>
  </si>
  <si>
    <t>189</t>
  </si>
  <si>
    <t>10220151</t>
  </si>
  <si>
    <t>WC madla sklopná/nerez</t>
  </si>
  <si>
    <t>1632541635</t>
  </si>
  <si>
    <t>190</t>
  </si>
  <si>
    <t>10220154</t>
  </si>
  <si>
    <t>Zrdcadlo pro ZTP /sklopné</t>
  </si>
  <si>
    <t>1493151878</t>
  </si>
  <si>
    <t>191</t>
  </si>
  <si>
    <t>10220155</t>
  </si>
  <si>
    <t>Zásobník na toaletní papír</t>
  </si>
  <si>
    <t>198610542</t>
  </si>
  <si>
    <t>192</t>
  </si>
  <si>
    <t>10220157</t>
  </si>
  <si>
    <t>Zásobník na dezinfekci</t>
  </si>
  <si>
    <t>1165239997</t>
  </si>
  <si>
    <t>193</t>
  </si>
  <si>
    <t>10330023</t>
  </si>
  <si>
    <t>Dávkovač na dezinfekci</t>
  </si>
  <si>
    <t>-1728701175</t>
  </si>
  <si>
    <t>194</t>
  </si>
  <si>
    <t>10330024</t>
  </si>
  <si>
    <t>Zásobník na papír. utěrky</t>
  </si>
  <si>
    <t>839938834</t>
  </si>
  <si>
    <t>195</t>
  </si>
  <si>
    <t>10330079</t>
  </si>
  <si>
    <t>Dávkovač na mýdlo</t>
  </si>
  <si>
    <t>-691322114</t>
  </si>
  <si>
    <t>196</t>
  </si>
  <si>
    <t>10330117</t>
  </si>
  <si>
    <t>Zásobník na RUČNÍK ZZ</t>
  </si>
  <si>
    <t>1869902768</t>
  </si>
  <si>
    <t>197</t>
  </si>
  <si>
    <t>10440181</t>
  </si>
  <si>
    <t>Zrcadlo</t>
  </si>
  <si>
    <t>-941884711</t>
  </si>
  <si>
    <t>198</t>
  </si>
  <si>
    <t>99999.10</t>
  </si>
  <si>
    <t>Výtah</t>
  </si>
  <si>
    <t>512</t>
  </si>
  <si>
    <t>-896559044</t>
  </si>
  <si>
    <t>Poznámka k položce:_x000d_
4 / 4 Neprůchozí_x000d_
Nosnost / počet osob: 1250 kg / 16 osob_x000d_
Jmenovitá rychlost: 1 m/s_x000d_
Typ řízení: Jednosměrné sběrné řízení směrem dolů_x000d_
Skupina výtahů: 1 jednotka ve skupině s unikátním dvoucestným _x000d_
frekvenčním měničem vyvinutým pro rekuperaci elektrické _x000d_
energie_x000d_
Rozměry kabiny (š x hl x v): 1200 mm x 2300 mm x 2100 mm_x000d_
Materiál stěn / odstín: Nátěr dle vzorníku RAL_x000d_
systémové detaily a prvky</t>
  </si>
  <si>
    <t>SO 1.6 - Specialisté</t>
  </si>
  <si>
    <t>Úroveň 3:</t>
  </si>
  <si>
    <t>1 - Zdravotní technika</t>
  </si>
  <si>
    <t xml:space="preserve">Nedílnou součástí výkazu výměr je technická zpráva, kde jsou popsané standarty pro veškeré konstrukce a další doplňující nezbytné údaje Tento výkaz je nutné posuzovat společně s projektovou dokumentací.  Rozpočet neosahuje doplňující stavební práce spojené s montáží potrubí.  Za úplnost a správnost výkazu výměr odpovídá nabízející. Nabízející zodpovídá za to, že jeho cenová nabídka zahrnuje dílo jako kompletní celek  splňující všechny zákonné normy nutné k úspěšné kolaudaci a uvedení do provozu a všechny požadavky zadavatele. Nabízející zejména  zodpovídá za to, že jeho cenová nabídka zahrnuje i případné práce a dodávky přímo nespecifikované ve výkazu výměr nebo projektové  dokumentaci, avšak dle norem či jiných zákonných požadavků nutné ke zdárnému dokončení, kolaudaci a uvedení díla do provozu. Nabízející není oprávněn v tomto výkazu měnit žádné údaje, specifikace ani parametry! Případná variantní řešení uvede nabízející  v samostatném dokumentu, který nebude započítán do základní cenové nabídky. Veškeré rozměry je nutné před objednáním materiálu a započetí prací ověřit na stavbě. Při zjištění sítí, které nebyly uvažovány nutná vzájemná KOO a spolupráce projektanta v rámci autorského dozoru. jímka 1x1x1 m v suterénu v technické místnosti - viz stavební část </t>
  </si>
  <si>
    <t>1 - Splašková kanalizace</t>
  </si>
  <si>
    <t>2 - Vnější vodovod - pod základy</t>
  </si>
  <si>
    <t>3 - Vnitřní vodovod - pitná voda</t>
  </si>
  <si>
    <t>7 - Požární vodovod</t>
  </si>
  <si>
    <t>8 - Zařizovací předměty</t>
  </si>
  <si>
    <t>Splašková kanalizace</t>
  </si>
  <si>
    <t>11141200</t>
  </si>
  <si>
    <t>potrubí PVC KG, SN.12 DN 150</t>
  </si>
  <si>
    <t>11141201</t>
  </si>
  <si>
    <t>potrubí PVC KG, SN.12 DN 100</t>
  </si>
  <si>
    <t>11141202</t>
  </si>
  <si>
    <t>montáž potrubí z PVC KG DN 150</t>
  </si>
  <si>
    <t>11141203</t>
  </si>
  <si>
    <t>montáž potrubí z PVC KG DN 100</t>
  </si>
  <si>
    <t>11141204</t>
  </si>
  <si>
    <t>štěrkopískový podsyp a obsyp</t>
  </si>
  <si>
    <t>11141205</t>
  </si>
  <si>
    <t>zásyp - zemina</t>
  </si>
  <si>
    <t>11141206</t>
  </si>
  <si>
    <t>výkop (včetně přesunu hmot, pažení a dalších stavebních prací)</t>
  </si>
  <si>
    <t>11141207</t>
  </si>
  <si>
    <t>potrubí kanalizační z PP-HT DN 150</t>
  </si>
  <si>
    <t>11141208</t>
  </si>
  <si>
    <t>potrubí kanalizační z PP-HT DN 125</t>
  </si>
  <si>
    <t>11141209</t>
  </si>
  <si>
    <t>potrubí kanalizační z PP-HT DN 100</t>
  </si>
  <si>
    <t>11141210</t>
  </si>
  <si>
    <t>potrubí kanalizační z PP-HT DN 75</t>
  </si>
  <si>
    <t>11141211</t>
  </si>
  <si>
    <t>potrubí kanalizační z PP-HT DN 50</t>
  </si>
  <si>
    <t>11141212</t>
  </si>
  <si>
    <t>potrubí kanalizační z PP-HT DN 40</t>
  </si>
  <si>
    <t>11141213</t>
  </si>
  <si>
    <t>potrubí kanalizační z PP-HT DN 32</t>
  </si>
  <si>
    <t>11141214</t>
  </si>
  <si>
    <t>potrubí průměru 8 mm</t>
  </si>
  <si>
    <t>11141215</t>
  </si>
  <si>
    <t>montáž kanalizačního potrubí z PP-HT DN 150</t>
  </si>
  <si>
    <t>11141216</t>
  </si>
  <si>
    <t>montáž kanalizačního potrubí z PP-HT DN 125</t>
  </si>
  <si>
    <t>11141217</t>
  </si>
  <si>
    <t>montáž kanalizačního potrubí z PP-HT DN 100</t>
  </si>
  <si>
    <t>11141218</t>
  </si>
  <si>
    <t>montáž kanalizačního potrubí z PP-HT DN 75</t>
  </si>
  <si>
    <t>11141219</t>
  </si>
  <si>
    <t>montáž kanalizačního potrubí z PP-HT DN 50</t>
  </si>
  <si>
    <t>11141220</t>
  </si>
  <si>
    <t>montáž kanalizačního potrubí z PP-HT DN 40</t>
  </si>
  <si>
    <t>11141221</t>
  </si>
  <si>
    <t>montáž kanalizačního potrubí z PP-HT DN 32</t>
  </si>
  <si>
    <t>11141222</t>
  </si>
  <si>
    <t>montáž potrubí průměru 8 mm</t>
  </si>
  <si>
    <t>11141223</t>
  </si>
  <si>
    <t>zkouška těsnosti potrubí kanalizace vodou do DN 200</t>
  </si>
  <si>
    <t>11141224</t>
  </si>
  <si>
    <t>zkouška těsnosti potrubí kanalizace vodou do DN 125</t>
  </si>
  <si>
    <t>11141225</t>
  </si>
  <si>
    <t>tlakové a funkční zkoušky potrubí</t>
  </si>
  <si>
    <t>sada</t>
  </si>
  <si>
    <t>11141226</t>
  </si>
  <si>
    <t>čistící kus DN 150</t>
  </si>
  <si>
    <t>11141227</t>
  </si>
  <si>
    <t>čistící kus DN 125</t>
  </si>
  <si>
    <t>11141228</t>
  </si>
  <si>
    <t>čistící kus DN 100</t>
  </si>
  <si>
    <t>11141229</t>
  </si>
  <si>
    <t>čistící kus DN 75</t>
  </si>
  <si>
    <t>11141230</t>
  </si>
  <si>
    <t>ventilační hlavice DN 100</t>
  </si>
  <si>
    <t>11141231</t>
  </si>
  <si>
    <t>ventilační hlavice DN 75</t>
  </si>
  <si>
    <t>11141232</t>
  </si>
  <si>
    <t>přivětrávací ventil DN 100</t>
  </si>
  <si>
    <t>11141233</t>
  </si>
  <si>
    <t>přivětrávací ventil DN 40</t>
  </si>
  <si>
    <t>11141234</t>
  </si>
  <si>
    <t>zátka DN 50</t>
  </si>
  <si>
    <t>11141235</t>
  </si>
  <si>
    <t>kondenzační sifon DN 40</t>
  </si>
  <si>
    <t>11141236</t>
  </si>
  <si>
    <t>kondenzační sifon DN 32</t>
  </si>
  <si>
    <t>11141237</t>
  </si>
  <si>
    <t>revizní dvířka 200x300 mm</t>
  </si>
  <si>
    <t>11141238</t>
  </si>
  <si>
    <t>instalace a montáž revizních dvířek</t>
  </si>
  <si>
    <t>11141240</t>
  </si>
  <si>
    <t>čerpadlo v suterénu v jímce - 750 W, 230 V, 50 Hz</t>
  </si>
  <si>
    <t>11141241</t>
  </si>
  <si>
    <t>přečerpávací zařízení pro odvod kondenzátu z rekuperační jednotky- svedeno přes kondenzační sifon (60W, 220-240 V, 50Hz)</t>
  </si>
  <si>
    <t>11141242</t>
  </si>
  <si>
    <t>sanitární kalové čerpadlo pro kompletní koupelnu včetně WC - 400 W, 220-240 V/50 Hz</t>
  </si>
  <si>
    <t>11141243</t>
  </si>
  <si>
    <t>instalace a montáž čerpadel</t>
  </si>
  <si>
    <t>11141244</t>
  </si>
  <si>
    <t>Požární ucpávky prostupů mezi požárními úseky</t>
  </si>
  <si>
    <t>11141245</t>
  </si>
  <si>
    <t>stavební přípomoce</t>
  </si>
  <si>
    <t>Vnější vodovod - pod základy</t>
  </si>
  <si>
    <t>11141246</t>
  </si>
  <si>
    <t>potrubí z PE 100 SDR 11 d25x2,3</t>
  </si>
  <si>
    <t>11141247</t>
  </si>
  <si>
    <t>signalizační ochranná fólie s identifikačním vodičem</t>
  </si>
  <si>
    <t>11141248</t>
  </si>
  <si>
    <t>zkoušky těsnosti vodovodního potrubí do DN 100</t>
  </si>
  <si>
    <t>11141249</t>
  </si>
  <si>
    <t>proplach a dezinfekce vodovodního potrubí do DN 80</t>
  </si>
  <si>
    <t>11141250</t>
  </si>
  <si>
    <t>11141251</t>
  </si>
  <si>
    <t>11141252</t>
  </si>
  <si>
    <t>11141253</t>
  </si>
  <si>
    <t>chránička DN 50</t>
  </si>
  <si>
    <t>11141254</t>
  </si>
  <si>
    <t>uzavírací ventil 3/4" s vypouštěním</t>
  </si>
  <si>
    <t>11141255</t>
  </si>
  <si>
    <t>nezámrzný ventil 1/2" s nátrubkem na hadici</t>
  </si>
  <si>
    <t>11141256</t>
  </si>
  <si>
    <t>Vnitřní vodovod - pitná voda</t>
  </si>
  <si>
    <t>11141257</t>
  </si>
  <si>
    <t>potrubí PPR PN16 spojované svařováním + flexibilní tepelná izolace z pěněného polyethylenu 20x2,8</t>
  </si>
  <si>
    <t>11141258</t>
  </si>
  <si>
    <t>potrubí PPR PN16 spojované svařováním + flexibilní tepelná izolace z pěněného polyethylenu 25x3,5</t>
  </si>
  <si>
    <t>11141259</t>
  </si>
  <si>
    <t>potrubí PPR PN16 spojované svařováním + flexibilní tepelná izolace z pěněného polyethylenu 32x4,4</t>
  </si>
  <si>
    <t>11141260</t>
  </si>
  <si>
    <t>potrubí PPR PN16 spojované svařováním + flexibilní tepelná izolace z pěněného polyethylenu 40x5,5</t>
  </si>
  <si>
    <t>11141261</t>
  </si>
  <si>
    <t>potrubí PPR PN16 spojované svařováním + flexibilní tepelná izolace z pěněného polyethylenu 50x6,9</t>
  </si>
  <si>
    <t>11141263</t>
  </si>
  <si>
    <t>izolace potrubí tl. 13 mm d20</t>
  </si>
  <si>
    <t>11141264</t>
  </si>
  <si>
    <t>izolace potrubí tl. 13 mm d25</t>
  </si>
  <si>
    <t>11141265</t>
  </si>
  <si>
    <t>izolace potrubí tl. 13 mm d32</t>
  </si>
  <si>
    <t>11141266</t>
  </si>
  <si>
    <t>izolace potrubí tl. 13 mm d40</t>
  </si>
  <si>
    <t>11141267</t>
  </si>
  <si>
    <t>izolace potrubí tl. 13 mm d50</t>
  </si>
  <si>
    <t>11141268</t>
  </si>
  <si>
    <t>potrubí PPR PN20 spojované svařováním + flexibilní tepelná izolace z pěněného polyethylenu 20x3,4</t>
  </si>
  <si>
    <t>11141269</t>
  </si>
  <si>
    <t>potrubí PPR PN20 spojované svařováním + flexibilní tepelná izolace z pěněného polyethylenu 25x4,2</t>
  </si>
  <si>
    <t>11141270</t>
  </si>
  <si>
    <t>potrubí PPR PN20 spojované svařováním + flexibilní tepelná izolace z pěněného polyethylenu 32x5,4</t>
  </si>
  <si>
    <t>11141271</t>
  </si>
  <si>
    <t>potrubí PPR PN20 spojované svařováním + flexibilní tepelná izolace z pěněného polyethylenu 40x6,7</t>
  </si>
  <si>
    <t>11141272</t>
  </si>
  <si>
    <t>potrubí PPR PN20 spojované svařováním + flexibilní tepelná izolace z pěněného polyethylenu 50x8,3</t>
  </si>
  <si>
    <t>11141273</t>
  </si>
  <si>
    <t>izolace potrubí tl. 20 mm d20</t>
  </si>
  <si>
    <t>11141274</t>
  </si>
  <si>
    <t>izolace potrubí tl. 30 mm d25</t>
  </si>
  <si>
    <t>11141275</t>
  </si>
  <si>
    <t>izolace potrubí tl. 30 mm d50</t>
  </si>
  <si>
    <t>11141276</t>
  </si>
  <si>
    <t>izolace potrubí tl. 40 mm d32</t>
  </si>
  <si>
    <t>11141277</t>
  </si>
  <si>
    <t>izolace potrubí tl. 50 mm d40</t>
  </si>
  <si>
    <t>11141278</t>
  </si>
  <si>
    <t>11141279</t>
  </si>
  <si>
    <t>11141280</t>
  </si>
  <si>
    <t>11141281</t>
  </si>
  <si>
    <t>izolace potrubí tl. 30 mm d20</t>
  </si>
  <si>
    <t>11141282</t>
  </si>
  <si>
    <t>11141283</t>
  </si>
  <si>
    <t>11141284</t>
  </si>
  <si>
    <t>montáž plastových vodovodních trubek d20</t>
  </si>
  <si>
    <t>11141285</t>
  </si>
  <si>
    <t>montáž plastových vodovodních trubek d25</t>
  </si>
  <si>
    <t>11141286</t>
  </si>
  <si>
    <t>montáž plastových vodovodních trubek d32</t>
  </si>
  <si>
    <t>11141287</t>
  </si>
  <si>
    <t>montáž plastových vodovodních trubek d40</t>
  </si>
  <si>
    <t>11141288</t>
  </si>
  <si>
    <t>montáž plastových vodovodních trubek d50</t>
  </si>
  <si>
    <t>11141289</t>
  </si>
  <si>
    <t>11141290</t>
  </si>
  <si>
    <t>11141291</t>
  </si>
  <si>
    <t>podepření armatur a potrubí včetně konzol</t>
  </si>
  <si>
    <t>11141292</t>
  </si>
  <si>
    <t>vyvažovací ventil 3/4"</t>
  </si>
  <si>
    <t>11141293</t>
  </si>
  <si>
    <t>vyvažovací ventil 1/2"</t>
  </si>
  <si>
    <t>11141294</t>
  </si>
  <si>
    <t>kulový kohout 3/4" s nátrubkem</t>
  </si>
  <si>
    <t>11141295</t>
  </si>
  <si>
    <t>kulový kohout 1"</t>
  </si>
  <si>
    <t>11141296</t>
  </si>
  <si>
    <t>kulový kohout 3/4"</t>
  </si>
  <si>
    <t>11141297</t>
  </si>
  <si>
    <t>nezámrzný ventil s automatickým vypouštěním</t>
  </si>
  <si>
    <t>11141298</t>
  </si>
  <si>
    <t>montáž nezámrzného ventilu</t>
  </si>
  <si>
    <t>11141299</t>
  </si>
  <si>
    <t>krycí dvířka 300x300 mm</t>
  </si>
  <si>
    <t>200</t>
  </si>
  <si>
    <t>11141300</t>
  </si>
  <si>
    <t>osazení a montáž dvířek</t>
  </si>
  <si>
    <t>202</t>
  </si>
  <si>
    <t>11141301</t>
  </si>
  <si>
    <t>kulový kohout 6/4" - připojení zásobníků TUV</t>
  </si>
  <si>
    <t>204</t>
  </si>
  <si>
    <t>11141302</t>
  </si>
  <si>
    <t>kulový kohout 1" - připojení zásobníků TUV</t>
  </si>
  <si>
    <t>206</t>
  </si>
  <si>
    <t>11141303</t>
  </si>
  <si>
    <t>zpětná klapka 6/4" - připojení zásobníků TUV</t>
  </si>
  <si>
    <t>208</t>
  </si>
  <si>
    <t>11141304</t>
  </si>
  <si>
    <t>zpětná klapka 1" - připojení zásobníků TUV</t>
  </si>
  <si>
    <t>210</t>
  </si>
  <si>
    <t>11141305</t>
  </si>
  <si>
    <t>vypouštěcí ventil 6/4" - připojení zásobníků TUV</t>
  </si>
  <si>
    <t>212</t>
  </si>
  <si>
    <t>11141306</t>
  </si>
  <si>
    <t>pojistný ventil 3/4" - připojení zásobníků TUV</t>
  </si>
  <si>
    <t>214</t>
  </si>
  <si>
    <t>11141307</t>
  </si>
  <si>
    <t>cirkulační čerpadlo - připojení zásobníků TUV</t>
  </si>
  <si>
    <t>216</t>
  </si>
  <si>
    <t>11141308</t>
  </si>
  <si>
    <t>tlakoměr 0-1,6 Mpa - připojení zásobníků TUV</t>
  </si>
  <si>
    <t>218</t>
  </si>
  <si>
    <t>11141309</t>
  </si>
  <si>
    <t>expanzní nádoba, objem 50 litrů - připojení zásobníků TUV</t>
  </si>
  <si>
    <t>220</t>
  </si>
  <si>
    <t>11141310</t>
  </si>
  <si>
    <t>222</t>
  </si>
  <si>
    <t>11141311</t>
  </si>
  <si>
    <t>224</t>
  </si>
  <si>
    <t>Požární vodovod</t>
  </si>
  <si>
    <t>11141312</t>
  </si>
  <si>
    <t>kulový kohout 6/4"</t>
  </si>
  <si>
    <t>226</t>
  </si>
  <si>
    <t>11141313</t>
  </si>
  <si>
    <t>zpětná klapka 6/4"</t>
  </si>
  <si>
    <t>228</t>
  </si>
  <si>
    <t>11141314</t>
  </si>
  <si>
    <t>ocelové trubky pozinkované spojované závitovými spoji 6/4"</t>
  </si>
  <si>
    <t>230</t>
  </si>
  <si>
    <t>11141315</t>
  </si>
  <si>
    <t>ocelové trubky pozinkované spojované závitovými spoji 3/4"</t>
  </si>
  <si>
    <t>232</t>
  </si>
  <si>
    <t>11141316</t>
  </si>
  <si>
    <t>montáž ocelových trubek 6/4"</t>
  </si>
  <si>
    <t>234</t>
  </si>
  <si>
    <t>11141317</t>
  </si>
  <si>
    <t>montáž ocelových trubek 3/4"</t>
  </si>
  <si>
    <t>236</t>
  </si>
  <si>
    <t>11141318</t>
  </si>
  <si>
    <t>238</t>
  </si>
  <si>
    <t>11141319</t>
  </si>
  <si>
    <t>240</t>
  </si>
  <si>
    <t>11141320</t>
  </si>
  <si>
    <t>242</t>
  </si>
  <si>
    <t>11141321</t>
  </si>
  <si>
    <t>hydrantový systém D19 s délkou hadice 30 m, včetně montáže</t>
  </si>
  <si>
    <t>244</t>
  </si>
  <si>
    <t>11141322</t>
  </si>
  <si>
    <t>246</t>
  </si>
  <si>
    <t>11141323</t>
  </si>
  <si>
    <t>248</t>
  </si>
  <si>
    <t>Zařizovací předměty</t>
  </si>
  <si>
    <t>11141324</t>
  </si>
  <si>
    <t>WC klozetová mísa na instalačním bloku</t>
  </si>
  <si>
    <t>250</t>
  </si>
  <si>
    <t>11141325</t>
  </si>
  <si>
    <t>WC klozetová mísa pro tělesně postižené</t>
  </si>
  <si>
    <t>252</t>
  </si>
  <si>
    <t>11141326</t>
  </si>
  <si>
    <t>podomítkový systém se splachovací nádrží</t>
  </si>
  <si>
    <t>254</t>
  </si>
  <si>
    <t>11141327</t>
  </si>
  <si>
    <t>ovládací tlačítko splachování</t>
  </si>
  <si>
    <t>256</t>
  </si>
  <si>
    <t>11141328</t>
  </si>
  <si>
    <t>WC sedátko</t>
  </si>
  <si>
    <t>258</t>
  </si>
  <si>
    <t>11141329</t>
  </si>
  <si>
    <t>WC sedátko pro tělesně postižené</t>
  </si>
  <si>
    <t>260</t>
  </si>
  <si>
    <t>11141330</t>
  </si>
  <si>
    <t>montáž klozetových mís</t>
  </si>
  <si>
    <t>262</t>
  </si>
  <si>
    <t>11141331</t>
  </si>
  <si>
    <t>montáž podomítkových systémů</t>
  </si>
  <si>
    <t>264</t>
  </si>
  <si>
    <t>11141332</t>
  </si>
  <si>
    <t>madlo</t>
  </si>
  <si>
    <t>266</t>
  </si>
  <si>
    <t>11141333</t>
  </si>
  <si>
    <t>umyvadla závěsná s otvorem pro stojánkovou baterii</t>
  </si>
  <si>
    <t>268</t>
  </si>
  <si>
    <t>11141334</t>
  </si>
  <si>
    <t>umývátka závěsná s otvorem pro stojánkovou baterii</t>
  </si>
  <si>
    <t>270</t>
  </si>
  <si>
    <t>11141335</t>
  </si>
  <si>
    <t>umyvadla závěsná s otvorem pro stojánkovou baterii pro tělesně postižené</t>
  </si>
  <si>
    <t>272</t>
  </si>
  <si>
    <t>11141336</t>
  </si>
  <si>
    <t>stojánková umyvadlová baterie</t>
  </si>
  <si>
    <t>274</t>
  </si>
  <si>
    <t>11141337</t>
  </si>
  <si>
    <t>montáž umyvadel</t>
  </si>
  <si>
    <t>276</t>
  </si>
  <si>
    <t>11141338</t>
  </si>
  <si>
    <t>montáž umyvadlových baterií</t>
  </si>
  <si>
    <t>278</t>
  </si>
  <si>
    <t>11141339</t>
  </si>
  <si>
    <t>zápachová uzávěrka pro umyvadla</t>
  </si>
  <si>
    <t>280</t>
  </si>
  <si>
    <t>11141340</t>
  </si>
  <si>
    <t>rohový ventil 1/2"</t>
  </si>
  <si>
    <t>282</t>
  </si>
  <si>
    <t>11141341</t>
  </si>
  <si>
    <t>sprchová vpusť DN 50</t>
  </si>
  <si>
    <t>284</t>
  </si>
  <si>
    <t>11141342</t>
  </si>
  <si>
    <t>montáž sprch</t>
  </si>
  <si>
    <t>286</t>
  </si>
  <si>
    <t>11141343</t>
  </si>
  <si>
    <t>nástěnná sprchová baterie s ruční sprchou</t>
  </si>
  <si>
    <t>288</t>
  </si>
  <si>
    <t>11141344</t>
  </si>
  <si>
    <t>montáž sprchových baterií</t>
  </si>
  <si>
    <t>290</t>
  </si>
  <si>
    <t>11141345</t>
  </si>
  <si>
    <t>sprchová hlavice</t>
  </si>
  <si>
    <t>292</t>
  </si>
  <si>
    <t>11141346</t>
  </si>
  <si>
    <t>zápachová uzávěrka sprchových van dn 40/50 s kulovým kloubem na odtoku</t>
  </si>
  <si>
    <t>294</t>
  </si>
  <si>
    <t>11141347</t>
  </si>
  <si>
    <t>sprchové sedátko</t>
  </si>
  <si>
    <t>296</t>
  </si>
  <si>
    <t>11141348</t>
  </si>
  <si>
    <t>298</t>
  </si>
  <si>
    <t>11141349</t>
  </si>
  <si>
    <t>sprchová zástěna</t>
  </si>
  <si>
    <t>300</t>
  </si>
  <si>
    <t>11141350</t>
  </si>
  <si>
    <t>instalace sprchové zástěny</t>
  </si>
  <si>
    <t>302</t>
  </si>
  <si>
    <t>11141351</t>
  </si>
  <si>
    <t>vana pro tělesně postižené</t>
  </si>
  <si>
    <t>304</t>
  </si>
  <si>
    <t>11141352</t>
  </si>
  <si>
    <t>baterie nástěnná vanová s ruční sprchou</t>
  </si>
  <si>
    <t>306</t>
  </si>
  <si>
    <t>11141353</t>
  </si>
  <si>
    <t>montáž van</t>
  </si>
  <si>
    <t>308</t>
  </si>
  <si>
    <t>11141354</t>
  </si>
  <si>
    <t>montáž vanových baterií</t>
  </si>
  <si>
    <t>310</t>
  </si>
  <si>
    <t>11141355</t>
  </si>
  <si>
    <t>312</t>
  </si>
  <si>
    <t>11141356</t>
  </si>
  <si>
    <t>314</t>
  </si>
  <si>
    <t>11141357</t>
  </si>
  <si>
    <t>keramický pisoár s úsporným splachováním</t>
  </si>
  <si>
    <t>316</t>
  </si>
  <si>
    <t>11141358</t>
  </si>
  <si>
    <t>senzorový splachovač pisoáru - nerez</t>
  </si>
  <si>
    <t>318</t>
  </si>
  <si>
    <t>11141359</t>
  </si>
  <si>
    <t>320</t>
  </si>
  <si>
    <t>11141360</t>
  </si>
  <si>
    <t>montáž pisoárů</t>
  </si>
  <si>
    <t>322</t>
  </si>
  <si>
    <t>11141361</t>
  </si>
  <si>
    <t>výlevka keramická nebo nerezová závěsná připojením DN 50</t>
  </si>
  <si>
    <t>324</t>
  </si>
  <si>
    <t>11141362</t>
  </si>
  <si>
    <t>montáž výlevek</t>
  </si>
  <si>
    <t>326</t>
  </si>
  <si>
    <t>11141363</t>
  </si>
  <si>
    <t>zápachová uzávěrka pro výlevku</t>
  </si>
  <si>
    <t>328</t>
  </si>
  <si>
    <t>11141364</t>
  </si>
  <si>
    <t>sklápěcí rošt</t>
  </si>
  <si>
    <t>330</t>
  </si>
  <si>
    <t>11141365</t>
  </si>
  <si>
    <t>nástěnná baterie umyvadlová</t>
  </si>
  <si>
    <t>332</t>
  </si>
  <si>
    <t>11141366</t>
  </si>
  <si>
    <t>334</t>
  </si>
  <si>
    <t>11141367</t>
  </si>
  <si>
    <t>baterie dřezová stojánková</t>
  </si>
  <si>
    <t>336</t>
  </si>
  <si>
    <t>11141368</t>
  </si>
  <si>
    <t>montáž dřezových baterií</t>
  </si>
  <si>
    <t>338</t>
  </si>
  <si>
    <t>11141369</t>
  </si>
  <si>
    <t>Zápachová uzávěrka pro dřezy</t>
  </si>
  <si>
    <t>340</t>
  </si>
  <si>
    <t>11141370</t>
  </si>
  <si>
    <t>342</t>
  </si>
  <si>
    <t>11141371</t>
  </si>
  <si>
    <t>pračkový ventil 3/4" pro myčku</t>
  </si>
  <si>
    <t>344</t>
  </si>
  <si>
    <t>11141372</t>
  </si>
  <si>
    <t>armatura HL 400 pro myčku</t>
  </si>
  <si>
    <t>346</t>
  </si>
  <si>
    <t>11141373</t>
  </si>
  <si>
    <t>integrovaná armatura pro pračku HL 406</t>
  </si>
  <si>
    <t>348</t>
  </si>
  <si>
    <t>11141374</t>
  </si>
  <si>
    <t>350</t>
  </si>
  <si>
    <t>2 - Vzduchotechnika</t>
  </si>
  <si>
    <t xml:space="preserve">Cena včetně dopravy, montáže, přesunu hmot, ekologické likvidace a další. =					 Nacenění je nutné provádět s celým projektem a nikoli jen s výpisem materiálu. =					 Skutečné potřeby materiálů budou zohledněny dle požadavků stavby. =					 Veškeré potrubí musí být izolováno dle požadavků v technické zprávě. =					 Stavební přípomoce vč. všech prostupů nejsou součástí dodávky. =					 Prostupy mezi dvěma požárními úseky musejí být realizovány protipožárně - více viz požární zpráva a technická zpráva. Protipožární ucpávky nejsou dodávkou. =					 Povinností dodavatele je překontrolovat specifikaci materiálu a případný chybějící materiál doplnit a ocenit. =					 Veškeré typy a povrchové úpravy viditelných elementů (např. distribuční elementy) před objednáním odsouhlastit s investorem nebo architektem. =					 </t>
  </si>
  <si>
    <t>1 - VZT č. 1 – Větrání objektu v 1. NP až 3. NP</t>
  </si>
  <si>
    <t>2 - VZT č. 2 – Větrání multifunkční místnosti a přípravny jídla v 1. NP</t>
  </si>
  <si>
    <t>4 - VZT č. 4 - Havarijní větrání chráněné únikové cesty typu „A“</t>
  </si>
  <si>
    <t>5 - Ostatní</t>
  </si>
  <si>
    <t>VZT č. 1 – Větrání objektu v 1. NP až 3. NP</t>
  </si>
  <si>
    <t>12474100</t>
  </si>
  <si>
    <t>Vzduchotechnická rekuperační stojatá jednotka; V=5020m3/h; externí tlak 350Pa; jednotka obsahuje filtrace, deskový rekuperátor, vodní dohřev; vyústění jednotky nahoru; součástí pozice podložky pod nohy jednotky, směšovací uzel pro vytápění, autonomní regulace, rozvaděč autonomní regulace na stěnu a přípojný kabel k rozvaděči; přípoj VZT 450x800mm; součástí pozice 4x pružná manžeta pro VZT jednotku; 450x800mm</t>
  </si>
  <si>
    <t>12474102</t>
  </si>
  <si>
    <t>Protipožární klapka, kruhová, mechanická, teplotní; rozměr ∅200mm; požární odolnost 90min; signalizace polohy "ZAVŘENO" koncovým spínačem</t>
  </si>
  <si>
    <t>12474103</t>
  </si>
  <si>
    <t>Protipožární klapka, čtverhranná, mechanická, teplotní; rozměr 315x100mm; požární odolnost 90min; signalizace polohy "ZAVŘENO" koncovým spínačem</t>
  </si>
  <si>
    <t>12474104</t>
  </si>
  <si>
    <t>Protipožární klapka, čtverhranná, mechanická, teplotní; rozměr 250x200mm; požární odolnost 90min; signalizace polohy "ZAVŘENO" koncovým spínačem</t>
  </si>
  <si>
    <t>12474104.1</t>
  </si>
  <si>
    <t>Protipožární klapka, čtverhranná, mechanická, teplotní; rozměr 400x200mm; požární odolnost 90min; signalizace polohy "ZAVŘENO" koncovým spínačem</t>
  </si>
  <si>
    <t>-411478263</t>
  </si>
  <si>
    <t>12474105</t>
  </si>
  <si>
    <t>Protipožární klapka, čtverhranná, mechanická, teplotní; rozměr 400x315mm; požární odolnost 90min; signalizace polohy "ZAVŘENO" koncovým spínačem</t>
  </si>
  <si>
    <t>12474106</t>
  </si>
  <si>
    <t>Protipožární klapka, čtverhranná, mechanická, teplotní; rozměr 355x200mm; požární odolnost 90min; signalizace polohy "ZAVŘENO" koncovým spínačem</t>
  </si>
  <si>
    <t>12474106.1</t>
  </si>
  <si>
    <t>Protipožární klapka, čtverhranná, mechanická, teplotní; rozměr 900x355mm; požární odolnost 90min; signalizace polohy "ZAVŘENO" koncovým spínačem</t>
  </si>
  <si>
    <t>-1063084756</t>
  </si>
  <si>
    <t>12474107</t>
  </si>
  <si>
    <t>Talířový ventil odvodní; plastový; ∅100mm; maximální tlaková ztráta 25 Pa při 100m3/h; povrchová úprava dle zadání architekta nebo investora</t>
  </si>
  <si>
    <t>12474108</t>
  </si>
  <si>
    <t>Talířový ventil odvodní; plastový; ∅125mm; maximální tlaková ztráta 25 Pa při 150m3/h; povrchová úprava dle zadání architekta nebo investora</t>
  </si>
  <si>
    <t>12474109</t>
  </si>
  <si>
    <t>Talířový ventil přívodní/universální; plastový; ∅100mm; maximální tlaková ztráta 25 Pa při 100m3/h; přesný typ a povrchová úprava dle zadání investora nebo architekta</t>
  </si>
  <si>
    <t>12474110</t>
  </si>
  <si>
    <t>Talířový ventil přívodní/universální; plastový; ∅125mm; maximální tlaková ztráta 25 Pa při 150m3/h; přesný typ a povrchová úprava dle zadání investora nebo architekta</t>
  </si>
  <si>
    <t>12474111</t>
  </si>
  <si>
    <t>Protipožární talířový ventil; přívodní; ∅100mm; požární odolnost viz PBŘS</t>
  </si>
  <si>
    <t>12474112</t>
  </si>
  <si>
    <t>Protipožární talířový ventil, odvodní; ∅100mm; požární odolnost viz PBŘS</t>
  </si>
  <si>
    <t>12474113</t>
  </si>
  <si>
    <t>Přívodní vířivý anemostat vč. regulační klapky; rozměr ∅300mm; připojení ∅160mm; maximální tlaková ztráta 30Pa při 300m3/h; přesný typ a povrchová úprava dle zadání investora nebo architekta</t>
  </si>
  <si>
    <t>12474114</t>
  </si>
  <si>
    <t>Odvodní vířivý anemostat; rozměr ∅300mm; připojení ∅160mm; maximální tlaková ztráta 30Pa při 300m3/h; přesný typ a povrchová úprava dle zadání investora nebo architekta</t>
  </si>
  <si>
    <t>12474115</t>
  </si>
  <si>
    <t>VAC regulátor; mechanický do potrubí; rozměr ∅100mm</t>
  </si>
  <si>
    <t>12474115.1</t>
  </si>
  <si>
    <t>VAV regulátor vč. servopohonu; rozměr ∅100mm</t>
  </si>
  <si>
    <t>-695958775</t>
  </si>
  <si>
    <t>12474116</t>
  </si>
  <si>
    <t>VAV regulátor vč. servopohonu; rozměr ∅125mm</t>
  </si>
  <si>
    <t>12474117</t>
  </si>
  <si>
    <t>VAV regulátor vč. servopohonu; rozměr ∅200mm</t>
  </si>
  <si>
    <t>12474118</t>
  </si>
  <si>
    <t>VAV regulátor vč. servopohonu; rozměr 300x100mm</t>
  </si>
  <si>
    <t>12474119</t>
  </si>
  <si>
    <t>Atypická nasávací protidešťová žaluzie; rozměr 2700x500mm; požadovaná volná plocha 0,675m2; maximální tlaková ztráta 30 Pa při 5970m3/h; povrchová úprava dle zadání architekta nebo investora.</t>
  </si>
  <si>
    <t>12474120</t>
  </si>
  <si>
    <t>Výfuková hlavice; rozměr 550x550mm; maximální tlaková ztráta 30 Pa při 5020m3/h; povrchová úprava dle zadání architekta nebo investora</t>
  </si>
  <si>
    <t>12474121</t>
  </si>
  <si>
    <t>Tlumič hluku pro čtverhranné potrubí; rozměr 1100x400x1000mm</t>
  </si>
  <si>
    <t>12474122</t>
  </si>
  <si>
    <t>Tlumič hluku pro čtverhranné potrubí; rozměr 1100x400x1500mm</t>
  </si>
  <si>
    <t>12474123</t>
  </si>
  <si>
    <t>Flexibilní potrubí s útlumem, ∅100mm, min. tl. izolace 25mm</t>
  </si>
  <si>
    <t>12474124</t>
  </si>
  <si>
    <t>Flexibilní potrubí s útlumem, ∅125mm, min. tl. izolace 25mm</t>
  </si>
  <si>
    <t>12474125</t>
  </si>
  <si>
    <t>Flexibilní potrubí s útlumem, ∅160mm, min. tl. izolace 25mm</t>
  </si>
  <si>
    <t>12474126</t>
  </si>
  <si>
    <t>Kruhové SPIRO potrubí vč. tvarovek, ∅100mm</t>
  </si>
  <si>
    <t>12474127</t>
  </si>
  <si>
    <t>Kruhové SPIRO potrubí vč. tvarovek, ∅125mm</t>
  </si>
  <si>
    <t>12474128</t>
  </si>
  <si>
    <t>Kruhové SPIRO potrubí vč. tvarovek, ∅140mm</t>
  </si>
  <si>
    <t>12474129</t>
  </si>
  <si>
    <t>Kruhové SPIRO potrubí vč. tvarovek, ∅160mm</t>
  </si>
  <si>
    <t>12474130</t>
  </si>
  <si>
    <t>Kruhové SPIRO potrubí vč. tvarovek, ∅200mm</t>
  </si>
  <si>
    <t>12474131</t>
  </si>
  <si>
    <t>Kruhové SPIRO potrubí vč. tvarovek, ∅250mm</t>
  </si>
  <si>
    <t>12474132</t>
  </si>
  <si>
    <t>Čtverhranné potrubí vč. tvarovek, pozink.</t>
  </si>
  <si>
    <t>12474133</t>
  </si>
  <si>
    <t>Tepelná izolace pro ∅100mm s hliníkovým povrchem; min. tl. izolace 20mm</t>
  </si>
  <si>
    <t>12474134</t>
  </si>
  <si>
    <t>Tepelná izolace pro ∅125mm s hliníkovým povrchem; min. tl. izolace 20mm</t>
  </si>
  <si>
    <t>12474135</t>
  </si>
  <si>
    <t>Tepelná izolace pro ∅140mm s hliníkovým povrchem; min. tl. izolace 20mm</t>
  </si>
  <si>
    <t>12474136</t>
  </si>
  <si>
    <t>Tepelná izolace pro ∅160mm s hliníkovým povrchem; min. tl. izolace 20mm</t>
  </si>
  <si>
    <t>12474137</t>
  </si>
  <si>
    <t>Tepelná izolace pro ∅200mm s hliníkovým povrchem; min. tl. izolace 20mm</t>
  </si>
  <si>
    <t>12474138</t>
  </si>
  <si>
    <t>Tepelná izolace pro ∅250mm s hliníkovým povrchem; min. tl. izolace 20mm</t>
  </si>
  <si>
    <t>12474139</t>
  </si>
  <si>
    <t>Tepelná izolace s hliníkovým povrchem, min. tl. izolace 20mm</t>
  </si>
  <si>
    <t>12474140</t>
  </si>
  <si>
    <t>Tepelná izolace s hliníkovým povrchem, min. tl. izolace 50mm</t>
  </si>
  <si>
    <t>12474141</t>
  </si>
  <si>
    <t>Protipožární izolace; měkká, požární odolnost viz PBŘS</t>
  </si>
  <si>
    <t>VZT č. 2 – Větrání multifunkční místnosti a přípravny jídla v 1. NP</t>
  </si>
  <si>
    <t>12474142</t>
  </si>
  <si>
    <t>Vzduchotechnická rekuperační stojatá jednotka; V=950m3/h; externí tlak 300Pa; jednotka obsahuje filtrace, deskový rekuperátor, vodní dohřev; vyústění jednotky nahoru; součástí pozice podložky pod nohy jednotky, směšovací uzel pro vytápění, autonomní regulace, rozvaděč autonomní regulace na stěnu a přípojný kabel k rozvaděči; přípoj VZT ∅400mm; součástí pozice 4 ks připojovací pružné manžety</t>
  </si>
  <si>
    <t>12474143</t>
  </si>
  <si>
    <t>Protipožární klapka, kruhová, mechanická, teplotní; rozměr ∅160mm; požární odolnost 90min; signalizace polohy "ZAVŘENO" koncovým spínačem</t>
  </si>
  <si>
    <t>12474144</t>
  </si>
  <si>
    <t>Protipožární klapka, čtverhranná, mechanická, teplotní; rozměr 250x250mm; požární odolnost 90min; signalizace polohy "ZAVŘENO" koncovým spínačem</t>
  </si>
  <si>
    <t>12474145</t>
  </si>
  <si>
    <t>Protipožární klapka, čtverhranná, mechanická, teplotní; rozměr 315x200mm; požární odolnost 90min; signalizace polohy "ZAVŘENO" koncovým spínačem</t>
  </si>
  <si>
    <t>12474146</t>
  </si>
  <si>
    <t>12474147</t>
  </si>
  <si>
    <t>12474148</t>
  </si>
  <si>
    <t>Přívodní vířivý anemostat vč. regulační klapky; rozměr ∅300mm; připojení ∅160mm; maximální tlaková ztráta 30Pa při 375m3/h; přesný typ a povrchová úprava dle zadání investora nebo architekta</t>
  </si>
  <si>
    <t>12474149</t>
  </si>
  <si>
    <t>Odvodní vířivý anemostat; rozměr ∅300mm; připojení ∅160mm; maximální tlaková ztráta 30Pa při 375m3/h; přesný typ a povrchová úprava dle zadání investora nebo architekta</t>
  </si>
  <si>
    <t>12474150</t>
  </si>
  <si>
    <t>Kuchyňský zákryt nad sporák - dodávka interiéru kuchyně; přípoj ∅160mm; přesný typ a povrchová úprava dle zadání investora nebo architekta</t>
  </si>
  <si>
    <t>12474151</t>
  </si>
  <si>
    <t>Výfuková hlavice; rozměr 315x200mm; maximální tlaková ztráta 25 Pa při 950m3/h; přesný typ a povrchová úprava dle zadání investora nebo architekta</t>
  </si>
  <si>
    <t>12474152</t>
  </si>
  <si>
    <t>Tlumič hluku pro čtverhranné potrubí; rozměr 450x250x1000mm</t>
  </si>
  <si>
    <t>12474153</t>
  </si>
  <si>
    <t>Tlumič hluku pro kruhové potrubí; rozměr ∅400x900mm</t>
  </si>
  <si>
    <t>12474154</t>
  </si>
  <si>
    <t>12474155</t>
  </si>
  <si>
    <t>12474156</t>
  </si>
  <si>
    <t>Flexibilní potrubí s útlumem, ∅400mm, min. tl. izolace 25mm</t>
  </si>
  <si>
    <t>12474157</t>
  </si>
  <si>
    <t>12474158</t>
  </si>
  <si>
    <t>12474159</t>
  </si>
  <si>
    <t>Kruhové SPIRO potrubí vč. tvarovek, ∅400mm</t>
  </si>
  <si>
    <t>12474160</t>
  </si>
  <si>
    <t>12474161</t>
  </si>
  <si>
    <t>12474162</t>
  </si>
  <si>
    <t>12474163</t>
  </si>
  <si>
    <t>Tepelná izolace pro ∅400mm s hliníkovým povrchem; min. tl. izolace 50mm</t>
  </si>
  <si>
    <t>12474164</t>
  </si>
  <si>
    <t>12474165</t>
  </si>
  <si>
    <t>12474166</t>
  </si>
  <si>
    <t>VZT č. 4 - Havarijní větrání chráněné únikové cesty typu „A“</t>
  </si>
  <si>
    <t>12474168</t>
  </si>
  <si>
    <t>Přívodní radiální ventilátor do čtverhranného potrubí; V=3200m3/h; externí tlak 300Pa; připojovací potrubí 700x400mm; ELE: 1,5kW; 230V</t>
  </si>
  <si>
    <t>12474169</t>
  </si>
  <si>
    <t>Pružná manžeta pro ventilátor; připojovací rozměr 700x400mm</t>
  </si>
  <si>
    <t>12474170</t>
  </si>
  <si>
    <t>Přetlaková klapka; V=3200m3/h rozdíl tlaků při otevření 30Pa; rozměr 560x560mm</t>
  </si>
  <si>
    <t>12474171</t>
  </si>
  <si>
    <t>Přívodní stěnová mřížka; rozměr 250x450mm; maximální rychlost 3,00m/s při 390m3/h; typ a povrchová úprava dle zadání architekta</t>
  </si>
  <si>
    <t>12474172</t>
  </si>
  <si>
    <t>Přívodní stěnová mřížka; rozměr 315x500mm; maximální rychlost 3,00m/s při 820m3/h; typ a povrchová úprava dle zadání architekta</t>
  </si>
  <si>
    <t>12474173</t>
  </si>
  <si>
    <t>Přívodní mřížka do potrubí; rozměr 325x125mm; maximální rychlost 3,00m/s při 195m3/h; typ a povrchová úprava dle zadání architekta</t>
  </si>
  <si>
    <t>12474174</t>
  </si>
  <si>
    <t>Přívodní mřížka do potrubí; rozměr 600x450mm; maximální rychlost 3,00m/s při 1000m3/h; typ a povrchová úprava dle zadání architekta</t>
  </si>
  <si>
    <t>12474175</t>
  </si>
  <si>
    <t>Atypická nasávací protidešťová žaluzie; rozměr 1350x500mm; požadovaná volná plocha 0,337m2; maximální rychlost 2,65m/s při 3200m3/h; povrchová úprava dle zadání architekta nebo investora.</t>
  </si>
  <si>
    <t>12474176</t>
  </si>
  <si>
    <t>Výfuková hlavice; rozměr 560x560mm; maximální tlaková ztráta 25 Pa při 3200m3/h; přesný typ a povrchová úprava dle zadání investora nebo architekta</t>
  </si>
  <si>
    <t>12474177</t>
  </si>
  <si>
    <t>12474178</t>
  </si>
  <si>
    <t>12474179</t>
  </si>
  <si>
    <t>12474180</t>
  </si>
  <si>
    <t>Montáž systému vzduchotechniky</t>
  </si>
  <si>
    <t>12474181</t>
  </si>
  <si>
    <t>Všechny potřebné zkoušky, včetně měření hluku a zaregulování systému VZT</t>
  </si>
  <si>
    <t>12474182</t>
  </si>
  <si>
    <t>Uvedení vzduchotechnického systému do provozu odborně způsobilou osobou vč. všech vstupních revizí; zaškolení obsluhy</t>
  </si>
  <si>
    <t>12474183</t>
  </si>
  <si>
    <t>Ocelové pomocné konstrukce; kotvení potrubí vč. závěsů; doprava; přesun hmot a vedlejší náklady spojené s realizací</t>
  </si>
  <si>
    <t>3 - Chlazení</t>
  </si>
  <si>
    <t xml:space="preserve">Cena včetně dopravy, montáže, přesunu hmot, ekologické likvidace a další. =					 Nacenění je nutné provádět s celým projektem a nikoli jen s výpisem materiálu. =					 Skutečné potřeby materiálů budou zohledněny dle požadavků stavby. =					 Veškeré potrubí musí být izolováno dle požadavků v technické zprávě. =					 Stavební přípomoce vč. všech prostupů nejsou součástí dodávky. =					 Prostupy mezi dvěma požárními úseky musejí být realizovány protipožárně - více viz požární zpráva a technická zpráva. Protipožární ucpávky nejsou dodávkou. =					 Povinností dodavatele je překontrolovat specifikaci materiálu a případný chybějící materiál doplnit a ocenit. =					 Veškeré typy a povrchové úpravy viditelných elementů (např. nástěnná jednotka) před objednáním odsouhlastit s investorem nebo architektem. =					 </t>
  </si>
  <si>
    <t>1 - Chlazení serverovny místnost 3.04</t>
  </si>
  <si>
    <t>2 - Chlazení skladu ink. pomůcek 1.27</t>
  </si>
  <si>
    <t>3 - Ostatní</t>
  </si>
  <si>
    <t>Chlazení serverovny místnost 3.04</t>
  </si>
  <si>
    <t>10147400</t>
  </si>
  <si>
    <t>Venkovní chladící jednotka split systému; maximální chladící výkon 5,4 kW; max. el. příkon 2,5kW; 230V; akustický výkon 63 dB(A); chladivo R32 nebo R410A</t>
  </si>
  <si>
    <t>10147401</t>
  </si>
  <si>
    <t>Vnitřní nástěnná chladící jednotka split systému; chladící výkon 5,00 kW; před objednáním vzhled a povrchovou úpravu jednotky odsouhlasit s investorem nebo architektem</t>
  </si>
  <si>
    <t>10147402</t>
  </si>
  <si>
    <t>Propojovací chladivové potrubí; obsahuje přívod a zpátečku chladivového potrubí ∅6.35+∅9.52; el. napájecí a komunikační kabel; izolace</t>
  </si>
  <si>
    <t>10147403</t>
  </si>
  <si>
    <t>Nástěnný ovladač obsahující termostat vč. el. propojení (3m); před objednáním vzhled a povrchovou úpravu jednotky odsouhlasit s investorem nebo architektem</t>
  </si>
  <si>
    <t>Chlazení skladu ink. pomůcek 1.27</t>
  </si>
  <si>
    <t>10147404</t>
  </si>
  <si>
    <t>10147405</t>
  </si>
  <si>
    <t>10147406</t>
  </si>
  <si>
    <t>10147407</t>
  </si>
  <si>
    <t>10147408</t>
  </si>
  <si>
    <t>Montáž systému chlazení</t>
  </si>
  <si>
    <t>10147409</t>
  </si>
  <si>
    <t>Všechny potřebné zkoušky, včetně měření hluku a zaregulování systému CHL</t>
  </si>
  <si>
    <t>10147410</t>
  </si>
  <si>
    <t>Uvedení chladícího systému do provozu odborně způsobilou osobou vč. všech vstupních revizí; zaškolení obsluhy</t>
  </si>
  <si>
    <t>10147411</t>
  </si>
  <si>
    <t>4 - Vytápění</t>
  </si>
  <si>
    <t xml:space="preserve"> </t>
  </si>
  <si>
    <t xml:space="preserve">Cena včetně dopravy, montáže, přesunu hmot, ekologické likvidace a další. =					 Nacenění vytápění je nutné provádět s celým projektem a nikoli jen s výpisem materiálu. =					 Skutečné potřeby materiálů budou zohledněny dle požadavků stavby. =					 Potrubí včetně upevnění, ukotvení, rohů, t-kusů a všech armatur musejí být izolovány. =					 Stavební přípomoce vč. všech prostupů nejsou součástí dodávky vytápění. =					 Prostupy mezi dvěma požárními úseky musejí být realizovány protipožárně - více viz požární zpráva a technická zpráva vytápění. Protipožární ucpávky nejsou dodávkou vytápění. =					 Povinností dodavatele je překontrolovat specifikaci materiálu a případný chybějící materiál doplnit a ocenit. =					 Veškeré typy a povrchové úpravy vytápěcích viditelných elementů (např. otopná tělesa) před objednáním odsouhlastit s investorem nebo architektem. =					 </t>
  </si>
  <si>
    <t>1 - Zdroj tepla</t>
  </si>
  <si>
    <t>2 - Distribuce tepla vč. rozvodů tepla</t>
  </si>
  <si>
    <t>Zdroj tepla</t>
  </si>
  <si>
    <t>16410001</t>
  </si>
  <si>
    <t>Kondenzační plynový kotel; modulovaný výkon; hranice spodního výkonu 4,5-5,5 kW; doporučený jmenovitý tepelný výkon 35,0-41,0 kW; předpokládané rozměry cca 520 x 430 x 740 mm (šířka x hloubka x výška); součástí kotle směšovací ventil; součástí kotle autonomní regulace</t>
  </si>
  <si>
    <t>Poznámka k položce:_x000d_
Elektronicky řízené oběhové čerpadlo integrované v kotli (součástí dodávky zdroje tepla)_x000d_
Pojistný ventil; 3,0 bar = 300 kPa (součástí dodávky zdroje tepla)</t>
  </si>
  <si>
    <t>16410004</t>
  </si>
  <si>
    <t>Potrubí pro přívod spalovacího vzduchu a odvod spalin vč. všech přechodů, kolen a oblouků, vč. napojení na spalinový filtr a ventilátor, koncového prvku nad střechou, kotvicích prvků a dna s možností odvodu vzniklého kondenzátu, obsahuje potřebné průchodky stavebními konstrukcemi - přesná specifikace podle dílenské dokumentace pro přívod spalovacího vzduchu a odvod spalin; odhad rozměrů ∅125mm; délka 18,0m</t>
  </si>
  <si>
    <t>16410005</t>
  </si>
  <si>
    <t>Zásobník teplé vody o objemu 750 litrů, vnořený výměník s výkonem mim. 35 kW při dT = 10 K; max dP = 10 kPa; dodávka vč. tepelné izolace min. 50mm; předpokládané rozměry vč. izolace cca 950 x 2050 mm (průměr x výška)</t>
  </si>
  <si>
    <t>16410006</t>
  </si>
  <si>
    <t>Hydraulický vyrovnávač dynamických tlaků (anuloid); přesná specifikace viz příloha TZ</t>
  </si>
  <si>
    <t>16410007</t>
  </si>
  <si>
    <t>Membránová tlaková expanzní nádoba pro použití v systému vytápění, jmenovitý objem 50l, přípustný provozní tlak 6 bar, přípustná provozní teplota na membránu 70°C; předpokládaný rozměr 440x490mm</t>
  </si>
  <si>
    <t>16410008</t>
  </si>
  <si>
    <t>Příslušenství k expanzní nádobě - bezpečnostní uzávěr kulový koohout s vypouštěním a k měření tlaku G 3/4</t>
  </si>
  <si>
    <t>16410009</t>
  </si>
  <si>
    <t>Úpravna vody + potrubní oddělovač typu BA + KK; náplň a přesný typ dle požadavků výrobce zdroje tepla a provedeného odběru vody</t>
  </si>
  <si>
    <t>16410010</t>
  </si>
  <si>
    <t>Rozdělovač/sběrač vytápění, kombinovaný</t>
  </si>
  <si>
    <t>16410011</t>
  </si>
  <si>
    <t>Mokrovodní oběhové čerpadlo pro okruh V1 s elektronickou regulací otáček, + izolace, atd.; V = 3,00 m3/h ; dP = 16,1 kPa; přípoj DN32 (všechna čerpadla dodána s kompletním příslušenstvím)</t>
  </si>
  <si>
    <t>16410012</t>
  </si>
  <si>
    <t>Mokrovodní oběhové čerpadlo pro okruh V2 s elektronickou regulací otáček, + izolace, atd.; V = 1,42 m3/h ; dP = 16,9 kPa; přípoj DN32 (všechna čerpadla dodána s kompletním příslušenstvím)</t>
  </si>
  <si>
    <t>16410013</t>
  </si>
  <si>
    <t>Mokrovodní oběhové čerpadlo pro okruh V3 s elektronickou regulací otáček, + izolace, atd.; V = 2,21 m3/h ; dP = 19,9 kPa; přípoj DN32 (všechna čerpadla dodána s kompletním příslušenstvím)</t>
  </si>
  <si>
    <t>16410014</t>
  </si>
  <si>
    <t>Mokrovodní oběhové čerpadlo pro okruh V4 s elektronickou regulací otáček, + izolace, atd.; V = 0,21 m3/h ; dP = 12,2 kPa; přípoj DN15 (všechna čerpadla dodána s kompletním příslušenstvím)</t>
  </si>
  <si>
    <t>16410015</t>
  </si>
  <si>
    <t>Regulační ventil typu STAD s vypouštěním, DN10, přímý; Kvs = 1,32 m3/hod</t>
  </si>
  <si>
    <t>16410016</t>
  </si>
  <si>
    <t>Regulační ventil typu STAD s vypouštěním, DN15, přímý; Kvs = 2,30 m3/hod</t>
  </si>
  <si>
    <t>16410017</t>
  </si>
  <si>
    <t>Regulační ventil typu STAD s vypouštěním, DN20, přímý; Kvs = 5,37 m3/hod</t>
  </si>
  <si>
    <t>16410018</t>
  </si>
  <si>
    <t>Regulační ventil typu STAD, DN10, přímý; Kvs = 1,32 m3/hod</t>
  </si>
  <si>
    <t>16410019</t>
  </si>
  <si>
    <t>Regulační ventil typu STAD, DN20, přímý; Kvs = 5,37 m3/hod</t>
  </si>
  <si>
    <t>16410020</t>
  </si>
  <si>
    <t>Regulační ventil typu STAD, DN32, přímý; Kvs = 13,60 m3/hod</t>
  </si>
  <si>
    <t>16410021</t>
  </si>
  <si>
    <t>Trojcestný směšovací ventil vč. servopohonu; regulováno tříbodově; DN 15; Kvs = 1,0 m3/hod</t>
  </si>
  <si>
    <t>16410022</t>
  </si>
  <si>
    <t>Trojcestný směšovací ventil vč. servopohonu; regulováno tříbodově; DN 25; Kvs = 10 m3/hod</t>
  </si>
  <si>
    <t>16410023</t>
  </si>
  <si>
    <t>Ventil závitový zpětný přímý DN20 PN 16 do 110°C</t>
  </si>
  <si>
    <t>16410024</t>
  </si>
  <si>
    <t>Ventil závitový zpětný přímý DN40 PN 16 do 110°C</t>
  </si>
  <si>
    <t>16410025</t>
  </si>
  <si>
    <t>Ventil závitový zpětný přímý DN50 PN 16 do 110°C</t>
  </si>
  <si>
    <t>16410026</t>
  </si>
  <si>
    <t>Kohout kulový přímý DN15 PN 16 do 110°C vnitřní závit</t>
  </si>
  <si>
    <t>16410027</t>
  </si>
  <si>
    <t>Kohout kulový přímý DN20 PN 16 do 110°C vnitřní závit</t>
  </si>
  <si>
    <t>16410028</t>
  </si>
  <si>
    <t>Kohout kulový přímý DN40 PN 16 do 110°C vnitřní závit</t>
  </si>
  <si>
    <t>16410029</t>
  </si>
  <si>
    <t>Kohout kulový přímý DN50 PN 16 do 110°C vnitřní závit</t>
  </si>
  <si>
    <t>16410030</t>
  </si>
  <si>
    <t>Kohout kulový přímý DN65 PN 16 do 110°C vnitřní závit</t>
  </si>
  <si>
    <t>16410031</t>
  </si>
  <si>
    <t>Filtr závitový přímý DN65 PN 16 do 110°C s vnitřními závity</t>
  </si>
  <si>
    <t>16410032</t>
  </si>
  <si>
    <t>Ventil závitový automatický odvzdušňovací G 3/8 PN 14 do 110°C automatický (*)</t>
  </si>
  <si>
    <t>16410033</t>
  </si>
  <si>
    <t>Kohout vypouštěcí DN15 PN 10 do 110°C vnitřní závit (*)</t>
  </si>
  <si>
    <t>16410034</t>
  </si>
  <si>
    <t>Teploměr technický s pevným stonkem a jímkou zadní připojení, průměr 100 mm, délka 100 mm; rozsah 0-100°C (*)</t>
  </si>
  <si>
    <t>16410035</t>
  </si>
  <si>
    <t>Tlakoměr s pevným stonkem a zpětnou klapkou, rozsah tlak 0-600 kPa, průměr 63 mm, zadní připojení (*)</t>
  </si>
  <si>
    <t>16410036</t>
  </si>
  <si>
    <t>Tepelná izolace potrubí i armatur celé strojovny</t>
  </si>
  <si>
    <t>Poznámka k položce:_x000d_
(*) Počet upravit dle potřeby stavby a správné funkce otopné soustavy. =_x000d_
Veškeré prvky systému vytápění musí být kompatibilní s materiálem potrubí (měď) viz technická zpráva. =</t>
  </si>
  <si>
    <t>Distribuce tepla vč. rozvodů tepla</t>
  </si>
  <si>
    <t>16410037</t>
  </si>
  <si>
    <t>Deskové otopné těleso ventil kompakt (VK), typ 10-060040-60</t>
  </si>
  <si>
    <t>16410038</t>
  </si>
  <si>
    <t>Deskové otopné těleso ventil kompakt (VK), typ 10-060050-60</t>
  </si>
  <si>
    <t>16410039</t>
  </si>
  <si>
    <t>Deskové otopné těleso ventil kompakt (VK), typ 10-060070-60</t>
  </si>
  <si>
    <t>16410040</t>
  </si>
  <si>
    <t>Deskové otopné těleso ventil kompakt (VK), typ 10-060100-60</t>
  </si>
  <si>
    <t>16410041</t>
  </si>
  <si>
    <t>Deskové otopné těleso ventil kompakt (VK), typ 11-060050-60</t>
  </si>
  <si>
    <t>16410042</t>
  </si>
  <si>
    <t>Deskové otopné těleso ventil kompakt (VK), typ 11-060060-60</t>
  </si>
  <si>
    <t>16410043</t>
  </si>
  <si>
    <t>Deskové otopné těleso ventil kompakt (VK), typ 11-060100-60</t>
  </si>
  <si>
    <t>16410044</t>
  </si>
  <si>
    <t>Deskové otopné těleso ventil kompakt (VK), typ 20-060050-60</t>
  </si>
  <si>
    <t>16410045</t>
  </si>
  <si>
    <t>Deskové otopné těleso ventil kompakt (VK), typ 21-090040-60</t>
  </si>
  <si>
    <t>16410046</t>
  </si>
  <si>
    <t>Deskové otopné těleso ventil kompakt (VKL), typ 10-060070-E0</t>
  </si>
  <si>
    <t>16410047</t>
  </si>
  <si>
    <t>Deskové otopné těleso ventil kompakt (VKL), typ 10-060100-E0</t>
  </si>
  <si>
    <t>16410048</t>
  </si>
  <si>
    <t>Deskové otopné těleso ventil kompakt (VKL), typ 11-060100-E0</t>
  </si>
  <si>
    <t>16410049</t>
  </si>
  <si>
    <t>Deskové otopné těleso Hygiene ventil kompakt (VK), typ 10-060040-6CH</t>
  </si>
  <si>
    <t>16410050</t>
  </si>
  <si>
    <t>Deskové otopné těleso Hygiene ventil kompakt (VK), typ 10-060050-6CH</t>
  </si>
  <si>
    <t>16410051</t>
  </si>
  <si>
    <t>Deskové otopné těleso Hygiene ventil kompakt (VK), typ 10-060060-6CH</t>
  </si>
  <si>
    <t>16410052</t>
  </si>
  <si>
    <t>Deskové otopné těleso Hygiene ventil kompakt (VK), typ 10-060070-6CH</t>
  </si>
  <si>
    <t>16410053</t>
  </si>
  <si>
    <t>Deskové otopné těleso Hygiene ventil kompakt (VK), typ 10-060100-6CH</t>
  </si>
  <si>
    <t>16410054</t>
  </si>
  <si>
    <t>Deskové otopné těleso Hygiene ventil kompakt (VK), typ 10-060200-6CH</t>
  </si>
  <si>
    <t>16410055</t>
  </si>
  <si>
    <t>Deskové otopné těleso Hygiene ventil kompakt (VK), typ 20-060040-6CH</t>
  </si>
  <si>
    <t>16410056</t>
  </si>
  <si>
    <t>Deskové otopné těleso Hygiene ventil kompakt (VK), typ 20-060050-6CH</t>
  </si>
  <si>
    <t>16410057</t>
  </si>
  <si>
    <t>Deskové otopné těleso Hygiene ventil kompakt (VK), typ 20-060100-6CH</t>
  </si>
  <si>
    <t>16410058</t>
  </si>
  <si>
    <t>Deskové otopné těleso Hygiene ventil kompakt (VK), typ 20-060200-6CH</t>
  </si>
  <si>
    <t>16410059</t>
  </si>
  <si>
    <t>Trubkové otopné těleso, střední připojení; typ KLC-11-122060-00M</t>
  </si>
  <si>
    <t>16410060</t>
  </si>
  <si>
    <t>Topný registr vratný, rozměr 50x100x2000mm, typ BVE-21Y200</t>
  </si>
  <si>
    <t>16410061</t>
  </si>
  <si>
    <t>Termostatická hlavice kapalinová PN 10 do 110°C otopných těles</t>
  </si>
  <si>
    <t>16410062</t>
  </si>
  <si>
    <t>H-šroubení pro připojení deskového OT, přímý, DN 15, Kvs = 1,48 m3/hod</t>
  </si>
  <si>
    <t>16410063</t>
  </si>
  <si>
    <t>H-šroubení pro připojení deskového OT, rohové, DN 15, Kvs = 1,48 m3/hod</t>
  </si>
  <si>
    <t>16410064</t>
  </si>
  <si>
    <t>Ventil pro připojení topného registru, rohový, DN 15, Kvs = 0,67 m3/hod</t>
  </si>
  <si>
    <t>16410065</t>
  </si>
  <si>
    <t>Šroubení pro připojení topného registru, rohový, DN 15, Kvs = 1,31 m3/hod</t>
  </si>
  <si>
    <t>16410066</t>
  </si>
  <si>
    <t>H-ventil pro připojení trubkového OT, rohový, DN 15, Kvs = 0,60 m3/hod</t>
  </si>
  <si>
    <t>16410067</t>
  </si>
  <si>
    <t>Potrubí měděné tvrdé spojované tvrdým pájením D 15x1; vč. tvarovek a kotvení</t>
  </si>
  <si>
    <t>bm</t>
  </si>
  <si>
    <t>16410068</t>
  </si>
  <si>
    <t>Potrubí měděné tvrdé spojované tvrdým pájením D 18x1; vč. tvarovek a kotvení</t>
  </si>
  <si>
    <t>16410069</t>
  </si>
  <si>
    <t>Potrubí měděné tvrdé spojované tvrdým pájením D 22x1; vč. tvarovek a kotvení</t>
  </si>
  <si>
    <t>16410070</t>
  </si>
  <si>
    <t>Potrubí měděné tvrdé spojované tvrdým pájením D 28x1,5; vč. tvarovek a kotvení</t>
  </si>
  <si>
    <t>16410071</t>
  </si>
  <si>
    <t>Potrubí měděné tvrdé spojované tvrdým pájením D 35x1,5; vč. tvarovek a kotvení</t>
  </si>
  <si>
    <t>16410072</t>
  </si>
  <si>
    <t>Potrubí měděné tvrdé spojované tvrdým pájením D 42x2,0; vč. tvarovek a kotvení</t>
  </si>
  <si>
    <t>16410073</t>
  </si>
  <si>
    <t>Potrubí měděné tvrdé spojované tvrdým pájením D 54x2,0; vč. tvarovek a kotvení</t>
  </si>
  <si>
    <t>16410074</t>
  </si>
  <si>
    <t>Potrubí měděné tvrdé spojované tvrdým pájením D 64x2,0; vč. tvarovek a kotvení</t>
  </si>
  <si>
    <t>16410075</t>
  </si>
  <si>
    <t>Izolace tepelná potrubí z pěnového polyetylenu 15 x 20 mm</t>
  </si>
  <si>
    <t>16410076</t>
  </si>
  <si>
    <t>Izolace tepelná potrubí z pěnového polyetylenu 18 x 20 mm</t>
  </si>
  <si>
    <t>16410077</t>
  </si>
  <si>
    <t>Izolace tepelná potrubí z pěnového polyetylenu 22 x 30 mm</t>
  </si>
  <si>
    <t>16410078</t>
  </si>
  <si>
    <t>Izolace tepelná potrubí z pěnového polyetylenu 28 x 30 mm</t>
  </si>
  <si>
    <t>16410079</t>
  </si>
  <si>
    <t>Izolace tepelná potrubí z pěnového polyetylenu 35 x 30 mm</t>
  </si>
  <si>
    <t>16410080</t>
  </si>
  <si>
    <t>Izolace tepelná potrubí z pěnového polyetylenu 42 x 30 mm</t>
  </si>
  <si>
    <t>16410081</t>
  </si>
  <si>
    <t>Izolace tepelná potrubí z pěnového polyetylenu 54 x 30 mm</t>
  </si>
  <si>
    <t>16410082</t>
  </si>
  <si>
    <t>Izolace tepelná potrubí z pěnového polyetylenu 64 x 30 mm</t>
  </si>
  <si>
    <t>Poznámka k položce:_x000d_
Výkony otopných těles musejí pokrýt tepelné ztráty místností na 100%, více viz projektová dokumentace. =_x000d_
Veškeré prvky systému vytápění musí být kompatibilní s materiálem potrubí (měď) viz technická zpráva. =</t>
  </si>
  <si>
    <t>16410083</t>
  </si>
  <si>
    <t>Montáž systému vytápění</t>
  </si>
  <si>
    <t>16410084</t>
  </si>
  <si>
    <t>Projektová a dílenská dokumentace měření a regulace (MaR)</t>
  </si>
  <si>
    <t>-1953397944</t>
  </si>
  <si>
    <t>16410085</t>
  </si>
  <si>
    <t>Dodávka a montáž MaR - obsahuje ekvitermní regulaci systému vytápění vč. všech čidel, propojů a ovládacích prvků (např. servopohony)</t>
  </si>
  <si>
    <t>16410086</t>
  </si>
  <si>
    <t>Projektová a dílenská dokumentace pro odvod spalin a přívod spalovacího vzduchu podle požadavků výrobce dodávaného kotle</t>
  </si>
  <si>
    <t>16410087</t>
  </si>
  <si>
    <t>Napouštění otopného systému vodou po montáži a propláchnutí systému; 2x analýza otopné vody při uvedení do provozu a po 6 měsících</t>
  </si>
  <si>
    <t>16410088</t>
  </si>
  <si>
    <t>Tlaková zkouška dle ČSN 06 0610 (DN15 - DN100)</t>
  </si>
  <si>
    <t>16410089</t>
  </si>
  <si>
    <t>Zkouška zařízení provozní (topná a dilatační zkouška), včetně zaregulování systému</t>
  </si>
  <si>
    <t>16410090</t>
  </si>
  <si>
    <t>Uvedení kotle do provozu odborně způsobilou osobou vč. všech vstupních revizí zdroje tepla; zaškolení obsluhy</t>
  </si>
  <si>
    <t>16410091</t>
  </si>
  <si>
    <t>Izolační závěsy; ocelové pomocné konstrukce; kotvení potrubí; doprava; přesun hmot a vedlejší náklady spojené s realizací</t>
  </si>
  <si>
    <t>Úroveň 4:</t>
  </si>
  <si>
    <t>5.1 - Silnoproudá elektroinstalace</t>
  </si>
  <si>
    <t>1.1 - Silnoproudá elektroinstalace</t>
  </si>
  <si>
    <t xml:space="preserve">    1 - ZAŘÍZENÍ A PŘÍSTROJE (výběr typu dle investora)</t>
  </si>
  <si>
    <t xml:space="preserve">    2 - ROZVADĚČE</t>
  </si>
  <si>
    <t xml:space="preserve">    3 - SVÍTIDLA A PIR  (výběr typu dle investora)</t>
  </si>
  <si>
    <t xml:space="preserve">    4 - KABELY</t>
  </si>
  <si>
    <t xml:space="preserve">    5 - KABELOVÉ TRASY</t>
  </si>
  <si>
    <t xml:space="preserve">    6 - Ostatní</t>
  </si>
  <si>
    <t>1.1</t>
  </si>
  <si>
    <t>ZAŘÍZENÍ A PŘÍSTROJE (výběr typu dle investora)</t>
  </si>
  <si>
    <t>15100001</t>
  </si>
  <si>
    <t>Vyp.c.1 s jednoduchou krytkou</t>
  </si>
  <si>
    <t>15100002</t>
  </si>
  <si>
    <t>Vyp.c.6 s jednoduchou krytkou</t>
  </si>
  <si>
    <t>15100003</t>
  </si>
  <si>
    <t>Vyp.c.7 s jednoduchou krytkou</t>
  </si>
  <si>
    <t>15100004</t>
  </si>
  <si>
    <t>Zvonkové tlačítko s jednoduchou krytkou</t>
  </si>
  <si>
    <t>15100005</t>
  </si>
  <si>
    <t>Zásuvka 230V/16A s clonkami</t>
  </si>
  <si>
    <t>15100006</t>
  </si>
  <si>
    <t>Zásuvka dvojitá 230V/16A s clonkami</t>
  </si>
  <si>
    <t>15100007</t>
  </si>
  <si>
    <t>Zásuvková sestava vodorovná 3x230V/16A s clonkami</t>
  </si>
  <si>
    <t>15100008</t>
  </si>
  <si>
    <t>Zásuvka 230V/16A s clonkami IP44</t>
  </si>
  <si>
    <t>15100009</t>
  </si>
  <si>
    <t>Zásuvka 400V/32A nástěnná</t>
  </si>
  <si>
    <t>15100010</t>
  </si>
  <si>
    <t>Instalační krabice KUL67</t>
  </si>
  <si>
    <t>15100011</t>
  </si>
  <si>
    <t>Ukončení vývodu 400V/16A TN-S Položka obsahuje : Dodávku a montáž zařízení včetně podružného materiálu a spojovacích prvků a úchytů. Položka dále obsahuje cenu za pom. mechanismy včetně všech ostatních vedlejších nákladů</t>
  </si>
  <si>
    <t>15100012</t>
  </si>
  <si>
    <t>Ukončení vývodu 230V/16A TN-S (pož klapky, zařízení VZT) Položka obsahuje : Dodávku a montáž zařízení včetně podružného materiálu a spojovacích prvků a úchytů. Položka dále obsahuje cenu za pom. mechanismy včetně všech ostatních vedlejších nákladů</t>
  </si>
  <si>
    <t>15100013</t>
  </si>
  <si>
    <t>Ukončení vývodu 230V/16A TN-S (oběhová čerpadla) Položka obsahuje : Dodávku a montáž zařízení včetně podružného materiálu a spojovacích prvků a úchytů. Položka dále obsahuje cenu za pom. mechanismy včetně všech ostatních vedlejších nákladů</t>
  </si>
  <si>
    <t>15100014</t>
  </si>
  <si>
    <t>Ukončení vývodu ochranného pospojení do 16mm2 Položka obsahuje : Dodávku a montáž zařízení včetně podružného materiálu a spojovacích prvků a úchytů. Položka dále obsahuje cenu za pom. mechanismy včetně všech ostatních vedlejších nákladů</t>
  </si>
  <si>
    <t>ROZVADĚČE</t>
  </si>
  <si>
    <t>15100015</t>
  </si>
  <si>
    <t>RP-1.0-1, RP-1.0-2, RP-2.0-1, RP-2.0-2 (podružný rozvaděč) Plastová rozvodnice s dveřmi v uspořádání 5x18 modulů, osazena viz.schéma zapojení. Položka obsahuje : Dodávku a montáž zařízení včetně podružného materiálu a spojovacích prvků. Položka dále obsahuje cenu za pom. Mechanismy včetně všech ostatních vedlejších nákladů</t>
  </si>
  <si>
    <t>15100016</t>
  </si>
  <si>
    <t>RP-3.0-1 (podružný rozvaděč serverovna)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</si>
  <si>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15100017</t>
  </si>
  <si>
    <t>RP-3.0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</si>
  <si>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15100018</t>
  </si>
  <si>
    <t>RP-2.0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</si>
  <si>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15100019</t>
  </si>
  <si>
    <t>RP-1.0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</si>
  <si>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15100020</t>
  </si>
  <si>
    <t>RP-0.1 (patrový rozvaděč)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</si>
  <si>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15100021</t>
  </si>
  <si>
    <t>RP-0.1-1 (podružný rozvaděč dílny sklady) Plastová rozvodnice s dveřmi v uspořádání 5x18 modulů, osazena viz.schéma zapojení. Položka obsahuje : Dodávku a montáž zařízení včetně podružného materiálu a spojovacích prvků. Položka dále obsahuje cenu za pom. Mechanismy včetně všech ostatních vedlejších nákladů</t>
  </si>
  <si>
    <t>15100022</t>
  </si>
  <si>
    <t>RP-0.1-2 (podružný rozvaděč výměníková stanice)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</si>
  <si>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15100023</t>
  </si>
  <si>
    <t>RP-0.1-3 (podružný rozvaděč CHÚC, EPZ) Oceloplechová nástěnná rozvodnice s dveřmi 800x800x250mm, osazena viz.schéma zapojení. Položka obsahuje : Dodávku a montáž zařízení včetně podružného materiálu a spojovacích prvků. Položka dále obsahuje cenu za pom. Mechanismy včetně všech ostatních vedlejších nákladů</t>
  </si>
  <si>
    <t>15100024</t>
  </si>
  <si>
    <t>RP-0.1-4 (podružný rozvaděč FVE)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</si>
  <si>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15100025</t>
  </si>
  <si>
    <t>RP-0.1-5 (podružný rozvaděč VZT) Oceloplechová skříňová rozvodnice 800x2000x400mm, osazena viz.schéma zapojení. Položka obsahuje : Dodávku a montáž zařízení včetně podružného materiálu a spojovacích prvků. Položka dále obsahuje cenu za pom. Mechanismy včetně všech ostatních vedlejších nákladů</t>
  </si>
  <si>
    <t>15100026</t>
  </si>
  <si>
    <t>RE (Rozvaděč elektroměrový) Položka obsahuje : Dodávku a montáž zařízení včetně podružného materiálu a spojovacích prvků. Položka dále obsahuje cenu za pom. Mechanismy včetně všech ostatních vedlejších nákladů</t>
  </si>
  <si>
    <t>15100027</t>
  </si>
  <si>
    <t>Svorkovnice HOP Položka obsahuje : Dodávku a montáž zařízení včetně podružného materiálu a spojovacích prvků. Položka dále obsahuje cenu za pom. Mechanismy včetně všech ostatních vedlejších nákladů</t>
  </si>
  <si>
    <t xml:space="preserve">SVÍTIDLA A PIR  (výběr typu dle investora)</t>
  </si>
  <si>
    <t>15100028</t>
  </si>
  <si>
    <t>Průmyslové LED svítidlo</t>
  </si>
  <si>
    <t>15100029</t>
  </si>
  <si>
    <t>15100030</t>
  </si>
  <si>
    <t>Kruhové svítidlo s opálovým kry\tem</t>
  </si>
  <si>
    <t>15100031</t>
  </si>
  <si>
    <t>15100032</t>
  </si>
  <si>
    <t>15100033</t>
  </si>
  <si>
    <t>Interiérové vestavné a přisazené světlo</t>
  </si>
  <si>
    <t>15100034</t>
  </si>
  <si>
    <t>15100035</t>
  </si>
  <si>
    <t>15100036</t>
  </si>
  <si>
    <t>Oválné stropní osvětlení IP44</t>
  </si>
  <si>
    <t>15100037</t>
  </si>
  <si>
    <t>Interiérové přisazené svítidlo s PIR</t>
  </si>
  <si>
    <t>15100038</t>
  </si>
  <si>
    <t>Světelný vývod ukončen inst.krabicí, příprava pro LED pásek</t>
  </si>
  <si>
    <t>15100039</t>
  </si>
  <si>
    <t>Samostatný pohybový PIR detektor 120°</t>
  </si>
  <si>
    <t>15100040</t>
  </si>
  <si>
    <t>Nouzové svítidlo autonomní s vlastní baterií (doba provozu, minimálně 60min.)</t>
  </si>
  <si>
    <t>KABELY</t>
  </si>
  <si>
    <t>15100041</t>
  </si>
  <si>
    <t>CYKY-J 4x35</t>
  </si>
  <si>
    <t>15100042</t>
  </si>
  <si>
    <t>CYKY-J 5x10</t>
  </si>
  <si>
    <t>15100043</t>
  </si>
  <si>
    <t>CYKY-J 5x6</t>
  </si>
  <si>
    <t>15100044</t>
  </si>
  <si>
    <t>CYKY-J 3x1,5</t>
  </si>
  <si>
    <t>15100045</t>
  </si>
  <si>
    <t>CYKY-J 3x2,5</t>
  </si>
  <si>
    <t>15100046</t>
  </si>
  <si>
    <t>CYKY-J 5x2,5</t>
  </si>
  <si>
    <t>15100047</t>
  </si>
  <si>
    <t>CYKY-O 3x1,5</t>
  </si>
  <si>
    <t>15100048</t>
  </si>
  <si>
    <t>JYTY 5x1,0</t>
  </si>
  <si>
    <t>15100049</t>
  </si>
  <si>
    <t>CYA 1x6</t>
  </si>
  <si>
    <t>15100050</t>
  </si>
  <si>
    <t>CYA 1x10</t>
  </si>
  <si>
    <t>15100051</t>
  </si>
  <si>
    <t>1-CXKH-V-J 3x1,5</t>
  </si>
  <si>
    <t>KABELOVÉ TRASY</t>
  </si>
  <si>
    <t>15100052</t>
  </si>
  <si>
    <t>Chránička flexibilní prům.25mm s protahovacím drátem. Položka obsahuje : Dodávku a montáž zařízení včetně podružného materiálu a spojovacích prvků a úchytů. Položka dále obsahuje cenu za pom. mechanismy včetně všech ostatních vedlejších nákladů</t>
  </si>
  <si>
    <t>15100053</t>
  </si>
  <si>
    <t>Chránička flexibilní prům.70mm s protahovacím drátem. Položka obsahuje : Dodávku a montáž zařízení včetně podružného materiálu a spojovacích prvků a úchytů. Položka dále obsahuje cenu za pom. mechanismy včetně všech ostatních vedlejších nákladů</t>
  </si>
  <si>
    <t>15100054</t>
  </si>
  <si>
    <t>Úprava kabelového vedení v podhledech, svazkování, atd.</t>
  </si>
  <si>
    <t>soub</t>
  </si>
  <si>
    <t>15100055</t>
  </si>
  <si>
    <t>VŠEOBECNÉ POŽADAVKY - PROJEKČNÍ PRÁCE Vypracování dokumentace skutečného provedení stavby a podklady ke kolaudačnímu řízení - DSPS</t>
  </si>
  <si>
    <t>15100056</t>
  </si>
  <si>
    <t>Odvoz a likvidace odpadu</t>
  </si>
  <si>
    <t>15100057</t>
  </si>
  <si>
    <t>Drobný a montážní materiál</t>
  </si>
  <si>
    <t>15100058</t>
  </si>
  <si>
    <t>Doprava</t>
  </si>
  <si>
    <t>15100059</t>
  </si>
  <si>
    <t>Revize, individuální a komplexní zkoušky Položka obsahuje cenu za kontrolu, revizi, seřízení a uvedení do provozu zařízení, včetně vystavení protokolu. Dále obsahuje cenu za pom. mechanismy včetně všech ostatních vedlejších nákladů.</t>
  </si>
  <si>
    <t>5.2 - Strukturovaná kabeláž</t>
  </si>
  <si>
    <t>1.2 - Strukturovaná kabeláž</t>
  </si>
  <si>
    <t xml:space="preserve">    1 - ZAŘÍZENÍ A PŘÍSTROJE</t>
  </si>
  <si>
    <t xml:space="preserve">    2 - KABELY</t>
  </si>
  <si>
    <t xml:space="preserve">    3 - Ostatní</t>
  </si>
  <si>
    <t>1.2</t>
  </si>
  <si>
    <t>ZAŘÍZENÍ A PŘÍSTROJE</t>
  </si>
  <si>
    <t>15200001</t>
  </si>
  <si>
    <t>Zásuvka komunikační 2xRJ45</t>
  </si>
  <si>
    <t>15200002</t>
  </si>
  <si>
    <t>Konzole pro uchycení antény WI-FI na střeše Položka obsahuje : Dodávku a montáž zařízení včetně podružného materiálu a spojovacích prvků a úchytů. Položka dále obsahuje cenu za pom. mechanismy včetně všech ostatních vedlejších nákladů</t>
  </si>
  <si>
    <t>15200003</t>
  </si>
  <si>
    <t>UTP Cat 6e (bude uložen v chráničce)</t>
  </si>
  <si>
    <t>15200004</t>
  </si>
  <si>
    <t>15200005</t>
  </si>
  <si>
    <t>15200006</t>
  </si>
  <si>
    <t>15200007</t>
  </si>
  <si>
    <t>15200008</t>
  </si>
  <si>
    <t>5.3 - STA</t>
  </si>
  <si>
    <t>1.3 - SPOLEČNÁ TELEVIZNÍ ANTÉNA</t>
  </si>
  <si>
    <t>1.3</t>
  </si>
  <si>
    <t>SPOLEČNÁ TELEVIZNÍ ANTÉNA</t>
  </si>
  <si>
    <t>15300001</t>
  </si>
  <si>
    <t>Zásuvka, anténní TV+R+SAT</t>
  </si>
  <si>
    <t>15300002</t>
  </si>
  <si>
    <t>Zásuvka HDMI</t>
  </si>
  <si>
    <t>15300003</t>
  </si>
  <si>
    <t>Zásuvka reproduktor</t>
  </si>
  <si>
    <t>15300004</t>
  </si>
  <si>
    <t>Propojovací krabice na chodbě ve 3.NP (400x400x150mm) Položka obsahuje : Dodávku a montáž zařízení včetně podružného materiálu a spojovacích prvků a úchytů. Položka dále obsahuje cenu za pom. mechanismy včetně všech ostatních vedlejších nákladů</t>
  </si>
  <si>
    <t>15300005</t>
  </si>
  <si>
    <t>Konzole pro uchycení antény STA na střeše Položka obsahuje : Dodávku a montáž zařízení včetně podružného materiálu a spojovacích prvků a úchytů. Položka dále obsahuje cenu za pom. mechanismy včetně všech ostatních vedlejších nákladů</t>
  </si>
  <si>
    <t>15300006</t>
  </si>
  <si>
    <t>KOAX RG6AU (bude uložen v chráničce)</t>
  </si>
  <si>
    <t>15300007</t>
  </si>
  <si>
    <t>Drobný montážní materiál (koncovky, atd.)</t>
  </si>
  <si>
    <t>15300008</t>
  </si>
  <si>
    <t>15300009</t>
  </si>
  <si>
    <t>15300010</t>
  </si>
  <si>
    <t>15300011</t>
  </si>
  <si>
    <t>15300012</t>
  </si>
  <si>
    <t>5.4 - FVE</t>
  </si>
  <si>
    <t>1.4 - FVE</t>
  </si>
  <si>
    <t>1.4</t>
  </si>
  <si>
    <t>15400001</t>
  </si>
  <si>
    <t>Fotovoltaické panely 440Wp</t>
  </si>
  <si>
    <t>15400002</t>
  </si>
  <si>
    <t>Střídač off-grid 8kW</t>
  </si>
  <si>
    <t>15400003</t>
  </si>
  <si>
    <t>Nosná konstrukce fotovoltaických panelů na sedlovou plechovou střechu. Požka obsahuje : Dodávku a montáž zařízení včetně podružného materiálu a spojovacích prvků a úchytů. Položka dále obsahuje cenu za pom. mechanismy včetně všech ostatních vedlejších nákladů</t>
  </si>
  <si>
    <t>15400005</t>
  </si>
  <si>
    <t>DC kabely 1000V</t>
  </si>
  <si>
    <t>15400006</t>
  </si>
  <si>
    <t>15400007</t>
  </si>
  <si>
    <t>15400008</t>
  </si>
  <si>
    <t>15400009</t>
  </si>
  <si>
    <t>15400010</t>
  </si>
  <si>
    <t>15400011</t>
  </si>
  <si>
    <t>5.5 - Hromosvod</t>
  </si>
  <si>
    <t>1.5 - Hromosvod</t>
  </si>
  <si>
    <t xml:space="preserve">    1 - ELEKTROINSTALACE – SILNO-SLABOPROUD</t>
  </si>
  <si>
    <t xml:space="preserve">    2 - Ostatní</t>
  </si>
  <si>
    <t>1.5</t>
  </si>
  <si>
    <t>ELEKTROINSTALACE – SILNO-SLABOPROUD</t>
  </si>
  <si>
    <t>15500001</t>
  </si>
  <si>
    <t>Jímací tyč 1m</t>
  </si>
  <si>
    <t>15500002</t>
  </si>
  <si>
    <t>Podpůrné trubky pro vodiče AlMgSi</t>
  </si>
  <si>
    <t>15500003</t>
  </si>
  <si>
    <t>Držáky na stěnu s nastavitelnou délkou 230 - 1300 mm</t>
  </si>
  <si>
    <t>15500004</t>
  </si>
  <si>
    <t>Vodič AlMgSi</t>
  </si>
  <si>
    <t>15500005</t>
  </si>
  <si>
    <t>Připojovací svorka pro vodič AlMgSi</t>
  </si>
  <si>
    <t>15500006</t>
  </si>
  <si>
    <t>Uzemňovací svorky/objímky na anténní stožáry komplet</t>
  </si>
  <si>
    <t>15500007</t>
  </si>
  <si>
    <t>Zkušební svorka pro vodič AlMgSi</t>
  </si>
  <si>
    <t>15500008</t>
  </si>
  <si>
    <t>Držák vedení AlMgSi</t>
  </si>
  <si>
    <t>15500009</t>
  </si>
  <si>
    <t>Střešní držák vedeníAlMgSi</t>
  </si>
  <si>
    <t>15500010</t>
  </si>
  <si>
    <t>Zemnící pásek 30/4</t>
  </si>
  <si>
    <t>15500011</t>
  </si>
  <si>
    <t>15500012</t>
  </si>
  <si>
    <t>15500013</t>
  </si>
  <si>
    <t>15500014</t>
  </si>
  <si>
    <t>15500015</t>
  </si>
  <si>
    <t>5.6 - Ostatní</t>
  </si>
  <si>
    <t>1.6 - ELEKTROINSTALACE OSTATNÍ</t>
  </si>
  <si>
    <t xml:space="preserve">    1 - OSTATNÍ ZAŘÍZENÍ A SYSTÉMY</t>
  </si>
  <si>
    <t>1.6</t>
  </si>
  <si>
    <t>ELEKTROINSTALACE OSTATNÍ</t>
  </si>
  <si>
    <t>OSTATNÍ ZAŘÍZENÍ A SYSTÉMY</t>
  </si>
  <si>
    <t>15600001</t>
  </si>
  <si>
    <t>Detektor kouře Dodávku a montáž zařízení včetně podružného materiálu a spojovacích prvků a úchytů. Položka dále obsahuje cenu za pom. mechanismy včetně všech ostatních vedlejších nákladů</t>
  </si>
  <si>
    <t>15600002</t>
  </si>
  <si>
    <t>Nouzový hlásič – tlačítko Dodávku a montáž zařízení včetně podružného materiálu a spojovacích prvků a úchytů. Položka dále obsahuje cenu za pom. Mechanizmy včetně všech ostatních vedlejších nákladů</t>
  </si>
  <si>
    <t>15600003</t>
  </si>
  <si>
    <t>Nouzový hlásič – modul pro akustickou a optickou signalizaci (nad dveře) Dodávku a montáž zařízení včetně podružného materiálu a spojovacích prvků a úchytů. Položka dále obsahuje cenu za pom. mechanizmy včetně všech ostatních vedlejších nákladů</t>
  </si>
  <si>
    <t>15600004</t>
  </si>
  <si>
    <t>Nouzový hlásič – tablo (sesterna) Dodávku a montáž zařízení včetně podružného materiálu a spojovacích prvků a úchytů. Položka dále obsahuje cenu za pom. mechanizmy včetně všech ostatních vedlejších nákladů</t>
  </si>
  <si>
    <t>15600005</t>
  </si>
  <si>
    <t>Nouzový hlásič – Nastavení systému a zaškolení obsluhy</t>
  </si>
  <si>
    <t>15600006</t>
  </si>
  <si>
    <t>Central stop, Total stop 4x tlačítko Dodávku a montáž zařízení včetně podružného materiálu a spojovacích prvků a úchytů. Položka dále obsahuje cenu za pom. mechanizmy včetně všech ostatních vedlejších nákladů</t>
  </si>
  <si>
    <t>15600007</t>
  </si>
  <si>
    <t>15600008</t>
  </si>
  <si>
    <t>Drážka frézovaná ve zdivu</t>
  </si>
  <si>
    <t>15600009</t>
  </si>
  <si>
    <t>15600010</t>
  </si>
  <si>
    <t>15600011</t>
  </si>
  <si>
    <t>15600012</t>
  </si>
  <si>
    <t>Revize, individuální a komplexní zkoušky Položka obsahuje cenu za kontrolu, revizi, seřízení a uvedení do provozu zařízení, včetně vystavení protokolu. Dále obsahuje cenu za pom. mechanizmy včetně všech ostatních vedlejších nákladů.</t>
  </si>
  <si>
    <t>6 - Vnitřní plynovod</t>
  </si>
  <si>
    <t>1 - Regulace a měření</t>
  </si>
  <si>
    <t>2 - Vnitřní plynovod</t>
  </si>
  <si>
    <t>Regulace a měření</t>
  </si>
  <si>
    <t>5100201</t>
  </si>
  <si>
    <t>plynoměrná skříň 650x650x300 mm</t>
  </si>
  <si>
    <t>5100202</t>
  </si>
  <si>
    <t>montáž plynoměrné skříně</t>
  </si>
  <si>
    <t>5100203</t>
  </si>
  <si>
    <t>5100204</t>
  </si>
  <si>
    <t>přechodka PE/ocel</t>
  </si>
  <si>
    <t>5100205</t>
  </si>
  <si>
    <t>plynový filtr 1"</t>
  </si>
  <si>
    <t>5100206</t>
  </si>
  <si>
    <t>regulátor tlaku B10</t>
  </si>
  <si>
    <t>5100207</t>
  </si>
  <si>
    <t>osazení a montáž regulátoru tlaku</t>
  </si>
  <si>
    <t>5100208</t>
  </si>
  <si>
    <t>plynoměr G6 s roztečí 250</t>
  </si>
  <si>
    <t>5100209</t>
  </si>
  <si>
    <t>montáž a osazení plynoměru</t>
  </si>
  <si>
    <t>5100210</t>
  </si>
  <si>
    <t>5100211</t>
  </si>
  <si>
    <t>potrubí z ocelových trub, bezešvých, černých, se zaručitelnou svařitelností, jakost materiálu 11.353 DN 50</t>
  </si>
  <si>
    <t>5100212</t>
  </si>
  <si>
    <t>potrubí z ocelových trub, bezešvých, černých, se zaručitelnou svařitelností, jakost materiálu 11.353 3/4"</t>
  </si>
  <si>
    <t>5100213</t>
  </si>
  <si>
    <t>montáž ocelových trubek</t>
  </si>
  <si>
    <t>5100214</t>
  </si>
  <si>
    <t>tlakové zkoušky a zkoušky těsnosti</t>
  </si>
  <si>
    <t>5100215</t>
  </si>
  <si>
    <t>odvzdušnění a napuštění potrubí</t>
  </si>
  <si>
    <t>5100216</t>
  </si>
  <si>
    <t>chránička DN 75</t>
  </si>
  <si>
    <t>5100217</t>
  </si>
  <si>
    <t>revize plynu</t>
  </si>
  <si>
    <t>5100218</t>
  </si>
  <si>
    <t>5100219</t>
  </si>
  <si>
    <t>SO 2 - Venkovní úpravy</t>
  </si>
  <si>
    <t>SO 2.0 - Vodovodní přípojka</t>
  </si>
  <si>
    <t xml:space="preserve">Nedílnou součástí výkazu výměr je technická zpráva, kde jsou popsané standarty pro veškeré konstrukce a další doplňující nezbytné údaje Tento výkaz je nutné posuzovat společně s projektovou dokumentací.  Rozpočet neosahuje doplňující stavební práce spojené s montáží potrubí.  Za úplnost a správnost výkazu výměr odpovídá nabízející. Nabízející zodpovídá za to, že jeho cenová nabídka zahrnuje dílo jako kompletní celek  splňující všechny zákonné normy nutné k úspěšné kolaudaci a uvedení do provozu a všechny požadavky zadavatele. Nabízející zejména  zodpovídá za to, že jeho cenová nabídka zahrnuje i případné práce a dodávky přímo nespecifikované ve výkazu výměr nebo projektové  dokumentaci, avšak dle norem či jiných zákonných požadavků nutné ke zdárnému dokončení, kolaudaci a uvedení díla do provozu. Nabízející není oprávněn v tomto výkazu měnit žádné údaje, specifikace ani parametry! Případná variantní řešení uvede nabízející  v samostatném dokumentu, který nebude započítán do základní cenové nabídky. Veškeré rozměry je nutné před objednáním materiálu a započetí prací ověřit na stavbě. Při zjištění sítí, které nebyly uvažovány nutná vzájemná KOO a spolupráce projektanta v rámci autorského dozoru. </t>
  </si>
  <si>
    <t>1 - Vodovodní přípojka</t>
  </si>
  <si>
    <t>2010000</t>
  </si>
  <si>
    <t>zaslepení stávající přípojky u šoupě na řadu</t>
  </si>
  <si>
    <t>2010001</t>
  </si>
  <si>
    <t>demontáž a odstranění stávající vodoměrné sestavy</t>
  </si>
  <si>
    <t>2010002</t>
  </si>
  <si>
    <t>napojení vodovodní přípojky na vodovodní řad pomocí navrtávacího pasu</t>
  </si>
  <si>
    <t>2010003</t>
  </si>
  <si>
    <t>navrtávací pas</t>
  </si>
  <si>
    <t>2010004</t>
  </si>
  <si>
    <t>domovní šoupátko Hawle</t>
  </si>
  <si>
    <t>2010005</t>
  </si>
  <si>
    <t>zemní teleskopická souprava</t>
  </si>
  <si>
    <t>2010006</t>
  </si>
  <si>
    <t>uliční poklop teleskopický</t>
  </si>
  <si>
    <t>2010007</t>
  </si>
  <si>
    <t>potrubí z PE 100 SDR 11 d50x4,6</t>
  </si>
  <si>
    <t>2010008</t>
  </si>
  <si>
    <t>2010009</t>
  </si>
  <si>
    <t>2010010</t>
  </si>
  <si>
    <t>2010011</t>
  </si>
  <si>
    <t>2010012</t>
  </si>
  <si>
    <t>2010013</t>
  </si>
  <si>
    <t>2010014</t>
  </si>
  <si>
    <t>osazení a montáž vodoměrné sestavy</t>
  </si>
  <si>
    <t>2010015</t>
  </si>
  <si>
    <t>vodoměrná sestava</t>
  </si>
  <si>
    <t>2010016</t>
  </si>
  <si>
    <t>vodoměr Qn= 4 m3/h</t>
  </si>
  <si>
    <t>2010017</t>
  </si>
  <si>
    <t>osazení vodoměru</t>
  </si>
  <si>
    <t>2010018</t>
  </si>
  <si>
    <t>obnovení konstrukce vozovky</t>
  </si>
  <si>
    <t>2010019</t>
  </si>
  <si>
    <t>SO 2.1 - Rekonstrukce přípojky splaškové kanalizace</t>
  </si>
  <si>
    <t>1 - SO 2.1. Rekonstrukce přípojky splaškové kanalizace</t>
  </si>
  <si>
    <t>SO 2.1. Rekonstrukce přípojky splaškové kanalizace</t>
  </si>
  <si>
    <t>2110000</t>
  </si>
  <si>
    <t>demontáž a odstranění stávající části přípojky - potrubí DN 150</t>
  </si>
  <si>
    <t>2110001</t>
  </si>
  <si>
    <t>demontáž a odstranění stávající revizní šachty</t>
  </si>
  <si>
    <t>2110002</t>
  </si>
  <si>
    <t>revizní šachta splaškové kanalizace RŠ, DN 425, plastová s průtočným dnem, hl.3,09 m</t>
  </si>
  <si>
    <t>2110003</t>
  </si>
  <si>
    <t>poklop DN 425 třídy D400</t>
  </si>
  <si>
    <t>2110004</t>
  </si>
  <si>
    <t>montáž a osazení revizní šachty</t>
  </si>
  <si>
    <t>2110006</t>
  </si>
  <si>
    <t>SO 2.2 - Dešťová kanalizace</t>
  </si>
  <si>
    <t>1 - SO 2.2 -Dešťová kanalizace</t>
  </si>
  <si>
    <t>SO 2.2 -Dešťová kanalizace</t>
  </si>
  <si>
    <t>2210000</t>
  </si>
  <si>
    <t>2210001</t>
  </si>
  <si>
    <t>2210003</t>
  </si>
  <si>
    <t>2210004</t>
  </si>
  <si>
    <t>2210006</t>
  </si>
  <si>
    <t>potrubí z PVG KG, min. SN 12 DN 150</t>
  </si>
  <si>
    <t>2210007</t>
  </si>
  <si>
    <t>potrubí z PVG KG, min. SN 12 DN 125</t>
  </si>
  <si>
    <t>2210008</t>
  </si>
  <si>
    <t>potrubí z PVG KG, min. SN 12 DN 100</t>
  </si>
  <si>
    <t>2210010</t>
  </si>
  <si>
    <t>2210011</t>
  </si>
  <si>
    <t>montáž potrubí z PVC KG DN 125</t>
  </si>
  <si>
    <t>2210012</t>
  </si>
  <si>
    <t>2210013</t>
  </si>
  <si>
    <t>2210014</t>
  </si>
  <si>
    <t>2210015</t>
  </si>
  <si>
    <t>2210016</t>
  </si>
  <si>
    <t>2210017</t>
  </si>
  <si>
    <t>2210018</t>
  </si>
  <si>
    <t>2210019</t>
  </si>
  <si>
    <t>lapač střešních splavenin</t>
  </si>
  <si>
    <t>2210020</t>
  </si>
  <si>
    <t>montáž lapače střešních splavenin</t>
  </si>
  <si>
    <t>2210021</t>
  </si>
  <si>
    <t>2210022</t>
  </si>
  <si>
    <t>dvorní vpusť DN 100 se zpětnou klapkou</t>
  </si>
  <si>
    <t>2210023</t>
  </si>
  <si>
    <t>čistící rohož 500x1000 mm</t>
  </si>
  <si>
    <t>2210024</t>
  </si>
  <si>
    <t>čistící rohož 500x2000 mm</t>
  </si>
  <si>
    <t>2210025</t>
  </si>
  <si>
    <t>revizní šachta dešťové kanalizace RDŠ1, DN 425, plastová s průtočným dnem, hl. 1,06 m</t>
  </si>
  <si>
    <t>2210026</t>
  </si>
  <si>
    <t>revizní šachta dešťové kanalizace RDŠ2, DN 425, plastová s průtočným dnem, hl. 0,89 m</t>
  </si>
  <si>
    <t>2210027</t>
  </si>
  <si>
    <t>revizní šachta dešťové kanalizace RDŠ3, DN 425, plastová s průtočným dnem, hl. 1,05 m</t>
  </si>
  <si>
    <t>2210028</t>
  </si>
  <si>
    <t>poklop DN 425 třídy B125</t>
  </si>
  <si>
    <t>2210029</t>
  </si>
  <si>
    <t>2210030</t>
  </si>
  <si>
    <t>jímka dešťové kanalizace, dvouplášťová, objem 8 m3, průměr 2850 mm, výška 1500 mm, vstupní komínek DN 600, výška 200+300 mm</t>
  </si>
  <si>
    <t>2210031</t>
  </si>
  <si>
    <t>poklop DN 600 třídy A15</t>
  </si>
  <si>
    <t>2210032</t>
  </si>
  <si>
    <t>základová deska - železobeton</t>
  </si>
  <si>
    <t>2210033</t>
  </si>
  <si>
    <t>2210034</t>
  </si>
  <si>
    <t>2210035</t>
  </si>
  <si>
    <t>klidný nátok</t>
  </si>
  <si>
    <t>2210036</t>
  </si>
  <si>
    <t>filtr</t>
  </si>
  <si>
    <t>2210037</t>
  </si>
  <si>
    <t>ponorné čerpadlo na dešťovou vodu s plovákovým snímačem</t>
  </si>
  <si>
    <t>2210038</t>
  </si>
  <si>
    <t>osazení a montáž dešťové jímky s vybavením</t>
  </si>
  <si>
    <t>2210039</t>
  </si>
  <si>
    <t>vsak 1 - vsakovací box, objem 300 litrů, rozměry 0,6x1,2x0,42 m</t>
  </si>
  <si>
    <t>2210040</t>
  </si>
  <si>
    <t>instalace a montáž vsakovacích boxů</t>
  </si>
  <si>
    <t>2210041</t>
  </si>
  <si>
    <t>štěrkopísek frakce 32/16 - podsyp</t>
  </si>
  <si>
    <t>2210042</t>
  </si>
  <si>
    <t>odvětrání PVC KG DN 100</t>
  </si>
  <si>
    <t>2210043</t>
  </si>
  <si>
    <t>geotextilie netkaná 300 g/m2</t>
  </si>
  <si>
    <t>2210044</t>
  </si>
  <si>
    <t>2210045</t>
  </si>
  <si>
    <t>2210048</t>
  </si>
  <si>
    <t>vsak 2 -vsakovací box, objem 300 litrů, rozměry 0,6x1,2x0,42 m</t>
  </si>
  <si>
    <t>2210049</t>
  </si>
  <si>
    <t>2210050</t>
  </si>
  <si>
    <t>2210051</t>
  </si>
  <si>
    <t>2210052</t>
  </si>
  <si>
    <t>2210053</t>
  </si>
  <si>
    <t>2210054</t>
  </si>
  <si>
    <t>2210055</t>
  </si>
  <si>
    <t>SO 2.4 - Plynovodní přípojka</t>
  </si>
  <si>
    <t>1 - Plynovodní přípojka</t>
  </si>
  <si>
    <t>5100100</t>
  </si>
  <si>
    <t>odkopání části přípojky</t>
  </si>
  <si>
    <t>5100101</t>
  </si>
  <si>
    <t>demontáž stávajícího HUP</t>
  </si>
  <si>
    <t>5100102</t>
  </si>
  <si>
    <t>demontáž stávající plynoměrné skříně</t>
  </si>
  <si>
    <t>5100103</t>
  </si>
  <si>
    <t>odstranění částí plynovodní přípojky PE 50</t>
  </si>
  <si>
    <t>5100104</t>
  </si>
  <si>
    <t>přerušení toku plynu na přípojce pomocí stlačovacího zařízení</t>
  </si>
  <si>
    <t>5100105</t>
  </si>
  <si>
    <t>stlačovací zařízení</t>
  </si>
  <si>
    <t>5100106</t>
  </si>
  <si>
    <t>následná úprava potrubí v místě stlačení</t>
  </si>
  <si>
    <t>5100107</t>
  </si>
  <si>
    <t>potrubí z PE 100 RC SDR 11 dn32 s ochranným pláštěm</t>
  </si>
  <si>
    <t>5100108</t>
  </si>
  <si>
    <t>elektrotvarovka spojka d32/32</t>
  </si>
  <si>
    <t>5100109</t>
  </si>
  <si>
    <t>elektrotvarovka 90°- d32</t>
  </si>
  <si>
    <t>5100110</t>
  </si>
  <si>
    <t>5100111</t>
  </si>
  <si>
    <t>5100112</t>
  </si>
  <si>
    <t>signální vodič</t>
  </si>
  <si>
    <t>5100113</t>
  </si>
  <si>
    <t>výstražní folie</t>
  </si>
  <si>
    <t>5100114</t>
  </si>
  <si>
    <t>štěrkopískový podsyp a obsyp (max.16 mm)</t>
  </si>
  <si>
    <t>5100115</t>
  </si>
  <si>
    <t>zákop - zemina</t>
  </si>
  <si>
    <t>5100116</t>
  </si>
  <si>
    <t>5100117</t>
  </si>
  <si>
    <t>plastová chránička DN 75</t>
  </si>
  <si>
    <t>5100118</t>
  </si>
  <si>
    <t>5100119</t>
  </si>
  <si>
    <t>geotex</t>
  </si>
  <si>
    <t>geotexpisk</t>
  </si>
  <si>
    <t>61,2</t>
  </si>
  <si>
    <t>obrubzah</t>
  </si>
  <si>
    <t>SO 2.5 a 2.6 - Zpevněné plochy vozidlové a pochozí</t>
  </si>
  <si>
    <t>122251102</t>
  </si>
  <si>
    <t>Odkopávky a prokopávky nezapažené strojně v hornině třídy těžitelnosti I skupiny 3 přes 20 do 50 m3</t>
  </si>
  <si>
    <t>-143477105</t>
  </si>
  <si>
    <t>https://podminky.urs.cz/item/CS_URS_2024_01/122251102</t>
  </si>
  <si>
    <t>41,78</t>
  </si>
  <si>
    <t>-2083333495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</si>
  <si>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</si>
  <si>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</si>
  <si>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1867843323</t>
  </si>
  <si>
    <t>https://podminky.urs.cz/item/CS_URS_2024_01/162751114</t>
  </si>
  <si>
    <t>167151101</t>
  </si>
  <si>
    <t>Nakládání, skládání a překládání neulehlého výkopku nebo sypaniny strojně nakládání, množství do 100 m3, z horniny třídy těžitelnosti I, skupiny 1 až 3</t>
  </si>
  <si>
    <t>83095016</t>
  </si>
  <si>
    <t>https://podminky.urs.cz/item/CS_URS_2024_01/167151101</t>
  </si>
  <si>
    <t>-1093688866</t>
  </si>
  <si>
    <t>181951112</t>
  </si>
  <si>
    <t>Úprava pláně vyrovnáním výškových rozdílů strojně v hornině třídy těžitelnosti I, skupiny 1 až 3 se zhutněním</t>
  </si>
  <si>
    <t>836148845</t>
  </si>
  <si>
    <t>https://podminky.urs.cz/item/CS_URS_2024_01/181951112</t>
  </si>
  <si>
    <t>56,43</t>
  </si>
  <si>
    <t>213141111</t>
  </si>
  <si>
    <t>Zřízení vrstvy z geotextilie filtrační, separační, odvodňovací, ochranné, výztužné nebo protierozní v rovině nebo ve sklonu do 1:5, šířky do 3 m</t>
  </si>
  <si>
    <t>53313262</t>
  </si>
  <si>
    <t>https://podminky.urs.cz/item/CS_URS_2024_01/213141111</t>
  </si>
  <si>
    <t>61,20</t>
  </si>
  <si>
    <t>69311225</t>
  </si>
  <si>
    <t>geotextilie netkaná separační, ochranná, filtrační, drenážní PES 100g/m2</t>
  </si>
  <si>
    <t>-596292780</t>
  </si>
  <si>
    <t>geotexpisk*1,1845</t>
  </si>
  <si>
    <t>1836728148</t>
  </si>
  <si>
    <t>Vcetne presahu, okapový chodník</t>
  </si>
  <si>
    <t>25,0</t>
  </si>
  <si>
    <t>-1637258205</t>
  </si>
  <si>
    <t>geotex*1,1485</t>
  </si>
  <si>
    <t>564801012</t>
  </si>
  <si>
    <t>Podklad ze štěrkodrti ŠD s rozprostřením a zhutněním plochy jednotlivě do 100 m2, po zhutnění tl. 40 mm</t>
  </si>
  <si>
    <t>-1064047672</t>
  </si>
  <si>
    <t>https://podminky.urs.cz/item/CS_URS_2024_01/564801012</t>
  </si>
  <si>
    <t>Poznámka k položce:_x000d_
Frakce 4/8</t>
  </si>
  <si>
    <t>okapový chodník</t>
  </si>
  <si>
    <t>564801112</t>
  </si>
  <si>
    <t>Podklad ze štěrkodrti ŠD s rozprostřením a zhutněním plochy přes 100 m2, po zhutnění tl. 40 mm</t>
  </si>
  <si>
    <t>-216861335</t>
  </si>
  <si>
    <t>https://podminky.urs.cz/item/CS_URS_2024_01/564801112</t>
  </si>
  <si>
    <t>577,16</t>
  </si>
  <si>
    <t>564851111</t>
  </si>
  <si>
    <t>Podklad ze štěrkodrti ŠD s rozprostřením a zhutněním plochy přes 100 m2, po zhutnění tl. 150 mm</t>
  </si>
  <si>
    <t>1512497027</t>
  </si>
  <si>
    <t>https://podminky.urs.cz/item/CS_URS_2024_01/564851111</t>
  </si>
  <si>
    <t>Poznámka k položce:_x000d_
Frakce 8/16</t>
  </si>
  <si>
    <t>577,14</t>
  </si>
  <si>
    <t>564861011</t>
  </si>
  <si>
    <t>Podklad ze štěrkodrti ŠD s rozprostřením a zhutněním plochy jednotlivě do 100 m2, po zhutnění tl. 200 mm</t>
  </si>
  <si>
    <t>-910911936</t>
  </si>
  <si>
    <t>https://podminky.urs.cz/item/CS_URS_2024_01/564861011</t>
  </si>
  <si>
    <t>Poznámka k položce:_x000d_
Frakce 16/32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</si>
  <si>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</si>
  <si>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</si>
  <si>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846844342</t>
  </si>
  <si>
    <t>https://podminky.urs.cz/item/CS_URS_2024_01/596211113</t>
  </si>
  <si>
    <t>583,41</t>
  </si>
  <si>
    <t>592450.1</t>
  </si>
  <si>
    <t>Betonová dlažba, 200x200x60 mm, šedá</t>
  </si>
  <si>
    <t>1648488109</t>
  </si>
  <si>
    <t>113,14</t>
  </si>
  <si>
    <t>592450.2</t>
  </si>
  <si>
    <t>Betonová dlažba, 200x200x60 mm, bílá</t>
  </si>
  <si>
    <t>-1034698200</t>
  </si>
  <si>
    <t>592450.3</t>
  </si>
  <si>
    <t>Betonová dlažba, 200x200x80 mm, šedá (pojezdová dlažba parkoviště)</t>
  </si>
  <si>
    <t>-958466197</t>
  </si>
  <si>
    <t>175,44</t>
  </si>
  <si>
    <t>592450.4</t>
  </si>
  <si>
    <t xml:space="preserve">Betonová dlažba, 200x200x80 mm, bílá  (pojezdová dlažba parkoviště)</t>
  </si>
  <si>
    <t>343189542</t>
  </si>
  <si>
    <t>592450.5</t>
  </si>
  <si>
    <t>Zámková dlažba, 165×200×60 mm, přírodní, na opravu chybějících míst ve stávajícím zpev. povrchu</t>
  </si>
  <si>
    <t>2063455684</t>
  </si>
  <si>
    <t>6,25</t>
  </si>
  <si>
    <t>5962111.1</t>
  </si>
  <si>
    <t>Řezání zámkové dlažby tl. 60 mm</t>
  </si>
  <si>
    <t>389750413</t>
  </si>
  <si>
    <t>20,60</t>
  </si>
  <si>
    <t>637211114</t>
  </si>
  <si>
    <t>Okapový chodník z dlaždic betonových do cementové malty MC-10 se zalitím spár cementovou maltou, tl. dlaždic 50 mm</t>
  </si>
  <si>
    <t>792207183</t>
  </si>
  <si>
    <t>https://podminky.urs.cz/item/CS_URS_2024_01/637211114</t>
  </si>
  <si>
    <t>-2119738366</t>
  </si>
  <si>
    <t>123,28</t>
  </si>
  <si>
    <t>59217011</t>
  </si>
  <si>
    <t>obrubník zahradní betonový 500x50x200mm</t>
  </si>
  <si>
    <t>458645678</t>
  </si>
  <si>
    <t>123,28*1,1</t>
  </si>
  <si>
    <t>-843756171</t>
  </si>
  <si>
    <t>41,0</t>
  </si>
  <si>
    <t>59217001</t>
  </si>
  <si>
    <t>obrubník zahradní betonový 1000x50x250mm</t>
  </si>
  <si>
    <t>763602249</t>
  </si>
  <si>
    <t>obrubzah+1,0</t>
  </si>
  <si>
    <t>99992.100</t>
  </si>
  <si>
    <t>Příplatek za doplnění a urovnání zeminy u hrany obruby okapového chodníku</t>
  </si>
  <si>
    <t>-1116542044</t>
  </si>
  <si>
    <t>99996.100</t>
  </si>
  <si>
    <t>Opravy vnitřního prostoru pískoviště (odstranění plevele, znečištěného písku a dalších nežádoucích materiálů)</t>
  </si>
  <si>
    <t>-1175828046</t>
  </si>
  <si>
    <t>61,28</t>
  </si>
  <si>
    <t>99996.101</t>
  </si>
  <si>
    <t>Dodávka a osazení písku do dětská pískoviště, fr 0-4 mm, vrstva 0,20 m</t>
  </si>
  <si>
    <t>1777329690</t>
  </si>
  <si>
    <t>17770,0</t>
  </si>
  <si>
    <t>1136708232</t>
  </si>
  <si>
    <t xml:space="preserve">SO 2.7 - Venkovní vybavení  </t>
  </si>
  <si>
    <t>200 - Mobiliář vč. montáže/ osazení a dodávka, manipulace</t>
  </si>
  <si>
    <t>Mobiliář vč. montáže/ osazení a dodávka, manipulace</t>
  </si>
  <si>
    <t>R 9741001</t>
  </si>
  <si>
    <t>Vyvýšený záhon, přírodní, 81 x 131 x 91 cm, instalace</t>
  </si>
  <si>
    <t>R 9741002</t>
  </si>
  <si>
    <t>Vyvýšená lavička s područkou, jasan. prkna, instalace</t>
  </si>
  <si>
    <t>R 9741003</t>
  </si>
  <si>
    <t>Piknikový set, jasan. prkna, bezpečnostní kotva, instalace</t>
  </si>
  <si>
    <t>R 9741004</t>
  </si>
  <si>
    <t>Stínící plachta, troúhelníková, 5x5x5 m</t>
  </si>
  <si>
    <t>R 9741005</t>
  </si>
  <si>
    <t>Sloupek pro sluneční plachty, výška 275 cm</t>
  </si>
  <si>
    <t>R 9741006</t>
  </si>
  <si>
    <t>Houpačka - voštinové hnízdo, ocelové sloupy</t>
  </si>
  <si>
    <t>R 9741007</t>
  </si>
  <si>
    <t>Kompostér tříkomorový, 300x100x100 cm, modřín masiv</t>
  </si>
  <si>
    <t>R 9741008</t>
  </si>
  <si>
    <t>Kovový venkovní odpadkový koš s popelníkem, objem 8 l</t>
  </si>
  <si>
    <t>SO 2.8 - Sadové úpravy a terénní úpravy</t>
  </si>
  <si>
    <t>Případné další zemní práce jsou součástí SO 2.6 a 5</t>
  </si>
  <si>
    <t>11 - Přípravné a přidružené práce</t>
  </si>
  <si>
    <t>59 - Dlažby a předlažby pozemních komunikací a zpevněných ploch</t>
  </si>
  <si>
    <t>M - Montážní přirážky</t>
  </si>
  <si>
    <t>A02 - Sadovnické a krajinářské úpravy</t>
  </si>
  <si>
    <t>D1 - Ostatní</t>
  </si>
  <si>
    <t>Přípravné a přidružené práce</t>
  </si>
  <si>
    <t>11101</t>
  </si>
  <si>
    <t>Kácení stromů listnatých o průměru kmene 10-30 cm</t>
  </si>
  <si>
    <t>11102</t>
  </si>
  <si>
    <t>Kácení stromů jehličnatých o průměru kmene 10-30cm</t>
  </si>
  <si>
    <t>Poznámka k položce:_x000d_
Kácení stromů s odřezáním kmene a odvětvením, včetně případného odklizení kmene a větví na oddělené hromady na vzdálenost do 50 m nebo s naložením na dopravní prostředek</t>
  </si>
  <si>
    <t>11104</t>
  </si>
  <si>
    <t>Odstranění ruderálního porostu v rovině (keře a nálety)</t>
  </si>
  <si>
    <t>11105</t>
  </si>
  <si>
    <t>Odstranění pařezů pod úrovní, o průměru 10 - 30 cm</t>
  </si>
  <si>
    <t>Poznámka k položce:_x000d_
Odstranění pařezu s odklizením získaného dřeva na vzdálenost do 20 m, se složením na hromady nebo s naložením na dopravní prostředek, se zasypáním jámy, doplněním zeminy, zhutněním a úpravou terénu</t>
  </si>
  <si>
    <t>Dlažby a předlažby pozemních komunikací a zpevněných ploch</t>
  </si>
  <si>
    <t>11106</t>
  </si>
  <si>
    <t>Chem. odplevelení před založ. postřikem, v rovině (stávající zpevněné plochy, pískoviště, oblázky u vodního prvku)</t>
  </si>
  <si>
    <t>Poznámka k položce:_x000d_
Chemické odplevelení půdy před založením kultury nebo trávníku nebo zpevněných ploch o výměře jednotlivě přes 20 m2</t>
  </si>
  <si>
    <t>Montážní přirážky</t>
  </si>
  <si>
    <t>11109</t>
  </si>
  <si>
    <t>Mimostaveništní doprava</t>
  </si>
  <si>
    <t>%</t>
  </si>
  <si>
    <t xml:space="preserve">Poznámka k položce:_x000d_
Mimostavenišní doprava je doprava strojů a zařízení - materiálu ve specifikacích do staveništního skladu. Přirážku je možno dohodnout pro dodávky strojů a zařízení, jejichž ceny jsou uvedeny v paritě:  - A1 - franco vagón odesílací stanice výrobce - A2 - franco vozidlo závod výrobce - A3 - franco rampa závodu výrobce.</t>
  </si>
  <si>
    <t>A02</t>
  </si>
  <si>
    <t>Sadovnické a krajinářské úpravy</t>
  </si>
  <si>
    <t>11110</t>
  </si>
  <si>
    <t>Hloub. jamek s výměnou 50% půdy do 0,125 m3 1:5</t>
  </si>
  <si>
    <t>11111</t>
  </si>
  <si>
    <t>Hloub. jamek s výměnou 50% půdy do 0,02 m3, 1:5</t>
  </si>
  <si>
    <t>11112</t>
  </si>
  <si>
    <t>Hloub. jamek s výměnou 50% půdy do 0,01 m3, 1:5  (malé keře, trvalky, traviny, cibuloviny)</t>
  </si>
  <si>
    <t>11113</t>
  </si>
  <si>
    <t>Založení záhonu v rovině/svah 1 : 5, hor. 3</t>
  </si>
  <si>
    <t>11114</t>
  </si>
  <si>
    <t>Příprava dřevin k přesazení bal do 1,4 m, v rovině (přesazení třešně a jabloně)</t>
  </si>
  <si>
    <t>11115</t>
  </si>
  <si>
    <t>Výsadba dřevin s balem D do 1,4 m, v rovině</t>
  </si>
  <si>
    <t>11116</t>
  </si>
  <si>
    <t>Výsadba dřevin s balem D do 60 cm, v rovině</t>
  </si>
  <si>
    <t>11117</t>
  </si>
  <si>
    <t>Výsadba dřevin s balem D do 40 cm, v rovině</t>
  </si>
  <si>
    <t>11118</t>
  </si>
  <si>
    <t>Výsadba dřevin s balem D do 20 cm, v rovině</t>
  </si>
  <si>
    <t>11119</t>
  </si>
  <si>
    <t>Stromy listnaté - orientační cena</t>
  </si>
  <si>
    <t>11120</t>
  </si>
  <si>
    <t>Keře - orientační cena</t>
  </si>
  <si>
    <t>11121</t>
  </si>
  <si>
    <t>Výsadba trvalek</t>
  </si>
  <si>
    <t>11122</t>
  </si>
  <si>
    <t>Výsadba cibulí nebo hlíz</t>
  </si>
  <si>
    <t>11123</t>
  </si>
  <si>
    <t>Trvalky, traviny, cibuloviny - orientační cena</t>
  </si>
  <si>
    <t>11124</t>
  </si>
  <si>
    <t>Ukotvení dřeviny kůly D do 10 cm, dl. do 2 m</t>
  </si>
  <si>
    <t>11125</t>
  </si>
  <si>
    <t>Kůl vyvazovací impregnovaný 200 x 6 cm</t>
  </si>
  <si>
    <t>11126</t>
  </si>
  <si>
    <t>Popruh vícevrstvý polyester/bavlna šíře 20 mm</t>
  </si>
  <si>
    <t>11127</t>
  </si>
  <si>
    <t>Založení trávníku parkového výsevem svah do 1:2</t>
  </si>
  <si>
    <t>Poznámka k položce:_x000d_
Založení trávníku na půdě předem připravené, s pokosením, naložením, odvozem odpadu do 20 km a se složením</t>
  </si>
  <si>
    <t>11129</t>
  </si>
  <si>
    <t>Směs travní parková, běžná zátěž (25-30 g/ m2)</t>
  </si>
  <si>
    <t>11130</t>
  </si>
  <si>
    <t>Mulčování rostlin tl. do 0,1 m rovina</t>
  </si>
  <si>
    <t>11131</t>
  </si>
  <si>
    <t>Kůra mulčovací VL</t>
  </si>
  <si>
    <t>11132</t>
  </si>
  <si>
    <t>Obdělání půdy kultivátorováním v rovině</t>
  </si>
  <si>
    <t>11133</t>
  </si>
  <si>
    <t>Obdělání půdy hrabáním, v rovině</t>
  </si>
  <si>
    <t>11134</t>
  </si>
  <si>
    <t>Obdělání půdy smykováním, v rovině</t>
  </si>
  <si>
    <t>11135</t>
  </si>
  <si>
    <t>Obdělání půdy válením, v rovině</t>
  </si>
  <si>
    <t>11136</t>
  </si>
  <si>
    <t>Založení trávníku lučního výsevem v rovině</t>
  </si>
  <si>
    <t>Poznámka k položce:_x000d_
V položce nejsou zakalkulovány náklady na vypletí a zalévání.</t>
  </si>
  <si>
    <t>11138</t>
  </si>
  <si>
    <t>Směs travní luční - louka pro motýly</t>
  </si>
  <si>
    <t>g</t>
  </si>
  <si>
    <t>11139</t>
  </si>
  <si>
    <t>Substrát zahradnický, na trávníky, vrstva 5 cm</t>
  </si>
  <si>
    <t>D1</t>
  </si>
  <si>
    <t>11140</t>
  </si>
  <si>
    <t>Přesun hmot pro sadovnické a krajin. úpravy do 5km</t>
  </si>
  <si>
    <t>izolpas</t>
  </si>
  <si>
    <t>12,3</t>
  </si>
  <si>
    <t>jamkym</t>
  </si>
  <si>
    <t>11,2</t>
  </si>
  <si>
    <t>pletiv</t>
  </si>
  <si>
    <t>plotpilirm3</t>
  </si>
  <si>
    <t>2,754</t>
  </si>
  <si>
    <t>plotzedm2</t>
  </si>
  <si>
    <t>21,72</t>
  </si>
  <si>
    <t>ryhaplot</t>
  </si>
  <si>
    <t>13,12</t>
  </si>
  <si>
    <t>ryhapodhr</t>
  </si>
  <si>
    <t>1,692</t>
  </si>
  <si>
    <t>SO 2.9 - Plot</t>
  </si>
  <si>
    <t xml:space="preserve">    711 - Izolace proti vodě, vlhkosti a plynům vč. přesunu hmot</t>
  </si>
  <si>
    <t>131111322</t>
  </si>
  <si>
    <t>Vrtání jamek ručně mechanickým vrtákem průměru přes 100 do 200 mm</t>
  </si>
  <si>
    <t>-1766385724</t>
  </si>
  <si>
    <t>https://podminky.urs.cz/item/CS_URS_2024_01/131111322</t>
  </si>
  <si>
    <t>Předpoklad - sloupky po 2,5m</t>
  </si>
  <si>
    <t>31,0/2,5</t>
  </si>
  <si>
    <t>"zaokr. + krajní sloupek" 1,60</t>
  </si>
  <si>
    <t>Hloubka 0,80m</t>
  </si>
  <si>
    <t>-14,0</t>
  </si>
  <si>
    <t>14,0*0,80</t>
  </si>
  <si>
    <t>132212131</t>
  </si>
  <si>
    <t>Hloubení nezapažených rýh šířky do 800 mm ručně s urovnáním dna do předepsaného profilu a spádu v hornině třídy těžitelnosti I skupiny 3 soudržných</t>
  </si>
  <si>
    <t>307380560</t>
  </si>
  <si>
    <t>https://podminky.urs.cz/item/CS_URS_2024_01/132212131</t>
  </si>
  <si>
    <t>Pro podhrabové desky</t>
  </si>
  <si>
    <t>0,30*0,20*(31,0-0,20*14)</t>
  </si>
  <si>
    <t>132251101</t>
  </si>
  <si>
    <t>Hloubení nezapažených rýh šířky do 800 mm strojně s urovnáním dna do předepsaného profilu a spádu v hornině třídy těžitelnosti I skupiny 3 do 20 m3</t>
  </si>
  <si>
    <t>-1549904037</t>
  </si>
  <si>
    <t>https://podminky.urs.cz/item/CS_URS_2024_01/132251101</t>
  </si>
  <si>
    <t>0,80*0,40*41,0</t>
  </si>
  <si>
    <t>1664646945</t>
  </si>
  <si>
    <t>-1697670355</t>
  </si>
  <si>
    <t>174111101</t>
  </si>
  <si>
    <t>Zásyp sypaninou z jakékoliv horniny ručně s uložením výkopku ve vrstvách se zhutněním jam, šachet, rýh nebo kolem objektů v těchto vykopávkách</t>
  </si>
  <si>
    <t>381547052</t>
  </si>
  <si>
    <t>https://podminky.urs.cz/item/CS_URS_2024_01/174111101</t>
  </si>
  <si>
    <t>Předpoklad 1/4 vykopané zeminy</t>
  </si>
  <si>
    <t>ryhaplot/4</t>
  </si>
  <si>
    <t>181311103</t>
  </si>
  <si>
    <t>Rozprostření a urovnání ornice v rovině nebo ve svahu sklonu do 1:5 ručně při souvislé ploše, tl. vrstvy do 200 mm</t>
  </si>
  <si>
    <t>425733964</t>
  </si>
  <si>
    <t>https://podminky.urs.cz/item/CS_URS_2024_01/181311103</t>
  </si>
  <si>
    <t>Předpoklad 3/4 vykopané zeminy</t>
  </si>
  <si>
    <t>ryhaplot/4*3*5</t>
  </si>
  <si>
    <t>Z vykopaných jamek a rýhy pro desku</t>
  </si>
  <si>
    <t>jamkym*0,25*0,25/0,10</t>
  </si>
  <si>
    <t>ryhapodhr/0,10</t>
  </si>
  <si>
    <t>181411121</t>
  </si>
  <si>
    <t>Založení trávníku na půdě předem připravené plochy do 1000 m2 výsevem včetně utažení lučního v rovině nebo na svahu do 1:5</t>
  </si>
  <si>
    <t>-1781347807</t>
  </si>
  <si>
    <t>https://podminky.urs.cz/item/CS_URS_2024_01/181411121</t>
  </si>
  <si>
    <t>Předpoklad</t>
  </si>
  <si>
    <t>20,0+20,0</t>
  </si>
  <si>
    <t>00572470</t>
  </si>
  <si>
    <t>osivo směs travní univerzál</t>
  </si>
  <si>
    <t>980032015</t>
  </si>
  <si>
    <t>40*0,02 'Přepočtené koeficientem množství</t>
  </si>
  <si>
    <t>274311611</t>
  </si>
  <si>
    <t>Základy z betonu prostého pasy z betonu kamenem prokládaného tř. C 16/20</t>
  </si>
  <si>
    <t>-1029069345</t>
  </si>
  <si>
    <t>https://podminky.urs.cz/item/CS_URS_2024_01/274311611</t>
  </si>
  <si>
    <t>43091030</t>
  </si>
  <si>
    <t>Předpoklad 35Kg/1m</t>
  </si>
  <si>
    <t>ryhaplot*35,0*0,001</t>
  </si>
  <si>
    <t>311113214</t>
  </si>
  <si>
    <t>Nadzákladové zdi z betonových tvárnic ztraceného bednění štípaných, včetně výplně z betonu třídy C 16/20 přírodních, tloušťky zdiva 300 mm</t>
  </si>
  <si>
    <t>470956068</t>
  </si>
  <si>
    <t>https://podminky.urs.cz/item/CS_URS_2024_01/311113214</t>
  </si>
  <si>
    <t>Předpoklad - sloupky po 2,25m</t>
  </si>
  <si>
    <t>(41,0-4,8)*0,60</t>
  </si>
  <si>
    <t>312361821</t>
  </si>
  <si>
    <t>Výztuž nadzákladových zdí výplňových svislých nebo odkloněných od svislice, rovných nebo oblých z betonářské oceli 10 505 (R) nebo BSt 500</t>
  </si>
  <si>
    <t>-80205302</t>
  </si>
  <si>
    <t>https://podminky.urs.cz/item/CS_URS_2024_01/312361821</t>
  </si>
  <si>
    <t>Předpoklad 8Kg/1m2</t>
  </si>
  <si>
    <t>plotzedm2*8,0*0,001</t>
  </si>
  <si>
    <t>331273011</t>
  </si>
  <si>
    <t>Pilíř z betonových tvárnic včetně zmonolitnění betonovou směsí bez výztuže, rozměru do 300x300 mm</t>
  </si>
  <si>
    <t>-1892716223</t>
  </si>
  <si>
    <t>https://podminky.urs.cz/item/CS_URS_2024_01/331273011</t>
  </si>
  <si>
    <t>Předpoklad 17 pilířů</t>
  </si>
  <si>
    <t>0,30*0,30*1,8*17</t>
  </si>
  <si>
    <t>331361821</t>
  </si>
  <si>
    <t>Výztuž sloupů, pilířů, rámových stojek, táhel nebo vzpěr hranatých svislých nebo šikmých (odkloněných) z betonářské oceli 10 505 (R) nebo BSt 500</t>
  </si>
  <si>
    <t>-826894533</t>
  </si>
  <si>
    <t>https://podminky.urs.cz/item/CS_URS_2024_01/331361821</t>
  </si>
  <si>
    <t>Předkklat 20Kg/1m3</t>
  </si>
  <si>
    <t>plotpilirm3*20,0*0,001</t>
  </si>
  <si>
    <t>338171123</t>
  </si>
  <si>
    <t>Montáž sloupků a vzpěr plotových ocelových trubkových nebo profilovaných výšky přes 2 do 2,6 m se zabetonováním do 0,08 m3 do připravených jamek</t>
  </si>
  <si>
    <t>708541786</t>
  </si>
  <si>
    <t>https://podminky.urs.cz/item/CS_URS_2024_01/338171123</t>
  </si>
  <si>
    <t>Výška plotu 1,5m (0,8m do země)</t>
  </si>
  <si>
    <t>14,0</t>
  </si>
  <si>
    <t>55342262</t>
  </si>
  <si>
    <t>sloupek plotový koncový Pz a komaxitový 2350/48x1,5mm</t>
  </si>
  <si>
    <t>1200489357</t>
  </si>
  <si>
    <t>55342254</t>
  </si>
  <si>
    <t>sloupek plotový průběžný Pz a komaxitový 2250/38x1,5mm</t>
  </si>
  <si>
    <t>1286646938</t>
  </si>
  <si>
    <t>12,0</t>
  </si>
  <si>
    <t>55342276</t>
  </si>
  <si>
    <t>vzpěra plotová Pz 2500/38x1,5mm</t>
  </si>
  <si>
    <t>-66300459</t>
  </si>
  <si>
    <t>348121221</t>
  </si>
  <si>
    <t>Osazení podhrabových desek na ocelové sloupky, délky desek přes 2 do 3 m</t>
  </si>
  <si>
    <t>1008222786</t>
  </si>
  <si>
    <t>https://podminky.urs.cz/item/CS_URS_2024_01/348121221</t>
  </si>
  <si>
    <t>59232540</t>
  </si>
  <si>
    <t>betonová podhrabová deska 2510x200x35mm se zámkem 25mm na ukotvení sloupků profilovaných oválných 70x100mm</t>
  </si>
  <si>
    <t>-940013737</t>
  </si>
  <si>
    <t>348272513</t>
  </si>
  <si>
    <t>Ploty z tvárnic betonových plotová stříška lepená mrazuvzdorným lepidlem z tvarovek hladkých nebo štípaných, sedlového tvaru přírodních, tloušťka zdiva 195 mm</t>
  </si>
  <si>
    <t>888067466</t>
  </si>
  <si>
    <t>https://podminky.urs.cz/item/CS_URS_2024_01/348272513</t>
  </si>
  <si>
    <t>Předpoklad - 17 Ks</t>
  </si>
  <si>
    <t>3482725.1</t>
  </si>
  <si>
    <t>Plotová stříška pro zeď tl 300 mm z tvarovek hladkých nebo štípaných přírodních</t>
  </si>
  <si>
    <t>446307481</t>
  </si>
  <si>
    <t>348401120</t>
  </si>
  <si>
    <t>Montáž oplocení z pletiva strojového s napínacími dráty do 1,6 m</t>
  </si>
  <si>
    <t>554546788</t>
  </si>
  <si>
    <t>https://podminky.urs.cz/item/CS_URS_2024_01/348401120</t>
  </si>
  <si>
    <t>31,0</t>
  </si>
  <si>
    <t>31327512</t>
  </si>
  <si>
    <t>pletivo drátěné plastifikované se čtvercovými oky 55/2,5mm v 1500mm</t>
  </si>
  <si>
    <t>-1664817285</t>
  </si>
  <si>
    <t>pletiv*1,1</t>
  </si>
  <si>
    <t>348999.10</t>
  </si>
  <si>
    <t>Příplatek na oříznutí a vyrovnání sloupku</t>
  </si>
  <si>
    <t>-152301899</t>
  </si>
  <si>
    <t>9660521.1</t>
  </si>
  <si>
    <t>Odstranění a likvidace stávajícího spadeného plotu (vč. přesunu hmot)</t>
  </si>
  <si>
    <t>2133715293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</si>
  <si>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</si>
  <si>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</si>
  <si>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-616339136</t>
  </si>
  <si>
    <t>https://podminky.urs.cz/item/CS_URS_2024_01/998232110</t>
  </si>
  <si>
    <t>Izolace proti vodě, vlhkosti a plynům vč. přesunu hmot</t>
  </si>
  <si>
    <t>-1317532065</t>
  </si>
  <si>
    <t>41,0*0,30</t>
  </si>
  <si>
    <t>110281124</t>
  </si>
  <si>
    <t>12,3*0,0003 'Přepočtené koeficientem množství</t>
  </si>
  <si>
    <t>-1393798855</t>
  </si>
  <si>
    <t>62832001</t>
  </si>
  <si>
    <t>pás asfaltový natavitelný oxidovaný s vložkou ze skleněné rohože typu V60 s jemnozrnným minerálním posypem tl 3,5mm</t>
  </si>
  <si>
    <t>-1738315876</t>
  </si>
  <si>
    <t>izolpas*1,165</t>
  </si>
  <si>
    <t>Montáž a dodávka dřevěného plotového pole vel. cca 2200x1200mm vč. kotvení, systémových detailů a prvků, povrchové úpravy</t>
  </si>
  <si>
    <t>-490648480</t>
  </si>
  <si>
    <t>Předpoklad 16 ks</t>
  </si>
  <si>
    <t>16,0</t>
  </si>
  <si>
    <t>VRN - Vedlejší rozpočtové náklady</t>
  </si>
  <si>
    <t>012103000</t>
  </si>
  <si>
    <t>Geodetické práce před výstavbou</t>
  </si>
  <si>
    <t>1024</t>
  </si>
  <si>
    <t>-1334376737</t>
  </si>
  <si>
    <t>012103001</t>
  </si>
  <si>
    <t>Vytyčení všech nových stavebních objektů a inženýrských sítí před zahájením výstavby</t>
  </si>
  <si>
    <t>1199423296</t>
  </si>
  <si>
    <t>010001000.1</t>
  </si>
  <si>
    <t>Zjištění polohy stávajících tras venkovních inženýrských sítí vč. jejich ochrany</t>
  </si>
  <si>
    <t>-1117553785</t>
  </si>
  <si>
    <t>060001500.1</t>
  </si>
  <si>
    <t>Dopravně inženýrské opatření, projednání, zábor</t>
  </si>
  <si>
    <t>1515761326</t>
  </si>
  <si>
    <t>030001000.1</t>
  </si>
  <si>
    <t>Zařízení staveniště - zřízení</t>
  </si>
  <si>
    <t>-2145339459</t>
  </si>
  <si>
    <t>030001000.2</t>
  </si>
  <si>
    <t>Zařízení staveniště - provoz</t>
  </si>
  <si>
    <t>-616557998</t>
  </si>
  <si>
    <t>030001000.3</t>
  </si>
  <si>
    <t>Zařízení staveniště - odstranění, likvidace, úklid</t>
  </si>
  <si>
    <t>40976707</t>
  </si>
  <si>
    <t>030002000</t>
  </si>
  <si>
    <t>Kompletační a koordinační činnost dodavatele</t>
  </si>
  <si>
    <t>-907967374</t>
  </si>
  <si>
    <t>030003000</t>
  </si>
  <si>
    <t>Dílenská a výrobní dokumentace dodavatele vč. POV jinde neuvedené</t>
  </si>
  <si>
    <t>998240008</t>
  </si>
  <si>
    <t>060001600.1</t>
  </si>
  <si>
    <t>Vypracování demoličního plánu dodavatelem</t>
  </si>
  <si>
    <t>309526129</t>
  </si>
  <si>
    <t>030004000</t>
  </si>
  <si>
    <t>Dokumentace skutečného provedení stavby jinde neuvedené vč. dokladové složky jinde neuvedené</t>
  </si>
  <si>
    <t>667600257</t>
  </si>
  <si>
    <t>030004200</t>
  </si>
  <si>
    <t>Iinformační billboard o ploše cca 4,5m2). Zhotovení a montáž velkoplošného informačního panelu umístěný po dobu realizace projektu v místě realizace, obsah určí investor v předstihu</t>
  </si>
  <si>
    <t>-1047094194</t>
  </si>
  <si>
    <t>030004400</t>
  </si>
  <si>
    <t>Pamětní deska formátu max A3, hliník tl. 3mm. Zhotovení a montáž stálé pamětní desky pro venkovní prostředí, obsah určí investor v předstihu</t>
  </si>
  <si>
    <t>200351158</t>
  </si>
  <si>
    <t>030005000</t>
  </si>
  <si>
    <t>Ostatní doplňkové náklady dodavatele (např.náklady spojené s umístěním stavby, doplňkové podmínky investora apod.)</t>
  </si>
  <si>
    <t>-1050988876</t>
  </si>
  <si>
    <t>SEZNAM FIGUR</t>
  </si>
  <si>
    <t>Výměra</t>
  </si>
  <si>
    <t>SO 0/ SO 0.2</t>
  </si>
  <si>
    <t>Použití figury:</t>
  </si>
  <si>
    <t>Hloubení jam nezapažených v hornině třídy těžitelnosti I skupiny 3 objem do 500 m3 strojně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</si>
  <si>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</si>
  <si>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</si>
  <si>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SO 1/ SO 1.1</t>
  </si>
  <si>
    <t>Vodorovné přemístění přes 50 do 500 m výkopku/sypaniny z horniny třídy těžitelnosti I skupiny 1 až 3</t>
  </si>
  <si>
    <t>Vodorovné přemístění výkopku/sypaniny z horniny třídy těžitelnosti I skupiny 1 až 3 na skládku dodavatele</t>
  </si>
  <si>
    <t>jama1</t>
  </si>
  <si>
    <t>odkop</t>
  </si>
  <si>
    <t>ornice</t>
  </si>
  <si>
    <t>Provedení izolace proti zemní vlhkosti vodorovné za studena nátěrem penetračním</t>
  </si>
  <si>
    <t>Podklad nebo podsyp ze štěrkopísku ŠP plochy do 100 m2 tl 100 mm</t>
  </si>
  <si>
    <t>Kladení betonové dlažby komunikací pro pěší do lože z kameniva velikosti do 0,09 m2 pl do 50 m2</t>
  </si>
  <si>
    <t>Provedení izolace proti zemní vlhkosti pásy přitavením vodorovné NAIP</t>
  </si>
  <si>
    <t>Montáž izolace tepelné podlah volně kladenými rohožemi, pásy, dílci, deskami 1 vrstva</t>
  </si>
  <si>
    <t>Montáž izolace tepelné střech plochých kladené volně, spádová vrstva</t>
  </si>
  <si>
    <t>Poplatek za uložení na skládce (skládkovné) zeminy a kamení kód odpadu 17 05 04</t>
  </si>
  <si>
    <t>ryha2000</t>
  </si>
  <si>
    <t>ryha800</t>
  </si>
  <si>
    <t>Zásyp jam, šachet rýh nebo kolem objektů sypaninou se zhutněním</t>
  </si>
  <si>
    <t>zasypnovy</t>
  </si>
  <si>
    <t>SO 1/ SO 1.2</t>
  </si>
  <si>
    <t>Montáž podlah keramických hladkých lepených cementovým flexibilním lepidlem přes 2 do 4 ks/m2</t>
  </si>
  <si>
    <t>Vysátí podkladu před pokládkou dlažby</t>
  </si>
  <si>
    <t>Nátěr penetrační na podlahu</t>
  </si>
  <si>
    <t>Samonivelační stěrka podlah pevnosti 20 MPa tl přes 3 do 5 mm</t>
  </si>
  <si>
    <t>dlažba mrazuvzdorná a rektifikovaná dlažba v šedé barvě v betonovém designu o rozměru 59,8x59,8 cm a tloušťce 10 mm s matným povrchem. Vhodné do interiéru i exteriéru. protiskluznost R10 B</t>
  </si>
  <si>
    <t>Montáž obkladů keramických hladkých lepených cementovým flexibilním lepidlem přes 4 do 6 ks/m2</t>
  </si>
  <si>
    <t>Vápenný štuk vnitřních stěn tloušťky do 3 mm</t>
  </si>
  <si>
    <t>Ometení (oprášení) stěny při přípravě podkladu</t>
  </si>
  <si>
    <t>Nátěr penetrační na stěnu</t>
  </si>
  <si>
    <t>Oprášení (ometení ) podkladu v místnostech v do 3,80 m</t>
  </si>
  <si>
    <t>Montáž obkladů keramických hladkých lepených cementovým flexibilním lepidlem přes 45 do 50 ks/m2</t>
  </si>
  <si>
    <t>Montáž obkladů keramických hladkých lepených cementovým flexibilním lepidlem přes 2 do 4 ks/m2</t>
  </si>
  <si>
    <t>Montáž obkladů keramických hladkých lepených cementovým flexibilním lepidlem přes 12 do 19 ks/m2</t>
  </si>
  <si>
    <t>Montáž obkladů keramických hladkých lepených cementovým flexibilním lepidlem přes 22 do 25 ks/m2</t>
  </si>
  <si>
    <t>Pletivo sklovláknité vnitřních stěn vtlačené do tmelu</t>
  </si>
  <si>
    <t>Montáž izolace tepelné podlah, stropů vrchem nebo střech překrytí separační fólií z PE</t>
  </si>
  <si>
    <t>Montáž izolace tepelné spodem stropů s uchycením drátem rohoží, pásů, dílců, desek</t>
  </si>
  <si>
    <t>Montáž izolace tepelné podlah, stropů vrchem nebo střech překrytí fólií s přelepeným spojem</t>
  </si>
  <si>
    <t>Montáž podkladového roštu pro obložení podhledů</t>
  </si>
  <si>
    <t>SDK podhled deska 1xDF 15 bez izolace dvouvrstvá spodní kce profil CD+UD REI 90</t>
  </si>
  <si>
    <t>Pletivo sklovláknité vnitřních stropů vtlačené do tmelu</t>
  </si>
  <si>
    <t>Vápenný štuk vnitřních rovných stropů tloušťky do 3 mm</t>
  </si>
  <si>
    <t>SDK podhled základní penetrační nátěr</t>
  </si>
  <si>
    <t>Montáž parotěsné zábrany do SDK podhledu</t>
  </si>
  <si>
    <t>Dvojnásobné bílé malby ze směsí za mokra výborně oděruvzdorných v místnostech v do 3,80 m</t>
  </si>
  <si>
    <t>SDK podhled desky 2xDF 15 bez izolace dvouvrstvá spodní kce profil CD+UD REI do 60</t>
  </si>
  <si>
    <t>Montáž jedné vrstvy tepelné izolace do SDK podhledu</t>
  </si>
  <si>
    <t>SDK podhled desky 1xA 12,5 bez izolace dvouvrstvá spodní kce profil CD+UD</t>
  </si>
  <si>
    <t>Mazanina tl přes 50 do 80 mm z betonu prostého bez zvýšených nároků na prostředí tř. C 25/30</t>
  </si>
  <si>
    <t>Příplatek k mazanině tl přes 50 do 80 mm za přehlazení povrchu</t>
  </si>
  <si>
    <t>Vysátí podkladu povlakových podlah</t>
  </si>
  <si>
    <t>Vodou ředitelná penetrace savého podkladu povlakových podlah</t>
  </si>
  <si>
    <t>Stěrka podlahová nivelační pro vyrovnání podkladu povlakových podlah pevnosti 20 MPa tl přes 3 do 5 mm</t>
  </si>
  <si>
    <t>Montáž soklů z dlaždic keramických lepených cementovým standardním lepidlem rovných v přes 65 do 90 mm</t>
  </si>
  <si>
    <t>Lepení vinylových vzorovaných tapet na stěny v do 3,00 m</t>
  </si>
  <si>
    <t>Lepení lamel a čtverců z vinylu standardním lepidlem</t>
  </si>
  <si>
    <t>Základní akrylátová jednonásobná bezbarvá penetrace podkladu v místnostech v do 3,80 m</t>
  </si>
  <si>
    <t>Montáž izolace tepelné stěn lepením celoplošně v kombinaci s mechanickým kotvením rohoží, pásů, dílců, desek tl přes 240 mm</t>
  </si>
  <si>
    <t>Přikotvení tepelné izolace šrouby do betonu pro izolaci tl přes 240 mm</t>
  </si>
  <si>
    <t>SO 1/ SO 1.3</t>
  </si>
  <si>
    <t>fasadas4</t>
  </si>
  <si>
    <t>Montáž izolace tepelné spodem stropů lepením celoplošně rohoží, pásů, dílců, desek</t>
  </si>
  <si>
    <t>Montáž kontaktního zateplení vnějších podhledů lepením a mechanickým kotvením TI z minerální vlny s podélnou orientací do betonu a zdiva tl přes 160 do 200 mm</t>
  </si>
  <si>
    <t>Penetrační nátěr vnějších podhledů nanášený ručně</t>
  </si>
  <si>
    <t>Penetrační silikátový nátěr vnějších pastovitých tenkovrstvých omítek podhledů</t>
  </si>
  <si>
    <t>Tenkovrstvá silikátová zatíraná omítka zrnitost 1,5 mm vnějších podhledů</t>
  </si>
  <si>
    <t>Montáž kontaktního zateplení vnějších stěn lepením a mechanickým kotvením desek z minerální vlny s podélnou orientací do zdiva a betonu tl přes 160 do 200mm</t>
  </si>
  <si>
    <t>Montáž lešení řadového trubkového lehkého s podlahami zatížení do 200 kg/m2 š od 0,9 do 1,2 m v do 10 m</t>
  </si>
  <si>
    <t>Demontáž lešení řadového trubkového lehkého s podlahami zatížení do 200 kg/m2 š od 0,9 do 1,2 m v do 10 m</t>
  </si>
  <si>
    <t>Montáž ochranné sítě z textilie z umělých vláken</t>
  </si>
  <si>
    <t>Montáž lešení řadového trubkového lehkého s podlahami zatížení do 200 kg/m2 š od 0,9 do 1,2 m v přes 10 do 25 m</t>
  </si>
  <si>
    <t xml:space="preserve">Příplatek k lešení řadovému trubkovému lehkému s podlahami do 200 kg/m2 š od 0,9 do 1,2 m v přes 10 do 25 m  za pronájem</t>
  </si>
  <si>
    <t>Demontáž lešení řadového trubkového lehkého s podlahami zatížení do 200 kg/m2 š od 0,9 do 1,2 m v přes 10 do 25 m</t>
  </si>
  <si>
    <t>Montáž profilů kontaktního zateplení lepených</t>
  </si>
  <si>
    <t>Provedení izolace proti zemní vlhkosti svislé z nopové fólie</t>
  </si>
  <si>
    <t>Omítka béžová vč. penetrace</t>
  </si>
  <si>
    <t>Penetrační nátěr vnějších stěn nanášený ručně</t>
  </si>
  <si>
    <t>Penetrační silikátový nátěr vnějších pastovitých tenkovrstvých omítek stěn</t>
  </si>
  <si>
    <t>Tenkovrstvá silikátová zatíraná omítka zrnitost 1,5 mm vnějších stěn</t>
  </si>
  <si>
    <t>Montáž kontaktního zateplení vnějšího ostění, nadpraží nebo parapetu hl. špalety do 200 mm lepením desek z polystyrenu tl do 80 mm</t>
  </si>
  <si>
    <t>Provedení izolace proti zemní vlhkosti svislé za studena nátěrem penetračním</t>
  </si>
  <si>
    <t>Provedení izolace proti zemní vlhkosti pásy přitavením svislé NAIP</t>
  </si>
  <si>
    <t>penevodSklP5</t>
  </si>
  <si>
    <t>Provedení izolace proti zemní vlhkosti vodorovné za studena 2x nátěr krystalickou hydroizolací</t>
  </si>
  <si>
    <t>Montáž tepelné izolace z XPS tepelně izolačního systému základové desky svisle 1 vrstva do 100 mm</t>
  </si>
  <si>
    <t>Montáž tepelné izolace z XPS tepelně izolačního systému základové desky svisle 1 vrstva přes 100 do 200 mm</t>
  </si>
  <si>
    <t>zatepleniatiky</t>
  </si>
  <si>
    <t>SO 1/ SO 1.4</t>
  </si>
  <si>
    <t>Provedení povlakové krytiny střech do 10° podkladní vrstvy pásy na sucho AIP nebo NAIP</t>
  </si>
  <si>
    <t>Provedení povlakové krytiny střech přes 10° do 30° fólií lepenou se svařovanými spoji</t>
  </si>
  <si>
    <t>Krytina vláknocementová sklonu do 30° skládaná ze šablon s povrchem hladkým</t>
  </si>
  <si>
    <t>Provedení povlakové krytiny střech do 10° ochranné textilní vrstvy</t>
  </si>
  <si>
    <t>Provedení povlakové krytiny střech do 10° násypem z hrubého kameniva tl 50 mm</t>
  </si>
  <si>
    <t>Příplatek k povlakové krytině střech do 10° ZKD 10 mm násypu z hrubého kameniva</t>
  </si>
  <si>
    <t>Provedení povlakové krytiny střech do 10° podkladní vrstvy pásy na sucho samolepící</t>
  </si>
  <si>
    <t>Provedení povlakové krytiny střech do 10° za studena lakem penetračním nebo asfaltovým</t>
  </si>
  <si>
    <t>Provedení povlakové krytiny střech do 10° pásy NAIP přitavením v plné ploše</t>
  </si>
  <si>
    <t>Potěr cementový samonivelační litý C20 tl přes 30 do 35 mm</t>
  </si>
  <si>
    <t>Montáž izolace tepelné střech plochých lepené za studena nízkoexpanzní (PUR) pěnou 2 vrstvy rohoží, pásů, dílců, desek</t>
  </si>
  <si>
    <t>Montáž izolace tepelné střech plochých lepené za studena nízkoexpanzní (PUR) pěnou, spádová vrstva</t>
  </si>
  <si>
    <t>Krytina falcová z Al plechu eloxovaného rš 600 mm tl. 0,8mm sklonu do 30°</t>
  </si>
  <si>
    <t>Bednění střech rovných sklon do 60° z desek OSB tl 18 mm na pero a drážku šroubovaných na rošt</t>
  </si>
  <si>
    <t>Montáž strukturované oddělovací rohože jakkékoliv rš</t>
  </si>
  <si>
    <t>Montáž podbíjení stropů a střech vodorovných z palubek</t>
  </si>
  <si>
    <t>palubky obkladové vč. impregnace, finální povrchové úpravy</t>
  </si>
  <si>
    <t>Provedení vegetační vrstvy ze substrátu tl do 100 mm vegetační střechy sklon do 5°</t>
  </si>
  <si>
    <t>Položení vegetační nebo trávníkové rohože vegetační střechy sklon do 5°</t>
  </si>
  <si>
    <t>SO 1/ SO 1.5</t>
  </si>
  <si>
    <t>Lešení pomocné pro objekty pozemních staveb s lešeňovou podlahou v do 1,9 m zatížení do 150 kg/m2</t>
  </si>
  <si>
    <t>Vyčištění budov bytové a občanské výstavby při výšce podlaží do 4 m</t>
  </si>
  <si>
    <t>SO 2/ SO 2.5 a 2.6</t>
  </si>
  <si>
    <t>Zřízení vrstvy z geotextilie v rovině nebo ve sklonu do 1:5 š do 3 m</t>
  </si>
  <si>
    <t>Osazení zahradního obrubníku betonového do lože z betonu s boční opěrou</t>
  </si>
  <si>
    <t>SO 2/ SO 2.9</t>
  </si>
  <si>
    <t>Vrtání jamek pro plotové sloupky D přes 100 do 200 mm ručně s mechanickým vrtákem</t>
  </si>
  <si>
    <t>Rozprostření ornice tl vrstvy do 200 mm v rovině nebo ve svahu do 1:5 ručně</t>
  </si>
  <si>
    <t>Montáž oplocení ze strojového pletiva s napínacími dráty v do 1,6 m</t>
  </si>
  <si>
    <t>Pilíř z tvárnic betonových rozměru do 300x300 mm</t>
  </si>
  <si>
    <t>Výztuž sloupů hranatých betonářskou ocelí 10 505</t>
  </si>
  <si>
    <t>Nadzákladová zeď tl 300 mm ze štípaných tvárnic ztraceného bednění přírodních včetně výplně z betonu</t>
  </si>
  <si>
    <t>Výztuž výplňových zdí betonářskou ocelí 10 505</t>
  </si>
  <si>
    <t>Hloubení rýh nezapažených š do 800 mm v hornině třídy těžitelnosti I skupiny 3 objem do 20 m3 strojně</t>
  </si>
  <si>
    <t>Vodorovné přemístění do 20 m výkopku/sypaniny z horniny třídy těžitelnosti I skupiny 1 až 3</t>
  </si>
  <si>
    <t>Nakládání výkopku z hornin třídy těžitelnosti I skupiny 1 až 3 do 100 m3</t>
  </si>
  <si>
    <t>Zásyp jam, šachet rýh nebo kolem objektů sypaninou se zhutněním ručně</t>
  </si>
  <si>
    <t>Základové pásy prokládané kamenem z betonu tř. C 16/20</t>
  </si>
  <si>
    <t>Výztuž základových pasů betonářskou ocelí 10 505 (R)</t>
  </si>
  <si>
    <t>Hloubení nezapažených rýh šířky do 800 mm v soudržných horninách třídy těžitelnosti I skupiny 3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</si>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</sst>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51102" TargetMode="External" /><Relationship Id="rId2" Type="http://schemas.openxmlformats.org/officeDocument/2006/relationships/hyperlink" Target="https://podminky.urs.cz/item/CS_URS_2024_01/167151111" TargetMode="External" /><Relationship Id="rId3" Type="http://schemas.openxmlformats.org/officeDocument/2006/relationships/hyperlink" Target="https://podminky.urs.cz/item/CS_URS_2024_01/174151101" TargetMode="External" /><Relationship Id="rId4" Type="http://schemas.openxmlformats.org/officeDocument/2006/relationships/hyperlink" Target="https://podminky.urs.cz/item/CS_URS_2024_01/961044111" TargetMode="External" /><Relationship Id="rId5" Type="http://schemas.openxmlformats.org/officeDocument/2006/relationships/hyperlink" Target="https://podminky.urs.cz/item/CS_URS_2024_01/981013316" TargetMode="External" /><Relationship Id="rId6" Type="http://schemas.openxmlformats.org/officeDocument/2006/relationships/hyperlink" Target="https://podminky.urs.cz/item/CS_URS_2024_01/997006002" TargetMode="External" /><Relationship Id="rId7" Type="http://schemas.openxmlformats.org/officeDocument/2006/relationships/hyperlink" Target="https://podminky.urs.cz/item/CS_URS_2024_01/997006005" TargetMode="External" /><Relationship Id="rId8" Type="http://schemas.openxmlformats.org/officeDocument/2006/relationships/hyperlink" Target="https://podminky.urs.cz/item/CS_URS_2024_01/997006006" TargetMode="External" /><Relationship Id="rId9" Type="http://schemas.openxmlformats.org/officeDocument/2006/relationships/hyperlink" Target="https://podminky.urs.cz/item/CS_URS_2024_01/997006512" TargetMode="External" /><Relationship Id="rId10" Type="http://schemas.openxmlformats.org/officeDocument/2006/relationships/hyperlink" Target="https://podminky.urs.cz/item/CS_URS_2024_01/997013804" TargetMode="External" /><Relationship Id="rId11" Type="http://schemas.openxmlformats.org/officeDocument/2006/relationships/hyperlink" Target="https://podminky.urs.cz/item/CS_URS_2024_01/997013811" TargetMode="External" /><Relationship Id="rId12" Type="http://schemas.openxmlformats.org/officeDocument/2006/relationships/hyperlink" Target="https://podminky.urs.cz/item/CS_URS_2024_01/997013814" TargetMode="External" /><Relationship Id="rId13" Type="http://schemas.openxmlformats.org/officeDocument/2006/relationships/hyperlink" Target="https://podminky.urs.cz/item/CS_URS_2024_01/997013861" TargetMode="External" /><Relationship Id="rId14" Type="http://schemas.openxmlformats.org/officeDocument/2006/relationships/hyperlink" Target="https://podminky.urs.cz/item/CS_URS_2024_01/997013863" TargetMode="External" /><Relationship Id="rId15" Type="http://schemas.openxmlformats.org/officeDocument/2006/relationships/hyperlink" Target="https://podminky.urs.cz/item/CS_URS_2024_01/997013873" TargetMode="External" /><Relationship Id="rId16" Type="http://schemas.openxmlformats.org/officeDocument/2006/relationships/hyperlink" Target="https://podminky.urs.cz/item/CS_URS_2024_01/99701387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12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596211120" TargetMode="External" /><Relationship Id="rId5" Type="http://schemas.openxmlformats.org/officeDocument/2006/relationships/hyperlink" Target="https://podminky.urs.cz/item/CS_URS_2024_01/916331112" TargetMode="External" /><Relationship Id="rId6" Type="http://schemas.openxmlformats.org/officeDocument/2006/relationships/hyperlink" Target="https://podminky.urs.cz/item/CS_URS_2024_01/961044111" TargetMode="External" /><Relationship Id="rId7" Type="http://schemas.openxmlformats.org/officeDocument/2006/relationships/hyperlink" Target="https://podminky.urs.cz/item/CS_URS_2024_01/981013316" TargetMode="External" /><Relationship Id="rId8" Type="http://schemas.openxmlformats.org/officeDocument/2006/relationships/hyperlink" Target="https://podminky.urs.cz/item/CS_URS_2024_01/997006002" TargetMode="External" /><Relationship Id="rId9" Type="http://schemas.openxmlformats.org/officeDocument/2006/relationships/hyperlink" Target="https://podminky.urs.cz/item/CS_URS_2024_01/997006005" TargetMode="External" /><Relationship Id="rId10" Type="http://schemas.openxmlformats.org/officeDocument/2006/relationships/hyperlink" Target="https://podminky.urs.cz/item/CS_URS_2024_01/997006006" TargetMode="External" /><Relationship Id="rId11" Type="http://schemas.openxmlformats.org/officeDocument/2006/relationships/hyperlink" Target="https://podminky.urs.cz/item/CS_URS_2024_01/997006512" TargetMode="External" /><Relationship Id="rId12" Type="http://schemas.openxmlformats.org/officeDocument/2006/relationships/hyperlink" Target="https://podminky.urs.cz/item/CS_URS_2024_01/997013607" TargetMode="External" /><Relationship Id="rId13" Type="http://schemas.openxmlformats.org/officeDocument/2006/relationships/hyperlink" Target="https://podminky.urs.cz/item/CS_URS_2024_01/997013804" TargetMode="External" /><Relationship Id="rId14" Type="http://schemas.openxmlformats.org/officeDocument/2006/relationships/hyperlink" Target="https://podminky.urs.cz/item/CS_URS_2024_01/997013811" TargetMode="External" /><Relationship Id="rId15" Type="http://schemas.openxmlformats.org/officeDocument/2006/relationships/hyperlink" Target="https://podminky.urs.cz/item/CS_URS_2024_01/997013812" TargetMode="External" /><Relationship Id="rId16" Type="http://schemas.openxmlformats.org/officeDocument/2006/relationships/hyperlink" Target="https://podminky.urs.cz/item/CS_URS_2024_01/997013813" TargetMode="External" /><Relationship Id="rId17" Type="http://schemas.openxmlformats.org/officeDocument/2006/relationships/hyperlink" Target="https://podminky.urs.cz/item/CS_URS_2024_01/997013814" TargetMode="External" /><Relationship Id="rId18" Type="http://schemas.openxmlformats.org/officeDocument/2006/relationships/hyperlink" Target="https://podminky.urs.cz/item/CS_URS_2024_01/997013861" TargetMode="External" /><Relationship Id="rId19" Type="http://schemas.openxmlformats.org/officeDocument/2006/relationships/hyperlink" Target="https://podminky.urs.cz/item/CS_URS_2024_01/997013863" TargetMode="External" /><Relationship Id="rId20" Type="http://schemas.openxmlformats.org/officeDocument/2006/relationships/hyperlink" Target="https://podminky.urs.cz/item/CS_URS_2024_01/997013871" TargetMode="External" /><Relationship Id="rId21" Type="http://schemas.openxmlformats.org/officeDocument/2006/relationships/hyperlink" Target="https://podminky.urs.cz/item/CS_URS_2024_01/997013873" TargetMode="External" /><Relationship Id="rId22" Type="http://schemas.openxmlformats.org/officeDocument/2006/relationships/hyperlink" Target="https://podminky.urs.cz/item/CS_URS_2024_01/99822301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22" TargetMode="External" /><Relationship Id="rId2" Type="http://schemas.openxmlformats.org/officeDocument/2006/relationships/hyperlink" Target="https://podminky.urs.cz/item/CS_URS_2024_01/113106271" TargetMode="External" /><Relationship Id="rId3" Type="http://schemas.openxmlformats.org/officeDocument/2006/relationships/hyperlink" Target="https://podminky.urs.cz/item/CS_URS_2024_01/113154112" TargetMode="External" /><Relationship Id="rId4" Type="http://schemas.openxmlformats.org/officeDocument/2006/relationships/hyperlink" Target="https://podminky.urs.cz/item/CS_URS_2024_01/113155112" TargetMode="External" /><Relationship Id="rId5" Type="http://schemas.openxmlformats.org/officeDocument/2006/relationships/hyperlink" Target="https://podminky.urs.cz/item/CS_URS_2024_01/121151123" TargetMode="External" /><Relationship Id="rId6" Type="http://schemas.openxmlformats.org/officeDocument/2006/relationships/hyperlink" Target="https://podminky.urs.cz/item/CS_URS_2024_01/16225110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997221551" TargetMode="External" /><Relationship Id="rId9" Type="http://schemas.openxmlformats.org/officeDocument/2006/relationships/hyperlink" Target="https://podminky.urs.cz/item/CS_URS_2024_01/997221861" TargetMode="External" /><Relationship Id="rId10" Type="http://schemas.openxmlformats.org/officeDocument/2006/relationships/hyperlink" Target="https://podminky.urs.cz/item/CS_URS_2024_01/997221873" TargetMode="External" /><Relationship Id="rId11" Type="http://schemas.openxmlformats.org/officeDocument/2006/relationships/hyperlink" Target="https://podminky.urs.cz/item/CS_URS_2024_01/997221875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51711111" TargetMode="External" /><Relationship Id="rId2" Type="http://schemas.openxmlformats.org/officeDocument/2006/relationships/hyperlink" Target="https://podminky.urs.cz/item/CS_URS_2024_01/151711131" TargetMode="External" /><Relationship Id="rId3" Type="http://schemas.openxmlformats.org/officeDocument/2006/relationships/hyperlink" Target="https://podminky.urs.cz/item/CS_URS_2024_01/151721112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712012.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11571112" TargetMode="External" /><Relationship Id="rId8" Type="http://schemas.openxmlformats.org/officeDocument/2006/relationships/hyperlink" Target="https://podminky.urs.cz/item/CS_URS_2024_01/211971121" TargetMode="External" /><Relationship Id="rId9" Type="http://schemas.openxmlformats.org/officeDocument/2006/relationships/hyperlink" Target="https://podminky.urs.cz/item/CS_URS_2024_01/212312111" TargetMode="External" /><Relationship Id="rId10" Type="http://schemas.openxmlformats.org/officeDocument/2006/relationships/hyperlink" Target="https://podminky.urs.cz/item/CS_URS_2024_01/212755215" TargetMode="External" /><Relationship Id="rId11" Type="http://schemas.openxmlformats.org/officeDocument/2006/relationships/hyperlink" Target="https://podminky.urs.cz/item/CS_URS_2024_01/225311114" TargetMode="External" /><Relationship Id="rId12" Type="http://schemas.openxmlformats.org/officeDocument/2006/relationships/hyperlink" Target="https://podminky.urs.cz/item/CS_URS_2024_01/271572211" TargetMode="External" /><Relationship Id="rId13" Type="http://schemas.openxmlformats.org/officeDocument/2006/relationships/hyperlink" Target="https://podminky.urs.cz/item/CS_URS_2024_01/273313811" TargetMode="External" /><Relationship Id="rId14" Type="http://schemas.openxmlformats.org/officeDocument/2006/relationships/hyperlink" Target="https://podminky.urs.cz/item/CS_URS_2024_01/273321511" TargetMode="External" /><Relationship Id="rId15" Type="http://schemas.openxmlformats.org/officeDocument/2006/relationships/hyperlink" Target="https://podminky.urs.cz/item/CS_URS_2024_01/273321611" TargetMode="External" /><Relationship Id="rId16" Type="http://schemas.openxmlformats.org/officeDocument/2006/relationships/hyperlink" Target="https://podminky.urs.cz/item/CS_URS_2024_01/273323611" TargetMode="External" /><Relationship Id="rId17" Type="http://schemas.openxmlformats.org/officeDocument/2006/relationships/hyperlink" Target="https://podminky.urs.cz/item/CS_URS_2024_01/273351121" TargetMode="External" /><Relationship Id="rId18" Type="http://schemas.openxmlformats.org/officeDocument/2006/relationships/hyperlink" Target="https://podminky.urs.cz/item/CS_URS_2024_01/273351122" TargetMode="External" /><Relationship Id="rId19" Type="http://schemas.openxmlformats.org/officeDocument/2006/relationships/hyperlink" Target="https://podminky.urs.cz/item/CS_URS_2024_01/273361821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274321511" TargetMode="External" /><Relationship Id="rId22" Type="http://schemas.openxmlformats.org/officeDocument/2006/relationships/hyperlink" Target="https://podminky.urs.cz/item/CS_URS_2024_01/274351121" TargetMode="External" /><Relationship Id="rId23" Type="http://schemas.openxmlformats.org/officeDocument/2006/relationships/hyperlink" Target="https://podminky.urs.cz/item/CS_URS_2024_01/274351122" TargetMode="External" /><Relationship Id="rId24" Type="http://schemas.openxmlformats.org/officeDocument/2006/relationships/hyperlink" Target="https://podminky.urs.cz/item/CS_URS_2024_01/274361821" TargetMode="External" /><Relationship Id="rId25" Type="http://schemas.openxmlformats.org/officeDocument/2006/relationships/hyperlink" Target="https://podminky.urs.cz/item/CS_URS_2024_01/275313811" TargetMode="External" /><Relationship Id="rId26" Type="http://schemas.openxmlformats.org/officeDocument/2006/relationships/hyperlink" Target="https://podminky.urs.cz/item/CS_URS_2024_01/275351121" TargetMode="External" /><Relationship Id="rId27" Type="http://schemas.openxmlformats.org/officeDocument/2006/relationships/hyperlink" Target="https://podminky.urs.cz/item/CS_URS_2024_01/275351122" TargetMode="External" /><Relationship Id="rId28" Type="http://schemas.openxmlformats.org/officeDocument/2006/relationships/hyperlink" Target="https://podminky.urs.cz/item/CS_URS_2024_01/279113153" TargetMode="External" /><Relationship Id="rId29" Type="http://schemas.openxmlformats.org/officeDocument/2006/relationships/hyperlink" Target="https://podminky.urs.cz/item/CS_URS_2024_01/279113155" TargetMode="External" /><Relationship Id="rId30" Type="http://schemas.openxmlformats.org/officeDocument/2006/relationships/hyperlink" Target="https://podminky.urs.cz/item/CS_URS_2024_01/279321348" TargetMode="External" /><Relationship Id="rId31" Type="http://schemas.openxmlformats.org/officeDocument/2006/relationships/hyperlink" Target="https://podminky.urs.cz/item/CS_URS_2024_01/279323112" TargetMode="External" /><Relationship Id="rId32" Type="http://schemas.openxmlformats.org/officeDocument/2006/relationships/hyperlink" Target="https://podminky.urs.cz/item/CS_URS_2024_01/279351121" TargetMode="External" /><Relationship Id="rId33" Type="http://schemas.openxmlformats.org/officeDocument/2006/relationships/hyperlink" Target="https://podminky.urs.cz/item/CS_URS_2024_01/279351122" TargetMode="External" /><Relationship Id="rId34" Type="http://schemas.openxmlformats.org/officeDocument/2006/relationships/hyperlink" Target="https://podminky.urs.cz/item/CS_URS_2024_01/279361821" TargetMode="External" /><Relationship Id="rId35" Type="http://schemas.openxmlformats.org/officeDocument/2006/relationships/hyperlink" Target="https://podminky.urs.cz/item/CS_URS_2024_01/311270331" TargetMode="External" /><Relationship Id="rId36" Type="http://schemas.openxmlformats.org/officeDocument/2006/relationships/hyperlink" Target="https://podminky.urs.cz/item/CS_URS_2024_01/311270521" TargetMode="External" /><Relationship Id="rId37" Type="http://schemas.openxmlformats.org/officeDocument/2006/relationships/hyperlink" Target="https://podminky.urs.cz/item/CS_URS_2024_01/311321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51311" TargetMode="External" /><Relationship Id="rId41" Type="http://schemas.openxmlformats.org/officeDocument/2006/relationships/hyperlink" Target="https://podminky.urs.cz/item/CS_URS_2024_01/311351312" TargetMode="External" /><Relationship Id="rId42" Type="http://schemas.openxmlformats.org/officeDocument/2006/relationships/hyperlink" Target="https://podminky.urs.cz/item/CS_URS_2024_01/311361821" TargetMode="External" /><Relationship Id="rId43" Type="http://schemas.openxmlformats.org/officeDocument/2006/relationships/hyperlink" Target="https://podminky.urs.cz/item/CS_URS_2024_01/314237206" TargetMode="External" /><Relationship Id="rId44" Type="http://schemas.openxmlformats.org/officeDocument/2006/relationships/hyperlink" Target="https://podminky.urs.cz/item/CS_URS_2024_01/314237216" TargetMode="External" /><Relationship Id="rId45" Type="http://schemas.openxmlformats.org/officeDocument/2006/relationships/hyperlink" Target="https://podminky.urs.cz/item/CS_URS_2024_01/317151186" TargetMode="External" /><Relationship Id="rId46" Type="http://schemas.openxmlformats.org/officeDocument/2006/relationships/hyperlink" Target="https://podminky.urs.cz/item/CS_URS_2024_01/342271401" TargetMode="External" /><Relationship Id="rId47" Type="http://schemas.openxmlformats.org/officeDocument/2006/relationships/hyperlink" Target="https://podminky.urs.cz/item/CS_URS_2024_01/342271531" TargetMode="External" /><Relationship Id="rId48" Type="http://schemas.openxmlformats.org/officeDocument/2006/relationships/hyperlink" Target="https://podminky.urs.cz/item/CS_URS_2024_01/389381001" TargetMode="External" /><Relationship Id="rId49" Type="http://schemas.openxmlformats.org/officeDocument/2006/relationships/hyperlink" Target="https://podminky.urs.cz/item/CS_URS_2024_01/411121125" TargetMode="External" /><Relationship Id="rId50" Type="http://schemas.openxmlformats.org/officeDocument/2006/relationships/hyperlink" Target="https://podminky.urs.cz/item/CS_URS_2024_01/411121127" TargetMode="External" /><Relationship Id="rId51" Type="http://schemas.openxmlformats.org/officeDocument/2006/relationships/hyperlink" Target="https://podminky.urs.cz/item/CS_URS_2024_01/411321414" TargetMode="External" /><Relationship Id="rId52" Type="http://schemas.openxmlformats.org/officeDocument/2006/relationships/hyperlink" Target="https://podminky.urs.cz/item/CS_URS_2024_01/411321616" TargetMode="External" /><Relationship Id="rId53" Type="http://schemas.openxmlformats.org/officeDocument/2006/relationships/hyperlink" Target="https://podminky.urs.cz/item/CS_URS_2024_01/411351011" TargetMode="External" /><Relationship Id="rId54" Type="http://schemas.openxmlformats.org/officeDocument/2006/relationships/hyperlink" Target="https://podminky.urs.cz/item/CS_URS_2024_01/411351012" TargetMode="External" /><Relationship Id="rId55" Type="http://schemas.openxmlformats.org/officeDocument/2006/relationships/hyperlink" Target="https://podminky.urs.cz/item/CS_URS_2024_01/411354331" TargetMode="External" /><Relationship Id="rId56" Type="http://schemas.openxmlformats.org/officeDocument/2006/relationships/hyperlink" Target="https://podminky.urs.cz/item/CS_URS_2024_01/411354332" TargetMode="External" /><Relationship Id="rId57" Type="http://schemas.openxmlformats.org/officeDocument/2006/relationships/hyperlink" Target="https://podminky.urs.cz/item/CS_URS_2024_01/411361821" TargetMode="External" /><Relationship Id="rId58" Type="http://schemas.openxmlformats.org/officeDocument/2006/relationships/hyperlink" Target="https://podminky.urs.cz/item/CS_URS_2024_01/411362021" TargetMode="External" /><Relationship Id="rId59" Type="http://schemas.openxmlformats.org/officeDocument/2006/relationships/hyperlink" Target="https://podminky.urs.cz/item/CS_URS_2024_01/413321616" TargetMode="External" /><Relationship Id="rId60" Type="http://schemas.openxmlformats.org/officeDocument/2006/relationships/hyperlink" Target="https://podminky.urs.cz/item/CS_URS_2024_01/413351111" TargetMode="External" /><Relationship Id="rId61" Type="http://schemas.openxmlformats.org/officeDocument/2006/relationships/hyperlink" Target="https://podminky.urs.cz/item/CS_URS_2024_01/413351112" TargetMode="External" /><Relationship Id="rId62" Type="http://schemas.openxmlformats.org/officeDocument/2006/relationships/hyperlink" Target="https://podminky.urs.cz/item/CS_URS_2024_01/413361821" TargetMode="External" /><Relationship Id="rId63" Type="http://schemas.openxmlformats.org/officeDocument/2006/relationships/hyperlink" Target="https://podminky.urs.cz/item/CS_URS_2024_01/413941133" TargetMode="External" /><Relationship Id="rId64" Type="http://schemas.openxmlformats.org/officeDocument/2006/relationships/hyperlink" Target="https://podminky.urs.cz/item/CS_URS_2024_01/417321616" TargetMode="External" /><Relationship Id="rId65" Type="http://schemas.openxmlformats.org/officeDocument/2006/relationships/hyperlink" Target="https://podminky.urs.cz/item/CS_URS_2024_01/417351115" TargetMode="External" /><Relationship Id="rId66" Type="http://schemas.openxmlformats.org/officeDocument/2006/relationships/hyperlink" Target="https://podminky.urs.cz/item/CS_URS_2024_01/417351116" TargetMode="External" /><Relationship Id="rId67" Type="http://schemas.openxmlformats.org/officeDocument/2006/relationships/hyperlink" Target="https://podminky.urs.cz/item/CS_URS_2024_01/417361821" TargetMode="External" /><Relationship Id="rId68" Type="http://schemas.openxmlformats.org/officeDocument/2006/relationships/hyperlink" Target="https://podminky.urs.cz/item/CS_URS_2024_01/430321616" TargetMode="External" /><Relationship Id="rId69" Type="http://schemas.openxmlformats.org/officeDocument/2006/relationships/hyperlink" Target="https://podminky.urs.cz/item/CS_URS_2024_01/430361821" TargetMode="External" /><Relationship Id="rId70" Type="http://schemas.openxmlformats.org/officeDocument/2006/relationships/hyperlink" Target="https://podminky.urs.cz/item/CS_URS_2024_01/431351121" TargetMode="External" /><Relationship Id="rId71" Type="http://schemas.openxmlformats.org/officeDocument/2006/relationships/hyperlink" Target="https://podminky.urs.cz/item/CS_URS_2024_01/431351122" TargetMode="External" /><Relationship Id="rId72" Type="http://schemas.openxmlformats.org/officeDocument/2006/relationships/hyperlink" Target="https://podminky.urs.cz/item/CS_URS_2024_01/564231011" TargetMode="External" /><Relationship Id="rId73" Type="http://schemas.openxmlformats.org/officeDocument/2006/relationships/hyperlink" Target="https://podminky.urs.cz/item/CS_URS_2024_01/596811120" TargetMode="External" /><Relationship Id="rId74" Type="http://schemas.openxmlformats.org/officeDocument/2006/relationships/hyperlink" Target="https://podminky.urs.cz/item/CS_URS_2024_01/919726122" TargetMode="External" /><Relationship Id="rId75" Type="http://schemas.openxmlformats.org/officeDocument/2006/relationships/hyperlink" Target="https://podminky.urs.cz/item/CS_URS_2024_01/953312122" TargetMode="External" /><Relationship Id="rId76" Type="http://schemas.openxmlformats.org/officeDocument/2006/relationships/hyperlink" Target="https://podminky.urs.cz/item/CS_URS_2024_01/953611115" TargetMode="External" /><Relationship Id="rId77" Type="http://schemas.openxmlformats.org/officeDocument/2006/relationships/hyperlink" Target="https://podminky.urs.cz/item/CS_URS_2024_01/953611211" TargetMode="External" /><Relationship Id="rId78" Type="http://schemas.openxmlformats.org/officeDocument/2006/relationships/hyperlink" Target="https://podminky.urs.cz/item/CS_URS_2024_01/998011003" TargetMode="External" /><Relationship Id="rId79" Type="http://schemas.openxmlformats.org/officeDocument/2006/relationships/hyperlink" Target="https://podminky.urs.cz/item/CS_URS_2024_01/711111001" TargetMode="External" /><Relationship Id="rId80" Type="http://schemas.openxmlformats.org/officeDocument/2006/relationships/hyperlink" Target="https://podminky.urs.cz/item/CS_URS_2024_01/711141559" TargetMode="External" /><Relationship Id="rId81" Type="http://schemas.openxmlformats.org/officeDocument/2006/relationships/hyperlink" Target="https://podminky.urs.cz/item/CS_URS_2024_01/998711101" TargetMode="External" /><Relationship Id="rId82" Type="http://schemas.openxmlformats.org/officeDocument/2006/relationships/hyperlink" Target="https://podminky.urs.cz/item/CS_URS_2024_01/713121111" TargetMode="External" /><Relationship Id="rId83" Type="http://schemas.openxmlformats.org/officeDocument/2006/relationships/hyperlink" Target="https://podminky.urs.cz/item/CS_URS_2024_01/713141311" TargetMode="External" /><Relationship Id="rId84" Type="http://schemas.openxmlformats.org/officeDocument/2006/relationships/hyperlink" Target="https://podminky.urs.cz/item/CS_URS_2024_01/998713103" TargetMode="External" /><Relationship Id="rId85" Type="http://schemas.openxmlformats.org/officeDocument/2006/relationships/hyperlink" Target="https://podminky.urs.cz/item/CS_URS_2024_01/763121426" TargetMode="External" /><Relationship Id="rId86" Type="http://schemas.openxmlformats.org/officeDocument/2006/relationships/hyperlink" Target="https://podminky.urs.cz/item/CS_URS_2024_01/998763303" TargetMode="External" /><Relationship Id="rId8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42001" TargetMode="External" /><Relationship Id="rId2" Type="http://schemas.openxmlformats.org/officeDocument/2006/relationships/hyperlink" Target="https://podminky.urs.cz/item/CS_URS_2024_01/611311131" TargetMode="External" /><Relationship Id="rId3" Type="http://schemas.openxmlformats.org/officeDocument/2006/relationships/hyperlink" Target="https://podminky.urs.cz/item/CS_URS_2024_01/61214200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4_01/631311116" TargetMode="External" /><Relationship Id="rId6" Type="http://schemas.openxmlformats.org/officeDocument/2006/relationships/hyperlink" Target="https://podminky.urs.cz/item/CS_URS_2024_01/631319011" TargetMode="External" /><Relationship Id="rId7" Type="http://schemas.openxmlformats.org/officeDocument/2006/relationships/hyperlink" Target="https://podminky.urs.cz/item/CS_URS_2024_01/634112113" TargetMode="External" /><Relationship Id="rId8" Type="http://schemas.openxmlformats.org/officeDocument/2006/relationships/hyperlink" Target="https://podminky.urs.cz/item/CS_URS_2024_01/998011003" TargetMode="External" /><Relationship Id="rId9" Type="http://schemas.openxmlformats.org/officeDocument/2006/relationships/hyperlink" Target="https://podminky.urs.cz/item/CS_URS_2024_01/713111121" TargetMode="External" /><Relationship Id="rId10" Type="http://schemas.openxmlformats.org/officeDocument/2006/relationships/hyperlink" Target="https://podminky.urs.cz/item/CS_URS_2024_01/713121111" TargetMode="External" /><Relationship Id="rId11" Type="http://schemas.openxmlformats.org/officeDocument/2006/relationships/hyperlink" Target="https://podminky.urs.cz/item/CS_URS_2024_01/713121111" TargetMode="External" /><Relationship Id="rId12" Type="http://schemas.openxmlformats.org/officeDocument/2006/relationships/hyperlink" Target="https://podminky.urs.cz/item/CS_URS_2024_01/713141263" TargetMode="External" /><Relationship Id="rId13" Type="http://schemas.openxmlformats.org/officeDocument/2006/relationships/hyperlink" Target="https://podminky.urs.cz/item/CS_URS_2024_01/713131245" TargetMode="External" /><Relationship Id="rId14" Type="http://schemas.openxmlformats.org/officeDocument/2006/relationships/hyperlink" Target="https://podminky.urs.cz/item/CS_URS_2024_01/713191132" TargetMode="External" /><Relationship Id="rId15" Type="http://schemas.openxmlformats.org/officeDocument/2006/relationships/hyperlink" Target="https://podminky.urs.cz/item/CS_URS_2024_01/713191133" TargetMode="External" /><Relationship Id="rId16" Type="http://schemas.openxmlformats.org/officeDocument/2006/relationships/hyperlink" Target="https://podminky.urs.cz/item/CS_URS_2024_01/998713103" TargetMode="External" /><Relationship Id="rId17" Type="http://schemas.openxmlformats.org/officeDocument/2006/relationships/hyperlink" Target="https://podminky.urs.cz/item/CS_URS_2024_01/763131411" TargetMode="External" /><Relationship Id="rId18" Type="http://schemas.openxmlformats.org/officeDocument/2006/relationships/hyperlink" Target="https://podminky.urs.cz/item/CS_URS_2024_01/763131432" TargetMode="External" /><Relationship Id="rId19" Type="http://schemas.openxmlformats.org/officeDocument/2006/relationships/hyperlink" Target="https://podminky.urs.cz/item/CS_URS_2024_01/763131443" TargetMode="External" /><Relationship Id="rId20" Type="http://schemas.openxmlformats.org/officeDocument/2006/relationships/hyperlink" Target="https://podminky.urs.cz/item/CS_URS_2024_01/763131714" TargetMode="External" /><Relationship Id="rId21" Type="http://schemas.openxmlformats.org/officeDocument/2006/relationships/hyperlink" Target="https://podminky.urs.cz/item/CS_URS_2024_01/763131751" TargetMode="External" /><Relationship Id="rId22" Type="http://schemas.openxmlformats.org/officeDocument/2006/relationships/hyperlink" Target="https://podminky.urs.cz/item/CS_URS_2024_01/763131752" TargetMode="External" /><Relationship Id="rId23" Type="http://schemas.openxmlformats.org/officeDocument/2006/relationships/hyperlink" Target="https://podminky.urs.cz/item/CS_URS_2024_01/998763303" TargetMode="External" /><Relationship Id="rId24" Type="http://schemas.openxmlformats.org/officeDocument/2006/relationships/hyperlink" Target="https://podminky.urs.cz/item/CS_URS_2024_01/766427112" TargetMode="External" /><Relationship Id="rId25" Type="http://schemas.openxmlformats.org/officeDocument/2006/relationships/hyperlink" Target="https://podminky.urs.cz/item/CS_URS_2024_01/998766103" TargetMode="External" /><Relationship Id="rId26" Type="http://schemas.openxmlformats.org/officeDocument/2006/relationships/hyperlink" Target="https://podminky.urs.cz/item/CS_URS_2024_01/771111011" TargetMode="External" /><Relationship Id="rId27" Type="http://schemas.openxmlformats.org/officeDocument/2006/relationships/hyperlink" Target="https://podminky.urs.cz/item/CS_URS_2024_01/771121011" TargetMode="External" /><Relationship Id="rId28" Type="http://schemas.openxmlformats.org/officeDocument/2006/relationships/hyperlink" Target="https://podminky.urs.cz/item/CS_URS_2024_01/771151012" TargetMode="External" /><Relationship Id="rId29" Type="http://schemas.openxmlformats.org/officeDocument/2006/relationships/hyperlink" Target="https://podminky.urs.cz/item/CS_URS_2024_01/7714731.2" TargetMode="External" /><Relationship Id="rId30" Type="http://schemas.openxmlformats.org/officeDocument/2006/relationships/hyperlink" Target="https://podminky.urs.cz/item/CS_URS_2024_01/771574413" TargetMode="External" /><Relationship Id="rId31" Type="http://schemas.openxmlformats.org/officeDocument/2006/relationships/hyperlink" Target="https://podminky.urs.cz/item/CS_URS_2024_01/998771103" TargetMode="External" /><Relationship Id="rId32" Type="http://schemas.openxmlformats.org/officeDocument/2006/relationships/hyperlink" Target="https://podminky.urs.cz/item/CS_URS_2024_01/776111311" TargetMode="External" /><Relationship Id="rId33" Type="http://schemas.openxmlformats.org/officeDocument/2006/relationships/hyperlink" Target="https://podminky.urs.cz/item/CS_URS_2024_01/776121112" TargetMode="External" /><Relationship Id="rId34" Type="http://schemas.openxmlformats.org/officeDocument/2006/relationships/hyperlink" Target="https://podminky.urs.cz/item/CS_URS_2024_01/776141112" TargetMode="External" /><Relationship Id="rId35" Type="http://schemas.openxmlformats.org/officeDocument/2006/relationships/hyperlink" Target="https://podminky.urs.cz/item/CS_URS_2024_01/776231111" TargetMode="External" /><Relationship Id="rId36" Type="http://schemas.openxmlformats.org/officeDocument/2006/relationships/hyperlink" Target="https://podminky.urs.cz/item/CS_URS_2024_01/998776103" TargetMode="External" /><Relationship Id="rId37" Type="http://schemas.openxmlformats.org/officeDocument/2006/relationships/hyperlink" Target="https://podminky.urs.cz/item/CS_URS_2024_01/781111011" TargetMode="External" /><Relationship Id="rId38" Type="http://schemas.openxmlformats.org/officeDocument/2006/relationships/hyperlink" Target="https://podminky.urs.cz/item/CS_URS_2024_01/781121011" TargetMode="External" /><Relationship Id="rId39" Type="http://schemas.openxmlformats.org/officeDocument/2006/relationships/hyperlink" Target="https://podminky.urs.cz/item/CS_URS_2024_01/781131112" TargetMode="External" /><Relationship Id="rId40" Type="http://schemas.openxmlformats.org/officeDocument/2006/relationships/hyperlink" Target="https://podminky.urs.cz/item/CS_URS_2024_01/781472213" TargetMode="External" /><Relationship Id="rId41" Type="http://schemas.openxmlformats.org/officeDocument/2006/relationships/hyperlink" Target="https://podminky.urs.cz/item/CS_URS_2024_01/781472214" TargetMode="External" /><Relationship Id="rId42" Type="http://schemas.openxmlformats.org/officeDocument/2006/relationships/hyperlink" Target="https://podminky.urs.cz/item/CS_URS_2024_01/781472217" TargetMode="External" /><Relationship Id="rId43" Type="http://schemas.openxmlformats.org/officeDocument/2006/relationships/hyperlink" Target="https://podminky.urs.cz/item/CS_URS_2024_01/781472219" TargetMode="External" /><Relationship Id="rId44" Type="http://schemas.openxmlformats.org/officeDocument/2006/relationships/hyperlink" Target="https://podminky.urs.cz/item/CS_URS_2024_01/781472222" TargetMode="External" /><Relationship Id="rId45" Type="http://schemas.openxmlformats.org/officeDocument/2006/relationships/hyperlink" Target="https://podminky.urs.cz/item/CS_URS_2024_01/998781103" TargetMode="External" /><Relationship Id="rId46" Type="http://schemas.openxmlformats.org/officeDocument/2006/relationships/hyperlink" Target="https://podminky.urs.cz/item/CS_URS_2024_01/784111001" TargetMode="External" /><Relationship Id="rId47" Type="http://schemas.openxmlformats.org/officeDocument/2006/relationships/hyperlink" Target="https://podminky.urs.cz/item/CS_URS_2024_01/784181101" TargetMode="External" /><Relationship Id="rId48" Type="http://schemas.openxmlformats.org/officeDocument/2006/relationships/hyperlink" Target="https://podminky.urs.cz/item/CS_URS_2024_01/784211101" TargetMode="External" /><Relationship Id="rId49" Type="http://schemas.openxmlformats.org/officeDocument/2006/relationships/hyperlink" Target="https://podminky.urs.cz/item/CS_URS_2024_01/784211163" TargetMode="External" /><Relationship Id="rId50" Type="http://schemas.openxmlformats.org/officeDocument/2006/relationships/hyperlink" Target="https://podminky.urs.cz/item/CS_URS_2024_01/784511025" TargetMode="External" /><Relationship Id="rId5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1131121" TargetMode="External" /><Relationship Id="rId2" Type="http://schemas.openxmlformats.org/officeDocument/2006/relationships/hyperlink" Target="https://podminky.urs.cz/item/CS_URS_2024_01/621151011" TargetMode="External" /><Relationship Id="rId3" Type="http://schemas.openxmlformats.org/officeDocument/2006/relationships/hyperlink" Target="https://podminky.urs.cz/item/CS_URS_2024_01/621221041" TargetMode="External" /><Relationship Id="rId4" Type="http://schemas.openxmlformats.org/officeDocument/2006/relationships/hyperlink" Target="https://podminky.urs.cz/item/CS_URS_2024_01/621521012" TargetMode="External" /><Relationship Id="rId5" Type="http://schemas.openxmlformats.org/officeDocument/2006/relationships/hyperlink" Target="https://podminky.urs.cz/item/CS_URS_2024_01/622131121" TargetMode="External" /><Relationship Id="rId6" Type="http://schemas.openxmlformats.org/officeDocument/2006/relationships/hyperlink" Target="https://podminky.urs.cz/item/CS_URS_2024_01/622142001" TargetMode="External" /><Relationship Id="rId7" Type="http://schemas.openxmlformats.org/officeDocument/2006/relationships/hyperlink" Target="https://podminky.urs.cz/item/CS_URS_2024_01/622151011" TargetMode="External" /><Relationship Id="rId8" Type="http://schemas.openxmlformats.org/officeDocument/2006/relationships/hyperlink" Target="https://podminky.urs.cz/item/CS_URS_2024_01/622212011" TargetMode="External" /><Relationship Id="rId9" Type="http://schemas.openxmlformats.org/officeDocument/2006/relationships/hyperlink" Target="https://podminky.urs.cz/item/CS_URS_2024_01/622221041" TargetMode="External" /><Relationship Id="rId10" Type="http://schemas.openxmlformats.org/officeDocument/2006/relationships/hyperlink" Target="https://podminky.urs.cz/item/CS_URS_2024_01/622252001" TargetMode="External" /><Relationship Id="rId11" Type="http://schemas.openxmlformats.org/officeDocument/2006/relationships/hyperlink" Target="https://podminky.urs.cz/item/CS_URS_2024_01/622252002" TargetMode="External" /><Relationship Id="rId12" Type="http://schemas.openxmlformats.org/officeDocument/2006/relationships/hyperlink" Target="https://podminky.urs.cz/item/CS_URS_2024_01/622521012" TargetMode="External" /><Relationship Id="rId13" Type="http://schemas.openxmlformats.org/officeDocument/2006/relationships/hyperlink" Target="https://podminky.urs.cz/item/CS_URS_2024_01/941111121" TargetMode="External" /><Relationship Id="rId14" Type="http://schemas.openxmlformats.org/officeDocument/2006/relationships/hyperlink" Target="https://podminky.urs.cz/item/CS_URS_2024_01/941111122" TargetMode="External" /><Relationship Id="rId15" Type="http://schemas.openxmlformats.org/officeDocument/2006/relationships/hyperlink" Target="https://podminky.urs.cz/item/CS_URS_2024_01/941111821" TargetMode="External" /><Relationship Id="rId16" Type="http://schemas.openxmlformats.org/officeDocument/2006/relationships/hyperlink" Target="https://podminky.urs.cz/item/CS_URS_2024_01/941111822" TargetMode="External" /><Relationship Id="rId17" Type="http://schemas.openxmlformats.org/officeDocument/2006/relationships/hyperlink" Target="https://podminky.urs.cz/item/CS_URS_2024_01/944511111" TargetMode="External" /><Relationship Id="rId18" Type="http://schemas.openxmlformats.org/officeDocument/2006/relationships/hyperlink" Target="https://podminky.urs.cz/item/CS_URS_2024_01/944511811" TargetMode="External" /><Relationship Id="rId19" Type="http://schemas.openxmlformats.org/officeDocument/2006/relationships/hyperlink" Target="https://podminky.urs.cz/item/CS_URS_2024_01/949101111" TargetMode="External" /><Relationship Id="rId20" Type="http://schemas.openxmlformats.org/officeDocument/2006/relationships/hyperlink" Target="https://podminky.urs.cz/item/CS_URS_2024_01/998011003" TargetMode="External" /><Relationship Id="rId21" Type="http://schemas.openxmlformats.org/officeDocument/2006/relationships/hyperlink" Target="https://podminky.urs.cz/item/CS_URS_2024_01/711112001" TargetMode="External" /><Relationship Id="rId22" Type="http://schemas.openxmlformats.org/officeDocument/2006/relationships/hyperlink" Target="https://podminky.urs.cz/item/CS_URS_2024_01/711111053" TargetMode="External" /><Relationship Id="rId23" Type="http://schemas.openxmlformats.org/officeDocument/2006/relationships/hyperlink" Target="https://podminky.urs.cz/item/CS_URS_2024_01/711112053" TargetMode="External" /><Relationship Id="rId24" Type="http://schemas.openxmlformats.org/officeDocument/2006/relationships/hyperlink" Target="https://podminky.urs.cz/item/CS_URS_2024_01/711142559" TargetMode="External" /><Relationship Id="rId25" Type="http://schemas.openxmlformats.org/officeDocument/2006/relationships/hyperlink" Target="https://podminky.urs.cz/item/CS_URS_2024_01/711161273" TargetMode="External" /><Relationship Id="rId26" Type="http://schemas.openxmlformats.org/officeDocument/2006/relationships/hyperlink" Target="https://podminky.urs.cz/item/CS_URS_2024_01/711161383" TargetMode="External" /><Relationship Id="rId27" Type="http://schemas.openxmlformats.org/officeDocument/2006/relationships/hyperlink" Target="https://podminky.urs.cz/item/CS_URS_2024_01/998711101" TargetMode="External" /><Relationship Id="rId28" Type="http://schemas.openxmlformats.org/officeDocument/2006/relationships/hyperlink" Target="https://podminky.urs.cz/item/CS_URS_2024_01/713111127" TargetMode="External" /><Relationship Id="rId29" Type="http://schemas.openxmlformats.org/officeDocument/2006/relationships/hyperlink" Target="https://podminky.urs.cz/item/CS_URS_2024_01/713123211" TargetMode="External" /><Relationship Id="rId30" Type="http://schemas.openxmlformats.org/officeDocument/2006/relationships/hyperlink" Target="https://podminky.urs.cz/item/CS_URS_2024_01/713123212" TargetMode="External" /><Relationship Id="rId31" Type="http://schemas.openxmlformats.org/officeDocument/2006/relationships/hyperlink" Target="https://podminky.urs.cz/item/CS_URS_2024_01/998713103" TargetMode="External" /><Relationship Id="rId32" Type="http://schemas.openxmlformats.org/officeDocument/2006/relationships/hyperlink" Target="https://podminky.urs.cz/item/CS_URS_2024_01/783826615" TargetMode="External" /><Relationship Id="rId3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2451211" TargetMode="External" /><Relationship Id="rId2" Type="http://schemas.openxmlformats.org/officeDocument/2006/relationships/hyperlink" Target="https://podminky.urs.cz/item/CS_URS_2024_01/944111111" TargetMode="External" /><Relationship Id="rId3" Type="http://schemas.openxmlformats.org/officeDocument/2006/relationships/hyperlink" Target="https://podminky.urs.cz/item/CS_URS_2024_01/944111811" TargetMode="External" /><Relationship Id="rId4" Type="http://schemas.openxmlformats.org/officeDocument/2006/relationships/hyperlink" Target="https://podminky.urs.cz/item/CS_URS_2024_01/949101111" TargetMode="External" /><Relationship Id="rId5" Type="http://schemas.openxmlformats.org/officeDocument/2006/relationships/hyperlink" Target="https://podminky.urs.cz/item/CS_URS_2024_01/952901111" TargetMode="External" /><Relationship Id="rId6" Type="http://schemas.openxmlformats.org/officeDocument/2006/relationships/hyperlink" Target="https://podminky.urs.cz/item/CS_URS_2024_01/953921115" TargetMode="External" /><Relationship Id="rId7" Type="http://schemas.openxmlformats.org/officeDocument/2006/relationships/hyperlink" Target="https://podminky.urs.cz/item/CS_URS_2024_01/953921116" TargetMode="External" /><Relationship Id="rId8" Type="http://schemas.openxmlformats.org/officeDocument/2006/relationships/hyperlink" Target="https://podminky.urs.cz/item/CS_URS_2024_01/998011003" TargetMode="External" /><Relationship Id="rId9" Type="http://schemas.openxmlformats.org/officeDocument/2006/relationships/hyperlink" Target="https://podminky.urs.cz/item/CS_URS_2024_01/711413111" TargetMode="External" /><Relationship Id="rId10" Type="http://schemas.openxmlformats.org/officeDocument/2006/relationships/hyperlink" Target="https://podminky.urs.cz/item/CS_URS_2024_01/998711103" TargetMode="External" /><Relationship Id="rId11" Type="http://schemas.openxmlformats.org/officeDocument/2006/relationships/hyperlink" Target="https://podminky.urs.cz/item/CS_URS_2024_01/712311101" TargetMode="External" /><Relationship Id="rId12" Type="http://schemas.openxmlformats.org/officeDocument/2006/relationships/hyperlink" Target="https://podminky.urs.cz/item/CS_URS_2024_01/712331101" TargetMode="External" /><Relationship Id="rId13" Type="http://schemas.openxmlformats.org/officeDocument/2006/relationships/hyperlink" Target="https://podminky.urs.cz/item/CS_URS_2024_01/712331111" TargetMode="External" /><Relationship Id="rId14" Type="http://schemas.openxmlformats.org/officeDocument/2006/relationships/hyperlink" Target="https://podminky.urs.cz/item/CS_URS_2024_01/712341559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391382" TargetMode="External" /><Relationship Id="rId17" Type="http://schemas.openxmlformats.org/officeDocument/2006/relationships/hyperlink" Target="https://podminky.urs.cz/item/CS_URS_2024_01/712391482" TargetMode="External" /><Relationship Id="rId18" Type="http://schemas.openxmlformats.org/officeDocument/2006/relationships/hyperlink" Target="https://podminky.urs.cz/item/CS_URS_2024_01/712461705" TargetMode="External" /><Relationship Id="rId19" Type="http://schemas.openxmlformats.org/officeDocument/2006/relationships/hyperlink" Target="https://podminky.urs.cz/item/CS_URS_2024_01/712771271" TargetMode="External" /><Relationship Id="rId20" Type="http://schemas.openxmlformats.org/officeDocument/2006/relationships/hyperlink" Target="https://podminky.urs.cz/item/CS_URS_2024_01/712771331" TargetMode="External" /><Relationship Id="rId21" Type="http://schemas.openxmlformats.org/officeDocument/2006/relationships/hyperlink" Target="https://podminky.urs.cz/item/CS_URS_2024_01/712771401" TargetMode="External" /><Relationship Id="rId22" Type="http://schemas.openxmlformats.org/officeDocument/2006/relationships/hyperlink" Target="https://podminky.urs.cz/item/CS_URS_2024_01/712771521" TargetMode="External" /><Relationship Id="rId23" Type="http://schemas.openxmlformats.org/officeDocument/2006/relationships/hyperlink" Target="https://podminky.urs.cz/item/CS_URS_2024_01/712998106" TargetMode="External" /><Relationship Id="rId24" Type="http://schemas.openxmlformats.org/officeDocument/2006/relationships/hyperlink" Target="https://podminky.urs.cz/item/CS_URS_2024_01/998712103" TargetMode="External" /><Relationship Id="rId25" Type="http://schemas.openxmlformats.org/officeDocument/2006/relationships/hyperlink" Target="https://podminky.urs.cz/item/CS_URS_2024_01/713131341" TargetMode="External" /><Relationship Id="rId26" Type="http://schemas.openxmlformats.org/officeDocument/2006/relationships/hyperlink" Target="https://podminky.urs.cz/item/CS_URS_2024_01/713141138" TargetMode="External" /><Relationship Id="rId27" Type="http://schemas.openxmlformats.org/officeDocument/2006/relationships/hyperlink" Target="https://podminky.urs.cz/item/CS_URS_2024_01/713141336" TargetMode="External" /><Relationship Id="rId28" Type="http://schemas.openxmlformats.org/officeDocument/2006/relationships/hyperlink" Target="https://podminky.urs.cz/item/CS_URS_2024_01/713141356" TargetMode="External" /><Relationship Id="rId29" Type="http://schemas.openxmlformats.org/officeDocument/2006/relationships/hyperlink" Target="https://podminky.urs.cz/item/CS_URS_2024_01/998713103" TargetMode="External" /><Relationship Id="rId30" Type="http://schemas.openxmlformats.org/officeDocument/2006/relationships/hyperlink" Target="https://podminky.urs.cz/item/CS_URS_2024_01/762332544" TargetMode="External" /><Relationship Id="rId31" Type="http://schemas.openxmlformats.org/officeDocument/2006/relationships/hyperlink" Target="https://podminky.urs.cz/item/CS_URS_2024_01/762341026" TargetMode="External" /><Relationship Id="rId32" Type="http://schemas.openxmlformats.org/officeDocument/2006/relationships/hyperlink" Target="https://podminky.urs.cz/item/CS_URS_2024_01/762341044" TargetMode="External" /><Relationship Id="rId33" Type="http://schemas.openxmlformats.org/officeDocument/2006/relationships/hyperlink" Target="https://podminky.urs.cz/item/CS_URS_2024_01/762361114" TargetMode="External" /><Relationship Id="rId34" Type="http://schemas.openxmlformats.org/officeDocument/2006/relationships/hyperlink" Target="https://podminky.urs.cz/item/CS_URS_2024_01/762361311" TargetMode="External" /><Relationship Id="rId35" Type="http://schemas.openxmlformats.org/officeDocument/2006/relationships/hyperlink" Target="https://podminky.urs.cz/item/CS_URS_2024_01/762810027" TargetMode="External" /><Relationship Id="rId36" Type="http://schemas.openxmlformats.org/officeDocument/2006/relationships/hyperlink" Target="https://podminky.urs.cz/item/CS_URS_2024_01/762841310" TargetMode="External" /><Relationship Id="rId37" Type="http://schemas.openxmlformats.org/officeDocument/2006/relationships/hyperlink" Target="https://podminky.urs.cz/item/CS_URS_2024_01/998762103" TargetMode="External" /><Relationship Id="rId38" Type="http://schemas.openxmlformats.org/officeDocument/2006/relationships/hyperlink" Target="https://podminky.urs.cz/item/CS_URS_2024_01/764002414" TargetMode="External" /><Relationship Id="rId39" Type="http://schemas.openxmlformats.org/officeDocument/2006/relationships/hyperlink" Target="https://podminky.urs.cz/item/CS_URS_2024_01/998764103" TargetMode="External" /><Relationship Id="rId40" Type="http://schemas.openxmlformats.org/officeDocument/2006/relationships/hyperlink" Target="https://podminky.urs.cz/item/CS_URS_2024_01/998765103" TargetMode="External" /><Relationship Id="rId41" Type="http://schemas.openxmlformats.org/officeDocument/2006/relationships/hyperlink" Target="https://podminky.urs.cz/item/CS_URS_2024_01/766417211" TargetMode="External" /><Relationship Id="rId42" Type="http://schemas.openxmlformats.org/officeDocument/2006/relationships/hyperlink" Target="https://podminky.urs.cz/item/CS_URS_2024_01/998766103" TargetMode="External" /><Relationship Id="rId43" Type="http://schemas.openxmlformats.org/officeDocument/2006/relationships/hyperlink" Target="https://podminky.urs.cz/item/CS_URS_2024_01/771121011" TargetMode="External" /><Relationship Id="rId44" Type="http://schemas.openxmlformats.org/officeDocument/2006/relationships/hyperlink" Target="https://podminky.urs.cz/item/CS_URS_2024_01/7714731.2" TargetMode="External" /><Relationship Id="rId45" Type="http://schemas.openxmlformats.org/officeDocument/2006/relationships/hyperlink" Target="https://podminky.urs.cz/item/CS_URS_2024_01/771574413" TargetMode="External" /><Relationship Id="rId46" Type="http://schemas.openxmlformats.org/officeDocument/2006/relationships/hyperlink" Target="https://podminky.urs.cz/item/CS_URS_2024_01/998771103" TargetMode="External" /><Relationship Id="rId47" Type="http://schemas.openxmlformats.org/officeDocument/2006/relationships/hyperlink" Target="https://podminky.urs.cz/item/CS_URS_2024_01/783213021" TargetMode="External" /><Relationship Id="rId4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9101111" TargetMode="External" /><Relationship Id="rId2" Type="http://schemas.openxmlformats.org/officeDocument/2006/relationships/hyperlink" Target="https://podminky.urs.cz/item/CS_URS_2024_01/952901111" TargetMode="External" /><Relationship Id="rId3" Type="http://schemas.openxmlformats.org/officeDocument/2006/relationships/hyperlink" Target="https://podminky.urs.cz/item/CS_URS_2024_01/953943211" TargetMode="External" /><Relationship Id="rId4" Type="http://schemas.openxmlformats.org/officeDocument/2006/relationships/hyperlink" Target="https://podminky.urs.cz/item/CS_URS_2024_01/764223452" TargetMode="External" /><Relationship Id="rId5" Type="http://schemas.openxmlformats.org/officeDocument/2006/relationships/hyperlink" Target="https://podminky.urs.cz/item/CS_URS_2024_01/764224406" TargetMode="External" /><Relationship Id="rId6" Type="http://schemas.openxmlformats.org/officeDocument/2006/relationships/hyperlink" Target="https://podminky.urs.cz/item/CS_URS_2024_01/764224411" TargetMode="External" /><Relationship Id="rId7" Type="http://schemas.openxmlformats.org/officeDocument/2006/relationships/hyperlink" Target="https://podminky.urs.cz/item/CS_URS_2024_01/7642264.1" TargetMode="External" /><Relationship Id="rId8" Type="http://schemas.openxmlformats.org/officeDocument/2006/relationships/hyperlink" Target="https://podminky.urs.cz/item/CS_URS_2024_01/764521403" TargetMode="External" /><Relationship Id="rId9" Type="http://schemas.openxmlformats.org/officeDocument/2006/relationships/hyperlink" Target="https://podminky.urs.cz/item/CS_URS_2024_01/764521405" TargetMode="External" /><Relationship Id="rId10" Type="http://schemas.openxmlformats.org/officeDocument/2006/relationships/hyperlink" Target="https://podminky.urs.cz/item/CS_URS_2024_01/764528422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2751114" TargetMode="External" /><Relationship Id="rId4" Type="http://schemas.openxmlformats.org/officeDocument/2006/relationships/hyperlink" Target="https://podminky.urs.cz/item/CS_URS_2024_01/16715110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81951112" TargetMode="External" /><Relationship Id="rId7" Type="http://schemas.openxmlformats.org/officeDocument/2006/relationships/hyperlink" Target="https://podminky.urs.cz/item/CS_URS_2024_01/213141111" TargetMode="External" /><Relationship Id="rId8" Type="http://schemas.openxmlformats.org/officeDocument/2006/relationships/hyperlink" Target="https://podminky.urs.cz/item/CS_URS_2024_01/213141111" TargetMode="External" /><Relationship Id="rId9" Type="http://schemas.openxmlformats.org/officeDocument/2006/relationships/hyperlink" Target="https://podminky.urs.cz/item/CS_URS_2024_01/564801012" TargetMode="External" /><Relationship Id="rId10" Type="http://schemas.openxmlformats.org/officeDocument/2006/relationships/hyperlink" Target="https://podminky.urs.cz/item/CS_URS_2024_01/564801112" TargetMode="External" /><Relationship Id="rId11" Type="http://schemas.openxmlformats.org/officeDocument/2006/relationships/hyperlink" Target="https://podminky.urs.cz/item/CS_URS_2024_01/564851111" TargetMode="External" /><Relationship Id="rId12" Type="http://schemas.openxmlformats.org/officeDocument/2006/relationships/hyperlink" Target="https://podminky.urs.cz/item/CS_URS_2024_01/564861011" TargetMode="External" /><Relationship Id="rId13" Type="http://schemas.openxmlformats.org/officeDocument/2006/relationships/hyperlink" Target="https://podminky.urs.cz/item/CS_URS_2024_01/596211113" TargetMode="External" /><Relationship Id="rId14" Type="http://schemas.openxmlformats.org/officeDocument/2006/relationships/hyperlink" Target="https://podminky.urs.cz/item/CS_URS_2024_01/637211114" TargetMode="External" /><Relationship Id="rId15" Type="http://schemas.openxmlformats.org/officeDocument/2006/relationships/hyperlink" Target="https://podminky.urs.cz/item/CS_URS_2024_01/916331112" TargetMode="External" /><Relationship Id="rId16" Type="http://schemas.openxmlformats.org/officeDocument/2006/relationships/hyperlink" Target="https://podminky.urs.cz/item/CS_URS_2024_01/916331112" TargetMode="External" /><Relationship Id="rId17" Type="http://schemas.openxmlformats.org/officeDocument/2006/relationships/hyperlink" Target="https://podminky.urs.cz/item/CS_URS_2024_01/998223011" TargetMode="External" /><Relationship Id="rId18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11322" TargetMode="External" /><Relationship Id="rId2" Type="http://schemas.openxmlformats.org/officeDocument/2006/relationships/hyperlink" Target="https://podminky.urs.cz/item/CS_URS_2024_01/132212131" TargetMode="External" /><Relationship Id="rId3" Type="http://schemas.openxmlformats.org/officeDocument/2006/relationships/hyperlink" Target="https://podminky.urs.cz/item/CS_URS_2024_01/132251101" TargetMode="External" /><Relationship Id="rId4" Type="http://schemas.openxmlformats.org/officeDocument/2006/relationships/hyperlink" Target="https://podminky.urs.cz/item/CS_URS_2024_01/162251101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21" TargetMode="External" /><Relationship Id="rId9" Type="http://schemas.openxmlformats.org/officeDocument/2006/relationships/hyperlink" Target="https://podminky.urs.cz/item/CS_URS_2024_01/274311611" TargetMode="External" /><Relationship Id="rId10" Type="http://schemas.openxmlformats.org/officeDocument/2006/relationships/hyperlink" Target="https://podminky.urs.cz/item/CS_URS_2024_01/274361821" TargetMode="External" /><Relationship Id="rId11" Type="http://schemas.openxmlformats.org/officeDocument/2006/relationships/hyperlink" Target="https://podminky.urs.cz/item/CS_URS_2024_01/311113214" TargetMode="External" /><Relationship Id="rId12" Type="http://schemas.openxmlformats.org/officeDocument/2006/relationships/hyperlink" Target="https://podminky.urs.cz/item/CS_URS_2024_01/312361821" TargetMode="External" /><Relationship Id="rId13" Type="http://schemas.openxmlformats.org/officeDocument/2006/relationships/hyperlink" Target="https://podminky.urs.cz/item/CS_URS_2024_01/331273011" TargetMode="External" /><Relationship Id="rId14" Type="http://schemas.openxmlformats.org/officeDocument/2006/relationships/hyperlink" Target="https://podminky.urs.cz/item/CS_URS_2024_01/331361821" TargetMode="External" /><Relationship Id="rId15" Type="http://schemas.openxmlformats.org/officeDocument/2006/relationships/hyperlink" Target="https://podminky.urs.cz/item/CS_URS_2024_01/338171123" TargetMode="External" /><Relationship Id="rId16" Type="http://schemas.openxmlformats.org/officeDocument/2006/relationships/hyperlink" Target="https://podminky.urs.cz/item/CS_URS_2024_01/348121221" TargetMode="External" /><Relationship Id="rId17" Type="http://schemas.openxmlformats.org/officeDocument/2006/relationships/hyperlink" Target="https://podminky.urs.cz/item/CS_URS_2024_01/348272513" TargetMode="External" /><Relationship Id="rId18" Type="http://schemas.openxmlformats.org/officeDocument/2006/relationships/hyperlink" Target="https://podminky.urs.cz/item/CS_URS_2024_01/348401120" TargetMode="External" /><Relationship Id="rId19" Type="http://schemas.openxmlformats.org/officeDocument/2006/relationships/hyperlink" Target="https://podminky.urs.cz/item/CS_URS_2024_01/998232110" TargetMode="External" /><Relationship Id="rId20" Type="http://schemas.openxmlformats.org/officeDocument/2006/relationships/hyperlink" Target="https://podminky.urs.cz/item/CS_URS_2024_01/711111001" TargetMode="External" /><Relationship Id="rId21" Type="http://schemas.openxmlformats.org/officeDocument/2006/relationships/hyperlink" Target="https://podminky.urs.cz/item/CS_URS_2024_01/711141559" TargetMode="External" /><Relationship Id="rId22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TER24-0111r01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DOZP Boletice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Boletice nad Labem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26. 1. 2025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ŽELEZNÁ s.r.o.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Propos Liberec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ROUND(AG55+AG59+AG78+AG87,2)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ROUND(AS55+AS59+AS78+AS87,2)</f>
        <v>0</v>
      </c>
      <c r="AT54" s="109">
        <f>ROUND(SUM(AV54:AW54),2)</f>
        <v>0</v>
      </c>
      <c r="AU54" s="110">
        <f>ROUND(AU55+AU59+AU78+AU87,5)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ROUND(AZ55+AZ59+AZ78+AZ87,2)</f>
        <v>0</v>
      </c>
      <c r="BA54" s="109">
        <f>ROUND(BA55+BA59+BA78+BA87,2)</f>
        <v>0</v>
      </c>
      <c r="BB54" s="109">
        <f>ROUND(BB55+BB59+BB78+BB87,2)</f>
        <v>0</v>
      </c>
      <c r="BC54" s="109">
        <f>ROUND(BC55+BC59+BC78+BC87,2)</f>
        <v>0</v>
      </c>
      <c r="BD54" s="111">
        <f>ROUND(BD55+BD59+BD78+BD87,2)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21</v>
      </c>
      <c r="CM55" s="126" t="s">
        <v>80</v>
      </c>
    </row>
    <row r="56" s="4" customFormat="1" ht="16.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0.1 - Demolice garáže'!J32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'SO 0.1 - Demolice garáže'!P89</f>
        <v>0</v>
      </c>
      <c r="AV56" s="133">
        <f>'SO 0.1 - Demolice garáže'!J35</f>
        <v>0</v>
      </c>
      <c r="AW56" s="133">
        <f>'SO 0.1 - Demolice garáže'!J36</f>
        <v>0</v>
      </c>
      <c r="AX56" s="133">
        <f>'SO 0.1 - Demolice garáže'!J37</f>
        <v>0</v>
      </c>
      <c r="AY56" s="133">
        <f>'SO 0.1 - Demolice garáže'!J38</f>
        <v>0</v>
      </c>
      <c r="AZ56" s="133">
        <f>'SO 0.1 - Demolice garáže'!F35</f>
        <v>0</v>
      </c>
      <c r="BA56" s="133">
        <f>'SO 0.1 - Demolice garáže'!F36</f>
        <v>0</v>
      </c>
      <c r="BB56" s="133">
        <f>'SO 0.1 - Demolice garáže'!F37</f>
        <v>0</v>
      </c>
      <c r="BC56" s="133">
        <f>'SO 0.1 - Demolice garáže'!F38</f>
        <v>0</v>
      </c>
      <c r="BD56" s="135">
        <f>'SO 0.1 - Demolice garáže'!F39</f>
        <v>0</v>
      </c>
      <c r="BE56" s="4"/>
      <c r="BT56" s="136" t="s">
        <v>86</v>
      </c>
      <c r="BV56" s="136" t="s">
        <v>75</v>
      </c>
      <c r="BW56" s="136" t="s">
        <v>87</v>
      </c>
      <c r="BX56" s="136" t="s">
        <v>81</v>
      </c>
      <c r="CL56" s="136" t="s">
        <v>21</v>
      </c>
    </row>
    <row r="57" s="4" customFormat="1" ht="16.5" customHeight="1">
      <c r="A57" s="127" t="s">
        <v>82</v>
      </c>
      <c r="B57" s="66"/>
      <c r="C57" s="128"/>
      <c r="D57" s="128"/>
      <c r="E57" s="129" t="s">
        <v>88</v>
      </c>
      <c r="F57" s="129"/>
      <c r="G57" s="129"/>
      <c r="H57" s="129"/>
      <c r="I57" s="129"/>
      <c r="J57" s="128"/>
      <c r="K57" s="129" t="s">
        <v>89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0.2 - Demolice hlavníh...'!J32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0.2 - Demolice hlavníh...'!P91</f>
        <v>0</v>
      </c>
      <c r="AV57" s="133">
        <f>'SO 0.2 - Demolice hlavníh...'!J35</f>
        <v>0</v>
      </c>
      <c r="AW57" s="133">
        <f>'SO 0.2 - Demolice hlavníh...'!J36</f>
        <v>0</v>
      </c>
      <c r="AX57" s="133">
        <f>'SO 0.2 - Demolice hlavníh...'!J37</f>
        <v>0</v>
      </c>
      <c r="AY57" s="133">
        <f>'SO 0.2 - Demolice hlavníh...'!J38</f>
        <v>0</v>
      </c>
      <c r="AZ57" s="133">
        <f>'SO 0.2 - Demolice hlavníh...'!F35</f>
        <v>0</v>
      </c>
      <c r="BA57" s="133">
        <f>'SO 0.2 - Demolice hlavníh...'!F36</f>
        <v>0</v>
      </c>
      <c r="BB57" s="133">
        <f>'SO 0.2 - Demolice hlavníh...'!F37</f>
        <v>0</v>
      </c>
      <c r="BC57" s="133">
        <f>'SO 0.2 - Demolice hlavníh...'!F38</f>
        <v>0</v>
      </c>
      <c r="BD57" s="135">
        <f>'SO 0.2 - Demolice hlavníh...'!F39</f>
        <v>0</v>
      </c>
      <c r="BE57" s="4"/>
      <c r="BT57" s="136" t="s">
        <v>86</v>
      </c>
      <c r="BV57" s="136" t="s">
        <v>75</v>
      </c>
      <c r="BW57" s="136" t="s">
        <v>90</v>
      </c>
      <c r="BX57" s="136" t="s">
        <v>81</v>
      </c>
      <c r="CL57" s="136" t="s">
        <v>21</v>
      </c>
    </row>
    <row r="58" s="4" customFormat="1" ht="16.5" customHeight="1">
      <c r="A58" s="127" t="s">
        <v>82</v>
      </c>
      <c r="B58" s="66"/>
      <c r="C58" s="128"/>
      <c r="D58" s="128"/>
      <c r="E58" s="129" t="s">
        <v>91</v>
      </c>
      <c r="F58" s="129"/>
      <c r="G58" s="129"/>
      <c r="H58" s="129"/>
      <c r="I58" s="129"/>
      <c r="J58" s="128"/>
      <c r="K58" s="129" t="s">
        <v>92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0.3 - Odstranění stáva...'!J32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0.3 - Odstranění stáva...'!P89</f>
        <v>0</v>
      </c>
      <c r="AV58" s="133">
        <f>'SO 0.3 - Odstranění stáva...'!J35</f>
        <v>0</v>
      </c>
      <c r="AW58" s="133">
        <f>'SO 0.3 - Odstranění stáva...'!J36</f>
        <v>0</v>
      </c>
      <c r="AX58" s="133">
        <f>'SO 0.3 - Odstranění stáva...'!J37</f>
        <v>0</v>
      </c>
      <c r="AY58" s="133">
        <f>'SO 0.3 - Odstranění stáva...'!J38</f>
        <v>0</v>
      </c>
      <c r="AZ58" s="133">
        <f>'SO 0.3 - Odstranění stáva...'!F35</f>
        <v>0</v>
      </c>
      <c r="BA58" s="133">
        <f>'SO 0.3 - Odstranění stáva...'!F36</f>
        <v>0</v>
      </c>
      <c r="BB58" s="133">
        <f>'SO 0.3 - Odstranění stáva...'!F37</f>
        <v>0</v>
      </c>
      <c r="BC58" s="133">
        <f>'SO 0.3 - Odstranění stáva...'!F38</f>
        <v>0</v>
      </c>
      <c r="BD58" s="135">
        <f>'SO 0.3 - Odstranění stáva...'!F39</f>
        <v>0</v>
      </c>
      <c r="BE58" s="4"/>
      <c r="BT58" s="136" t="s">
        <v>86</v>
      </c>
      <c r="BV58" s="136" t="s">
        <v>75</v>
      </c>
      <c r="BW58" s="136" t="s">
        <v>93</v>
      </c>
      <c r="BX58" s="136" t="s">
        <v>81</v>
      </c>
      <c r="CL58" s="136" t="s">
        <v>21</v>
      </c>
    </row>
    <row r="59" s="7" customFormat="1" ht="16.5" customHeight="1">
      <c r="A59" s="7"/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ROUND(AG60+SUM(AG61:AG65),2)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79</v>
      </c>
      <c r="AR59" s="121"/>
      <c r="AS59" s="122">
        <f>ROUND(AS60+SUM(AS61:AS65),2)</f>
        <v>0</v>
      </c>
      <c r="AT59" s="123">
        <f>ROUND(SUM(AV59:AW59),2)</f>
        <v>0</v>
      </c>
      <c r="AU59" s="124">
        <f>ROUND(AU60+SUM(AU61:AU65),5)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ROUND(AZ60+SUM(AZ61:AZ65),2)</f>
        <v>0</v>
      </c>
      <c r="BA59" s="123">
        <f>ROUND(BA60+SUM(BA61:BA65),2)</f>
        <v>0</v>
      </c>
      <c r="BB59" s="123">
        <f>ROUND(BB60+SUM(BB61:BB65),2)</f>
        <v>0</v>
      </c>
      <c r="BC59" s="123">
        <f>ROUND(BC60+SUM(BC61:BC65),2)</f>
        <v>0</v>
      </c>
      <c r="BD59" s="125">
        <f>ROUND(BD60+SUM(BD61:BD65),2)</f>
        <v>0</v>
      </c>
      <c r="BE59" s="7"/>
      <c r="BS59" s="126" t="s">
        <v>72</v>
      </c>
      <c r="BT59" s="126" t="s">
        <v>80</v>
      </c>
      <c r="BU59" s="126" t="s">
        <v>74</v>
      </c>
      <c r="BV59" s="126" t="s">
        <v>75</v>
      </c>
      <c r="BW59" s="126" t="s">
        <v>96</v>
      </c>
      <c r="BX59" s="126" t="s">
        <v>5</v>
      </c>
      <c r="CL59" s="126" t="s">
        <v>21</v>
      </c>
      <c r="CM59" s="126" t="s">
        <v>80</v>
      </c>
    </row>
    <row r="60" s="4" customFormat="1" ht="16.5" customHeight="1">
      <c r="A60" s="127" t="s">
        <v>82</v>
      </c>
      <c r="B60" s="66"/>
      <c r="C60" s="128"/>
      <c r="D60" s="128"/>
      <c r="E60" s="129" t="s">
        <v>97</v>
      </c>
      <c r="F60" s="129"/>
      <c r="G60" s="129"/>
      <c r="H60" s="129"/>
      <c r="I60" s="129"/>
      <c r="J60" s="128"/>
      <c r="K60" s="129" t="s">
        <v>98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1.1 - Zemní práce, kon...'!J32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1.1 - Zemní práce, kon...'!P99</f>
        <v>0</v>
      </c>
      <c r="AV60" s="133">
        <f>'SO 1.1 - Zemní práce, kon...'!J35</f>
        <v>0</v>
      </c>
      <c r="AW60" s="133">
        <f>'SO 1.1 - Zemní práce, kon...'!J36</f>
        <v>0</v>
      </c>
      <c r="AX60" s="133">
        <f>'SO 1.1 - Zemní práce, kon...'!J37</f>
        <v>0</v>
      </c>
      <c r="AY60" s="133">
        <f>'SO 1.1 - Zemní práce, kon...'!J38</f>
        <v>0</v>
      </c>
      <c r="AZ60" s="133">
        <f>'SO 1.1 - Zemní práce, kon...'!F35</f>
        <v>0</v>
      </c>
      <c r="BA60" s="133">
        <f>'SO 1.1 - Zemní práce, kon...'!F36</f>
        <v>0</v>
      </c>
      <c r="BB60" s="133">
        <f>'SO 1.1 - Zemní práce, kon...'!F37</f>
        <v>0</v>
      </c>
      <c r="BC60" s="133">
        <f>'SO 1.1 - Zemní práce, kon...'!F38</f>
        <v>0</v>
      </c>
      <c r="BD60" s="135">
        <f>'SO 1.1 - Zemní práce, kon...'!F39</f>
        <v>0</v>
      </c>
      <c r="BE60" s="4"/>
      <c r="BT60" s="136" t="s">
        <v>86</v>
      </c>
      <c r="BV60" s="136" t="s">
        <v>75</v>
      </c>
      <c r="BW60" s="136" t="s">
        <v>99</v>
      </c>
      <c r="BX60" s="136" t="s">
        <v>96</v>
      </c>
      <c r="CL60" s="136" t="s">
        <v>21</v>
      </c>
    </row>
    <row r="61" s="4" customFormat="1" ht="16.5" customHeight="1">
      <c r="A61" s="127" t="s">
        <v>82</v>
      </c>
      <c r="B61" s="66"/>
      <c r="C61" s="128"/>
      <c r="D61" s="128"/>
      <c r="E61" s="129" t="s">
        <v>100</v>
      </c>
      <c r="F61" s="129"/>
      <c r="G61" s="129"/>
      <c r="H61" s="129"/>
      <c r="I61" s="129"/>
      <c r="J61" s="128"/>
      <c r="K61" s="129" t="s">
        <v>101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1.2 - Povrchové úpravy...'!J32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1.2 - Povrchové úpravy...'!P96</f>
        <v>0</v>
      </c>
      <c r="AV61" s="133">
        <f>'SO 1.2 - Povrchové úpravy...'!J35</f>
        <v>0</v>
      </c>
      <c r="AW61" s="133">
        <f>'SO 1.2 - Povrchové úpravy...'!J36</f>
        <v>0</v>
      </c>
      <c r="AX61" s="133">
        <f>'SO 1.2 - Povrchové úpravy...'!J37</f>
        <v>0</v>
      </c>
      <c r="AY61" s="133">
        <f>'SO 1.2 - Povrchové úpravy...'!J38</f>
        <v>0</v>
      </c>
      <c r="AZ61" s="133">
        <f>'SO 1.2 - Povrchové úpravy...'!F35</f>
        <v>0</v>
      </c>
      <c r="BA61" s="133">
        <f>'SO 1.2 - Povrchové úpravy...'!F36</f>
        <v>0</v>
      </c>
      <c r="BB61" s="133">
        <f>'SO 1.2 - Povrchové úpravy...'!F37</f>
        <v>0</v>
      </c>
      <c r="BC61" s="133">
        <f>'SO 1.2 - Povrchové úpravy...'!F38</f>
        <v>0</v>
      </c>
      <c r="BD61" s="135">
        <f>'SO 1.2 - Povrchové úpravy...'!F39</f>
        <v>0</v>
      </c>
      <c r="BE61" s="4"/>
      <c r="BT61" s="136" t="s">
        <v>86</v>
      </c>
      <c r="BV61" s="136" t="s">
        <v>75</v>
      </c>
      <c r="BW61" s="136" t="s">
        <v>102</v>
      </c>
      <c r="BX61" s="136" t="s">
        <v>96</v>
      </c>
      <c r="CL61" s="136" t="s">
        <v>21</v>
      </c>
    </row>
    <row r="62" s="4" customFormat="1" ht="16.5" customHeight="1">
      <c r="A62" s="127" t="s">
        <v>82</v>
      </c>
      <c r="B62" s="66"/>
      <c r="C62" s="128"/>
      <c r="D62" s="128"/>
      <c r="E62" s="129" t="s">
        <v>103</v>
      </c>
      <c r="F62" s="129"/>
      <c r="G62" s="129"/>
      <c r="H62" s="129"/>
      <c r="I62" s="129"/>
      <c r="J62" s="128"/>
      <c r="K62" s="129" t="s">
        <v>104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1.3 - Fasáda'!J32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1.3 - Fasáda'!P93</f>
        <v>0</v>
      </c>
      <c r="AV62" s="133">
        <f>'SO 1.3 - Fasáda'!J35</f>
        <v>0</v>
      </c>
      <c r="AW62" s="133">
        <f>'SO 1.3 - Fasáda'!J36</f>
        <v>0</v>
      </c>
      <c r="AX62" s="133">
        <f>'SO 1.3 - Fasáda'!J37</f>
        <v>0</v>
      </c>
      <c r="AY62" s="133">
        <f>'SO 1.3 - Fasáda'!J38</f>
        <v>0</v>
      </c>
      <c r="AZ62" s="133">
        <f>'SO 1.3 - Fasáda'!F35</f>
        <v>0</v>
      </c>
      <c r="BA62" s="133">
        <f>'SO 1.3 - Fasáda'!F36</f>
        <v>0</v>
      </c>
      <c r="BB62" s="133">
        <f>'SO 1.3 - Fasáda'!F37</f>
        <v>0</v>
      </c>
      <c r="BC62" s="133">
        <f>'SO 1.3 - Fasáda'!F38</f>
        <v>0</v>
      </c>
      <c r="BD62" s="135">
        <f>'SO 1.3 - Fasáda'!F39</f>
        <v>0</v>
      </c>
      <c r="BE62" s="4"/>
      <c r="BT62" s="136" t="s">
        <v>86</v>
      </c>
      <c r="BV62" s="136" t="s">
        <v>75</v>
      </c>
      <c r="BW62" s="136" t="s">
        <v>105</v>
      </c>
      <c r="BX62" s="136" t="s">
        <v>96</v>
      </c>
      <c r="CL62" s="136" t="s">
        <v>21</v>
      </c>
    </row>
    <row r="63" s="4" customFormat="1" ht="16.5" customHeight="1">
      <c r="A63" s="127" t="s">
        <v>82</v>
      </c>
      <c r="B63" s="66"/>
      <c r="C63" s="128"/>
      <c r="D63" s="128"/>
      <c r="E63" s="129" t="s">
        <v>106</v>
      </c>
      <c r="F63" s="129"/>
      <c r="G63" s="129"/>
      <c r="H63" s="129"/>
      <c r="I63" s="129"/>
      <c r="J63" s="128"/>
      <c r="K63" s="129" t="s">
        <v>107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1.4 - Střecha'!J32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1.4 - Střecha'!P100</f>
        <v>0</v>
      </c>
      <c r="AV63" s="133">
        <f>'SO 1.4 - Střecha'!J35</f>
        <v>0</v>
      </c>
      <c r="AW63" s="133">
        <f>'SO 1.4 - Střecha'!J36</f>
        <v>0</v>
      </c>
      <c r="AX63" s="133">
        <f>'SO 1.4 - Střecha'!J37</f>
        <v>0</v>
      </c>
      <c r="AY63" s="133">
        <f>'SO 1.4 - Střecha'!J38</f>
        <v>0</v>
      </c>
      <c r="AZ63" s="133">
        <f>'SO 1.4 - Střecha'!F35</f>
        <v>0</v>
      </c>
      <c r="BA63" s="133">
        <f>'SO 1.4 - Střecha'!F36</f>
        <v>0</v>
      </c>
      <c r="BB63" s="133">
        <f>'SO 1.4 - Střecha'!F37</f>
        <v>0</v>
      </c>
      <c r="BC63" s="133">
        <f>'SO 1.4 - Střecha'!F38</f>
        <v>0</v>
      </c>
      <c r="BD63" s="135">
        <f>'SO 1.4 - Střecha'!F39</f>
        <v>0</v>
      </c>
      <c r="BE63" s="4"/>
      <c r="BT63" s="136" t="s">
        <v>86</v>
      </c>
      <c r="BV63" s="136" t="s">
        <v>75</v>
      </c>
      <c r="BW63" s="136" t="s">
        <v>108</v>
      </c>
      <c r="BX63" s="136" t="s">
        <v>96</v>
      </c>
      <c r="CL63" s="136" t="s">
        <v>21</v>
      </c>
    </row>
    <row r="64" s="4" customFormat="1" ht="16.5" customHeight="1">
      <c r="A64" s="127" t="s">
        <v>82</v>
      </c>
      <c r="B64" s="66"/>
      <c r="C64" s="128"/>
      <c r="D64" s="128"/>
      <c r="E64" s="129" t="s">
        <v>109</v>
      </c>
      <c r="F64" s="129"/>
      <c r="G64" s="129"/>
      <c r="H64" s="129"/>
      <c r="I64" s="129"/>
      <c r="J64" s="128"/>
      <c r="K64" s="129" t="s">
        <v>110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'SO 1.5 - Výrobky, ostatní...'!J32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85</v>
      </c>
      <c r="AR64" s="68"/>
      <c r="AS64" s="132">
        <v>0</v>
      </c>
      <c r="AT64" s="133">
        <f>ROUND(SUM(AV64:AW64),2)</f>
        <v>0</v>
      </c>
      <c r="AU64" s="134">
        <f>'SO 1.5 - Výrobky, ostatní...'!P94</f>
        <v>0</v>
      </c>
      <c r="AV64" s="133">
        <f>'SO 1.5 - Výrobky, ostatní...'!J35</f>
        <v>0</v>
      </c>
      <c r="AW64" s="133">
        <f>'SO 1.5 - Výrobky, ostatní...'!J36</f>
        <v>0</v>
      </c>
      <c r="AX64" s="133">
        <f>'SO 1.5 - Výrobky, ostatní...'!J37</f>
        <v>0</v>
      </c>
      <c r="AY64" s="133">
        <f>'SO 1.5 - Výrobky, ostatní...'!J38</f>
        <v>0</v>
      </c>
      <c r="AZ64" s="133">
        <f>'SO 1.5 - Výrobky, ostatní...'!F35</f>
        <v>0</v>
      </c>
      <c r="BA64" s="133">
        <f>'SO 1.5 - Výrobky, ostatní...'!F36</f>
        <v>0</v>
      </c>
      <c r="BB64" s="133">
        <f>'SO 1.5 - Výrobky, ostatní...'!F37</f>
        <v>0</v>
      </c>
      <c r="BC64" s="133">
        <f>'SO 1.5 - Výrobky, ostatní...'!F38</f>
        <v>0</v>
      </c>
      <c r="BD64" s="135">
        <f>'SO 1.5 - Výrobky, ostatní...'!F39</f>
        <v>0</v>
      </c>
      <c r="BE64" s="4"/>
      <c r="BT64" s="136" t="s">
        <v>86</v>
      </c>
      <c r="BV64" s="136" t="s">
        <v>75</v>
      </c>
      <c r="BW64" s="136" t="s">
        <v>111</v>
      </c>
      <c r="BX64" s="136" t="s">
        <v>96</v>
      </c>
      <c r="CL64" s="136" t="s">
        <v>21</v>
      </c>
    </row>
    <row r="65" s="4" customFormat="1" ht="16.5" customHeight="1">
      <c r="A65" s="4"/>
      <c r="B65" s="66"/>
      <c r="C65" s="128"/>
      <c r="D65" s="128"/>
      <c r="E65" s="129" t="s">
        <v>112</v>
      </c>
      <c r="F65" s="129"/>
      <c r="G65" s="129"/>
      <c r="H65" s="129"/>
      <c r="I65" s="129"/>
      <c r="J65" s="128"/>
      <c r="K65" s="129" t="s">
        <v>113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7">
        <f>ROUND(AG66+SUM(AG67:AG70)+AG77,2)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f>ROUND(AS66+SUM(AS67:AS70)+AS77,2)</f>
        <v>0</v>
      </c>
      <c r="AT65" s="133">
        <f>ROUND(SUM(AV65:AW65),2)</f>
        <v>0</v>
      </c>
      <c r="AU65" s="134">
        <f>ROUND(AU66+SUM(AU67:AU70)+AU77,5)</f>
        <v>0</v>
      </c>
      <c r="AV65" s="133">
        <f>ROUND(AZ65*L29,2)</f>
        <v>0</v>
      </c>
      <c r="AW65" s="133">
        <f>ROUND(BA65*L30,2)</f>
        <v>0</v>
      </c>
      <c r="AX65" s="133">
        <f>ROUND(BB65*L29,2)</f>
        <v>0</v>
      </c>
      <c r="AY65" s="133">
        <f>ROUND(BC65*L30,2)</f>
        <v>0</v>
      </c>
      <c r="AZ65" s="133">
        <f>ROUND(AZ66+SUM(AZ67:AZ70)+AZ77,2)</f>
        <v>0</v>
      </c>
      <c r="BA65" s="133">
        <f>ROUND(BA66+SUM(BA67:BA70)+BA77,2)</f>
        <v>0</v>
      </c>
      <c r="BB65" s="133">
        <f>ROUND(BB66+SUM(BB67:BB70)+BB77,2)</f>
        <v>0</v>
      </c>
      <c r="BC65" s="133">
        <f>ROUND(BC66+SUM(BC67:BC70)+BC77,2)</f>
        <v>0</v>
      </c>
      <c r="BD65" s="135">
        <f>ROUND(BD66+SUM(BD67:BD70)+BD77,2)</f>
        <v>0</v>
      </c>
      <c r="BE65" s="4"/>
      <c r="BS65" s="136" t="s">
        <v>72</v>
      </c>
      <c r="BT65" s="136" t="s">
        <v>86</v>
      </c>
      <c r="BU65" s="136" t="s">
        <v>74</v>
      </c>
      <c r="BV65" s="136" t="s">
        <v>75</v>
      </c>
      <c r="BW65" s="136" t="s">
        <v>114</v>
      </c>
      <c r="BX65" s="136" t="s">
        <v>96</v>
      </c>
      <c r="CL65" s="136" t="s">
        <v>21</v>
      </c>
    </row>
    <row r="66" s="4" customFormat="1" ht="16.5" customHeight="1">
      <c r="A66" s="127" t="s">
        <v>82</v>
      </c>
      <c r="B66" s="66"/>
      <c r="C66" s="128"/>
      <c r="D66" s="128"/>
      <c r="E66" s="128"/>
      <c r="F66" s="129" t="s">
        <v>80</v>
      </c>
      <c r="G66" s="129"/>
      <c r="H66" s="129"/>
      <c r="I66" s="129"/>
      <c r="J66" s="129"/>
      <c r="K66" s="128"/>
      <c r="L66" s="129" t="s">
        <v>115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'1 - Zdravotní technika'!J34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'1 - Zdravotní technika'!P96</f>
        <v>0</v>
      </c>
      <c r="AV66" s="133">
        <f>'1 - Zdravotní technika'!J37</f>
        <v>0</v>
      </c>
      <c r="AW66" s="133">
        <f>'1 - Zdravotní technika'!J38</f>
        <v>0</v>
      </c>
      <c r="AX66" s="133">
        <f>'1 - Zdravotní technika'!J39</f>
        <v>0</v>
      </c>
      <c r="AY66" s="133">
        <f>'1 - Zdravotní technika'!J40</f>
        <v>0</v>
      </c>
      <c r="AZ66" s="133">
        <f>'1 - Zdravotní technika'!F37</f>
        <v>0</v>
      </c>
      <c r="BA66" s="133">
        <f>'1 - Zdravotní technika'!F38</f>
        <v>0</v>
      </c>
      <c r="BB66" s="133">
        <f>'1 - Zdravotní technika'!F39</f>
        <v>0</v>
      </c>
      <c r="BC66" s="133">
        <f>'1 - Zdravotní technika'!F40</f>
        <v>0</v>
      </c>
      <c r="BD66" s="135">
        <f>'1 - Zdravotní technika'!F41</f>
        <v>0</v>
      </c>
      <c r="BE66" s="4"/>
      <c r="BT66" s="136" t="s">
        <v>116</v>
      </c>
      <c r="BV66" s="136" t="s">
        <v>75</v>
      </c>
      <c r="BW66" s="136" t="s">
        <v>117</v>
      </c>
      <c r="BX66" s="136" t="s">
        <v>114</v>
      </c>
      <c r="CL66" s="136" t="s">
        <v>21</v>
      </c>
    </row>
    <row r="67" s="4" customFormat="1" ht="16.5" customHeight="1">
      <c r="A67" s="127" t="s">
        <v>82</v>
      </c>
      <c r="B67" s="66"/>
      <c r="C67" s="128"/>
      <c r="D67" s="128"/>
      <c r="E67" s="128"/>
      <c r="F67" s="129" t="s">
        <v>86</v>
      </c>
      <c r="G67" s="129"/>
      <c r="H67" s="129"/>
      <c r="I67" s="129"/>
      <c r="J67" s="129"/>
      <c r="K67" s="128"/>
      <c r="L67" s="129" t="s">
        <v>118</v>
      </c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'2 - Vzduchotechnika'!J34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85</v>
      </c>
      <c r="AR67" s="68"/>
      <c r="AS67" s="132">
        <v>0</v>
      </c>
      <c r="AT67" s="133">
        <f>ROUND(SUM(AV67:AW67),2)</f>
        <v>0</v>
      </c>
      <c r="AU67" s="134">
        <f>'2 - Vzduchotechnika'!P95</f>
        <v>0</v>
      </c>
      <c r="AV67" s="133">
        <f>'2 - Vzduchotechnika'!J37</f>
        <v>0</v>
      </c>
      <c r="AW67" s="133">
        <f>'2 - Vzduchotechnika'!J38</f>
        <v>0</v>
      </c>
      <c r="AX67" s="133">
        <f>'2 - Vzduchotechnika'!J39</f>
        <v>0</v>
      </c>
      <c r="AY67" s="133">
        <f>'2 - Vzduchotechnika'!J40</f>
        <v>0</v>
      </c>
      <c r="AZ67" s="133">
        <f>'2 - Vzduchotechnika'!F37</f>
        <v>0</v>
      </c>
      <c r="BA67" s="133">
        <f>'2 - Vzduchotechnika'!F38</f>
        <v>0</v>
      </c>
      <c r="BB67" s="133">
        <f>'2 - Vzduchotechnika'!F39</f>
        <v>0</v>
      </c>
      <c r="BC67" s="133">
        <f>'2 - Vzduchotechnika'!F40</f>
        <v>0</v>
      </c>
      <c r="BD67" s="135">
        <f>'2 - Vzduchotechnika'!F41</f>
        <v>0</v>
      </c>
      <c r="BE67" s="4"/>
      <c r="BT67" s="136" t="s">
        <v>116</v>
      </c>
      <c r="BV67" s="136" t="s">
        <v>75</v>
      </c>
      <c r="BW67" s="136" t="s">
        <v>119</v>
      </c>
      <c r="BX67" s="136" t="s">
        <v>114</v>
      </c>
      <c r="CL67" s="136" t="s">
        <v>21</v>
      </c>
    </row>
    <row r="68" s="4" customFormat="1" ht="16.5" customHeight="1">
      <c r="A68" s="127" t="s">
        <v>82</v>
      </c>
      <c r="B68" s="66"/>
      <c r="C68" s="128"/>
      <c r="D68" s="128"/>
      <c r="E68" s="128"/>
      <c r="F68" s="129" t="s">
        <v>116</v>
      </c>
      <c r="G68" s="129"/>
      <c r="H68" s="129"/>
      <c r="I68" s="129"/>
      <c r="J68" s="129"/>
      <c r="K68" s="128"/>
      <c r="L68" s="129" t="s">
        <v>120</v>
      </c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'3 - Chlazení'!J34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85</v>
      </c>
      <c r="AR68" s="68"/>
      <c r="AS68" s="132">
        <v>0</v>
      </c>
      <c r="AT68" s="133">
        <f>ROUND(SUM(AV68:AW68),2)</f>
        <v>0</v>
      </c>
      <c r="AU68" s="134">
        <f>'3 - Chlazení'!P94</f>
        <v>0</v>
      </c>
      <c r="AV68" s="133">
        <f>'3 - Chlazení'!J37</f>
        <v>0</v>
      </c>
      <c r="AW68" s="133">
        <f>'3 - Chlazení'!J38</f>
        <v>0</v>
      </c>
      <c r="AX68" s="133">
        <f>'3 - Chlazení'!J39</f>
        <v>0</v>
      </c>
      <c r="AY68" s="133">
        <f>'3 - Chlazení'!J40</f>
        <v>0</v>
      </c>
      <c r="AZ68" s="133">
        <f>'3 - Chlazení'!F37</f>
        <v>0</v>
      </c>
      <c r="BA68" s="133">
        <f>'3 - Chlazení'!F38</f>
        <v>0</v>
      </c>
      <c r="BB68" s="133">
        <f>'3 - Chlazení'!F39</f>
        <v>0</v>
      </c>
      <c r="BC68" s="133">
        <f>'3 - Chlazení'!F40</f>
        <v>0</v>
      </c>
      <c r="BD68" s="135">
        <f>'3 - Chlazení'!F41</f>
        <v>0</v>
      </c>
      <c r="BE68" s="4"/>
      <c r="BT68" s="136" t="s">
        <v>116</v>
      </c>
      <c r="BV68" s="136" t="s">
        <v>75</v>
      </c>
      <c r="BW68" s="136" t="s">
        <v>121</v>
      </c>
      <c r="BX68" s="136" t="s">
        <v>114</v>
      </c>
      <c r="CL68" s="136" t="s">
        <v>21</v>
      </c>
    </row>
    <row r="69" s="4" customFormat="1" ht="16.5" customHeight="1">
      <c r="A69" s="127" t="s">
        <v>82</v>
      </c>
      <c r="B69" s="66"/>
      <c r="C69" s="128"/>
      <c r="D69" s="128"/>
      <c r="E69" s="128"/>
      <c r="F69" s="129" t="s">
        <v>122</v>
      </c>
      <c r="G69" s="129"/>
      <c r="H69" s="129"/>
      <c r="I69" s="129"/>
      <c r="J69" s="129"/>
      <c r="K69" s="128"/>
      <c r="L69" s="129" t="s">
        <v>123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'4 - Vytápění'!J34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85</v>
      </c>
      <c r="AR69" s="68"/>
      <c r="AS69" s="132">
        <v>0</v>
      </c>
      <c r="AT69" s="133">
        <f>ROUND(SUM(AV69:AW69),2)</f>
        <v>0</v>
      </c>
      <c r="AU69" s="134">
        <f>'4 - Vytápění'!P94</f>
        <v>0</v>
      </c>
      <c r="AV69" s="133">
        <f>'4 - Vytápění'!J37</f>
        <v>0</v>
      </c>
      <c r="AW69" s="133">
        <f>'4 - Vytápění'!J38</f>
        <v>0</v>
      </c>
      <c r="AX69" s="133">
        <f>'4 - Vytápění'!J39</f>
        <v>0</v>
      </c>
      <c r="AY69" s="133">
        <f>'4 - Vytápění'!J40</f>
        <v>0</v>
      </c>
      <c r="AZ69" s="133">
        <f>'4 - Vytápění'!F37</f>
        <v>0</v>
      </c>
      <c r="BA69" s="133">
        <f>'4 - Vytápění'!F38</f>
        <v>0</v>
      </c>
      <c r="BB69" s="133">
        <f>'4 - Vytápění'!F39</f>
        <v>0</v>
      </c>
      <c r="BC69" s="133">
        <f>'4 - Vytápění'!F40</f>
        <v>0</v>
      </c>
      <c r="BD69" s="135">
        <f>'4 - Vytápění'!F41</f>
        <v>0</v>
      </c>
      <c r="BE69" s="4"/>
      <c r="BT69" s="136" t="s">
        <v>116</v>
      </c>
      <c r="BV69" s="136" t="s">
        <v>75</v>
      </c>
      <c r="BW69" s="136" t="s">
        <v>124</v>
      </c>
      <c r="BX69" s="136" t="s">
        <v>114</v>
      </c>
      <c r="CL69" s="136" t="s">
        <v>21</v>
      </c>
    </row>
    <row r="70" s="4" customFormat="1" ht="16.5" customHeight="1">
      <c r="A70" s="4"/>
      <c r="B70" s="66"/>
      <c r="C70" s="128"/>
      <c r="D70" s="128"/>
      <c r="E70" s="128"/>
      <c r="F70" s="129" t="s">
        <v>125</v>
      </c>
      <c r="G70" s="129"/>
      <c r="H70" s="129"/>
      <c r="I70" s="129"/>
      <c r="J70" s="129"/>
      <c r="K70" s="128"/>
      <c r="L70" s="129" t="s">
        <v>126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7">
        <f>ROUND(SUM(AG71:AG76),2)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85</v>
      </c>
      <c r="AR70" s="68"/>
      <c r="AS70" s="132">
        <f>ROUND(SUM(AS71:AS76),2)</f>
        <v>0</v>
      </c>
      <c r="AT70" s="133">
        <f>ROUND(SUM(AV70:AW70),2)</f>
        <v>0</v>
      </c>
      <c r="AU70" s="134">
        <f>ROUND(SUM(AU71:AU76),5)</f>
        <v>0</v>
      </c>
      <c r="AV70" s="133">
        <f>ROUND(AZ70*L29,2)</f>
        <v>0</v>
      </c>
      <c r="AW70" s="133">
        <f>ROUND(BA70*L30,2)</f>
        <v>0</v>
      </c>
      <c r="AX70" s="133">
        <f>ROUND(BB70*L29,2)</f>
        <v>0</v>
      </c>
      <c r="AY70" s="133">
        <f>ROUND(BC70*L30,2)</f>
        <v>0</v>
      </c>
      <c r="AZ70" s="133">
        <f>ROUND(SUM(AZ71:AZ76),2)</f>
        <v>0</v>
      </c>
      <c r="BA70" s="133">
        <f>ROUND(SUM(BA71:BA76),2)</f>
        <v>0</v>
      </c>
      <c r="BB70" s="133">
        <f>ROUND(SUM(BB71:BB76),2)</f>
        <v>0</v>
      </c>
      <c r="BC70" s="133">
        <f>ROUND(SUM(BC71:BC76),2)</f>
        <v>0</v>
      </c>
      <c r="BD70" s="135">
        <f>ROUND(SUM(BD71:BD76),2)</f>
        <v>0</v>
      </c>
      <c r="BE70" s="4"/>
      <c r="BS70" s="136" t="s">
        <v>72</v>
      </c>
      <c r="BT70" s="136" t="s">
        <v>116</v>
      </c>
      <c r="BU70" s="136" t="s">
        <v>74</v>
      </c>
      <c r="BV70" s="136" t="s">
        <v>75</v>
      </c>
      <c r="BW70" s="136" t="s">
        <v>127</v>
      </c>
      <c r="BX70" s="136" t="s">
        <v>114</v>
      </c>
      <c r="CL70" s="136" t="s">
        <v>21</v>
      </c>
    </row>
    <row r="71" s="4" customFormat="1" ht="16.5" customHeight="1">
      <c r="A71" s="127" t="s">
        <v>82</v>
      </c>
      <c r="B71" s="66"/>
      <c r="C71" s="128"/>
      <c r="D71" s="128"/>
      <c r="E71" s="128"/>
      <c r="F71" s="128"/>
      <c r="G71" s="129" t="s">
        <v>128</v>
      </c>
      <c r="H71" s="129"/>
      <c r="I71" s="129"/>
      <c r="J71" s="129"/>
      <c r="K71" s="129"/>
      <c r="L71" s="128"/>
      <c r="M71" s="129" t="s">
        <v>129</v>
      </c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'5.1 - Silnoproudá elektro...'!J34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85</v>
      </c>
      <c r="AR71" s="68"/>
      <c r="AS71" s="132">
        <v>0</v>
      </c>
      <c r="AT71" s="133">
        <f>ROUND(SUM(AV71:AW71),2)</f>
        <v>0</v>
      </c>
      <c r="AU71" s="134">
        <f>'5.1 - Silnoproudá elektro...'!P98</f>
        <v>0</v>
      </c>
      <c r="AV71" s="133">
        <f>'5.1 - Silnoproudá elektro...'!J37</f>
        <v>0</v>
      </c>
      <c r="AW71" s="133">
        <f>'5.1 - Silnoproudá elektro...'!J38</f>
        <v>0</v>
      </c>
      <c r="AX71" s="133">
        <f>'5.1 - Silnoproudá elektro...'!J39</f>
        <v>0</v>
      </c>
      <c r="AY71" s="133">
        <f>'5.1 - Silnoproudá elektro...'!J40</f>
        <v>0</v>
      </c>
      <c r="AZ71" s="133">
        <f>'5.1 - Silnoproudá elektro...'!F37</f>
        <v>0</v>
      </c>
      <c r="BA71" s="133">
        <f>'5.1 - Silnoproudá elektro...'!F38</f>
        <v>0</v>
      </c>
      <c r="BB71" s="133">
        <f>'5.1 - Silnoproudá elektro...'!F39</f>
        <v>0</v>
      </c>
      <c r="BC71" s="133">
        <f>'5.1 - Silnoproudá elektro...'!F40</f>
        <v>0</v>
      </c>
      <c r="BD71" s="135">
        <f>'5.1 - Silnoproudá elektro...'!F41</f>
        <v>0</v>
      </c>
      <c r="BE71" s="4"/>
      <c r="BT71" s="136" t="s">
        <v>122</v>
      </c>
      <c r="BV71" s="136" t="s">
        <v>75</v>
      </c>
      <c r="BW71" s="136" t="s">
        <v>130</v>
      </c>
      <c r="BX71" s="136" t="s">
        <v>127</v>
      </c>
      <c r="CL71" s="136" t="s">
        <v>21</v>
      </c>
    </row>
    <row r="72" s="4" customFormat="1" ht="16.5" customHeight="1">
      <c r="A72" s="127" t="s">
        <v>82</v>
      </c>
      <c r="B72" s="66"/>
      <c r="C72" s="128"/>
      <c r="D72" s="128"/>
      <c r="E72" s="128"/>
      <c r="F72" s="128"/>
      <c r="G72" s="129" t="s">
        <v>131</v>
      </c>
      <c r="H72" s="129"/>
      <c r="I72" s="129"/>
      <c r="J72" s="129"/>
      <c r="K72" s="129"/>
      <c r="L72" s="128"/>
      <c r="M72" s="129" t="s">
        <v>132</v>
      </c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'5.2 - Strukturovaná kabeláž'!J34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85</v>
      </c>
      <c r="AR72" s="68"/>
      <c r="AS72" s="132">
        <v>0</v>
      </c>
      <c r="AT72" s="133">
        <f>ROUND(SUM(AV72:AW72),2)</f>
        <v>0</v>
      </c>
      <c r="AU72" s="134">
        <f>'5.2 - Strukturovaná kabeláž'!P95</f>
        <v>0</v>
      </c>
      <c r="AV72" s="133">
        <f>'5.2 - Strukturovaná kabeláž'!J37</f>
        <v>0</v>
      </c>
      <c r="AW72" s="133">
        <f>'5.2 - Strukturovaná kabeláž'!J38</f>
        <v>0</v>
      </c>
      <c r="AX72" s="133">
        <f>'5.2 - Strukturovaná kabeláž'!J39</f>
        <v>0</v>
      </c>
      <c r="AY72" s="133">
        <f>'5.2 - Strukturovaná kabeláž'!J40</f>
        <v>0</v>
      </c>
      <c r="AZ72" s="133">
        <f>'5.2 - Strukturovaná kabeláž'!F37</f>
        <v>0</v>
      </c>
      <c r="BA72" s="133">
        <f>'5.2 - Strukturovaná kabeláž'!F38</f>
        <v>0</v>
      </c>
      <c r="BB72" s="133">
        <f>'5.2 - Strukturovaná kabeláž'!F39</f>
        <v>0</v>
      </c>
      <c r="BC72" s="133">
        <f>'5.2 - Strukturovaná kabeláž'!F40</f>
        <v>0</v>
      </c>
      <c r="BD72" s="135">
        <f>'5.2 - Strukturovaná kabeláž'!F41</f>
        <v>0</v>
      </c>
      <c r="BE72" s="4"/>
      <c r="BT72" s="136" t="s">
        <v>122</v>
      </c>
      <c r="BV72" s="136" t="s">
        <v>75</v>
      </c>
      <c r="BW72" s="136" t="s">
        <v>133</v>
      </c>
      <c r="BX72" s="136" t="s">
        <v>127</v>
      </c>
      <c r="CL72" s="136" t="s">
        <v>21</v>
      </c>
    </row>
    <row r="73" s="4" customFormat="1" ht="16.5" customHeight="1">
      <c r="A73" s="127" t="s">
        <v>82</v>
      </c>
      <c r="B73" s="66"/>
      <c r="C73" s="128"/>
      <c r="D73" s="128"/>
      <c r="E73" s="128"/>
      <c r="F73" s="128"/>
      <c r="G73" s="129" t="s">
        <v>134</v>
      </c>
      <c r="H73" s="129"/>
      <c r="I73" s="129"/>
      <c r="J73" s="129"/>
      <c r="K73" s="129"/>
      <c r="L73" s="128"/>
      <c r="M73" s="129" t="s">
        <v>79</v>
      </c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'5.3 - STA'!J34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85</v>
      </c>
      <c r="AR73" s="68"/>
      <c r="AS73" s="132">
        <v>0</v>
      </c>
      <c r="AT73" s="133">
        <f>ROUND(SUM(AV73:AW73),2)</f>
        <v>0</v>
      </c>
      <c r="AU73" s="134">
        <f>'5.3 - STA'!P95</f>
        <v>0</v>
      </c>
      <c r="AV73" s="133">
        <f>'5.3 - STA'!J37</f>
        <v>0</v>
      </c>
      <c r="AW73" s="133">
        <f>'5.3 - STA'!J38</f>
        <v>0</v>
      </c>
      <c r="AX73" s="133">
        <f>'5.3 - STA'!J39</f>
        <v>0</v>
      </c>
      <c r="AY73" s="133">
        <f>'5.3 - STA'!J40</f>
        <v>0</v>
      </c>
      <c r="AZ73" s="133">
        <f>'5.3 - STA'!F37</f>
        <v>0</v>
      </c>
      <c r="BA73" s="133">
        <f>'5.3 - STA'!F38</f>
        <v>0</v>
      </c>
      <c r="BB73" s="133">
        <f>'5.3 - STA'!F39</f>
        <v>0</v>
      </c>
      <c r="BC73" s="133">
        <f>'5.3 - STA'!F40</f>
        <v>0</v>
      </c>
      <c r="BD73" s="135">
        <f>'5.3 - STA'!F41</f>
        <v>0</v>
      </c>
      <c r="BE73" s="4"/>
      <c r="BT73" s="136" t="s">
        <v>122</v>
      </c>
      <c r="BV73" s="136" t="s">
        <v>75</v>
      </c>
      <c r="BW73" s="136" t="s">
        <v>135</v>
      </c>
      <c r="BX73" s="136" t="s">
        <v>127</v>
      </c>
      <c r="CL73" s="136" t="s">
        <v>21</v>
      </c>
    </row>
    <row r="74" s="4" customFormat="1" ht="16.5" customHeight="1">
      <c r="A74" s="127" t="s">
        <v>82</v>
      </c>
      <c r="B74" s="66"/>
      <c r="C74" s="128"/>
      <c r="D74" s="128"/>
      <c r="E74" s="128"/>
      <c r="F74" s="128"/>
      <c r="G74" s="129" t="s">
        <v>136</v>
      </c>
      <c r="H74" s="129"/>
      <c r="I74" s="129"/>
      <c r="J74" s="129"/>
      <c r="K74" s="129"/>
      <c r="L74" s="128"/>
      <c r="M74" s="129" t="s">
        <v>137</v>
      </c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'5.4 - FVE'!J34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85</v>
      </c>
      <c r="AR74" s="68"/>
      <c r="AS74" s="132">
        <v>0</v>
      </c>
      <c r="AT74" s="133">
        <f>ROUND(SUM(AV74:AW74),2)</f>
        <v>0</v>
      </c>
      <c r="AU74" s="134">
        <f>'5.4 - FVE'!P95</f>
        <v>0</v>
      </c>
      <c r="AV74" s="133">
        <f>'5.4 - FVE'!J37</f>
        <v>0</v>
      </c>
      <c r="AW74" s="133">
        <f>'5.4 - FVE'!J38</f>
        <v>0</v>
      </c>
      <c r="AX74" s="133">
        <f>'5.4 - FVE'!J39</f>
        <v>0</v>
      </c>
      <c r="AY74" s="133">
        <f>'5.4 - FVE'!J40</f>
        <v>0</v>
      </c>
      <c r="AZ74" s="133">
        <f>'5.4 - FVE'!F37</f>
        <v>0</v>
      </c>
      <c r="BA74" s="133">
        <f>'5.4 - FVE'!F38</f>
        <v>0</v>
      </c>
      <c r="BB74" s="133">
        <f>'5.4 - FVE'!F39</f>
        <v>0</v>
      </c>
      <c r="BC74" s="133">
        <f>'5.4 - FVE'!F40</f>
        <v>0</v>
      </c>
      <c r="BD74" s="135">
        <f>'5.4 - FVE'!F41</f>
        <v>0</v>
      </c>
      <c r="BE74" s="4"/>
      <c r="BT74" s="136" t="s">
        <v>122</v>
      </c>
      <c r="BV74" s="136" t="s">
        <v>75</v>
      </c>
      <c r="BW74" s="136" t="s">
        <v>138</v>
      </c>
      <c r="BX74" s="136" t="s">
        <v>127</v>
      </c>
      <c r="CL74" s="136" t="s">
        <v>21</v>
      </c>
    </row>
    <row r="75" s="4" customFormat="1" ht="16.5" customHeight="1">
      <c r="A75" s="127" t="s">
        <v>82</v>
      </c>
      <c r="B75" s="66"/>
      <c r="C75" s="128"/>
      <c r="D75" s="128"/>
      <c r="E75" s="128"/>
      <c r="F75" s="128"/>
      <c r="G75" s="129" t="s">
        <v>139</v>
      </c>
      <c r="H75" s="129"/>
      <c r="I75" s="129"/>
      <c r="J75" s="129"/>
      <c r="K75" s="129"/>
      <c r="L75" s="128"/>
      <c r="M75" s="129" t="s">
        <v>140</v>
      </c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'5.5 - Hromosvod'!J34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85</v>
      </c>
      <c r="AR75" s="68"/>
      <c r="AS75" s="132">
        <v>0</v>
      </c>
      <c r="AT75" s="133">
        <f>ROUND(SUM(AV75:AW75),2)</f>
        <v>0</v>
      </c>
      <c r="AU75" s="134">
        <f>'5.5 - Hromosvod'!P94</f>
        <v>0</v>
      </c>
      <c r="AV75" s="133">
        <f>'5.5 - Hromosvod'!J37</f>
        <v>0</v>
      </c>
      <c r="AW75" s="133">
        <f>'5.5 - Hromosvod'!J38</f>
        <v>0</v>
      </c>
      <c r="AX75" s="133">
        <f>'5.5 - Hromosvod'!J39</f>
        <v>0</v>
      </c>
      <c r="AY75" s="133">
        <f>'5.5 - Hromosvod'!J40</f>
        <v>0</v>
      </c>
      <c r="AZ75" s="133">
        <f>'5.5 - Hromosvod'!F37</f>
        <v>0</v>
      </c>
      <c r="BA75" s="133">
        <f>'5.5 - Hromosvod'!F38</f>
        <v>0</v>
      </c>
      <c r="BB75" s="133">
        <f>'5.5 - Hromosvod'!F39</f>
        <v>0</v>
      </c>
      <c r="BC75" s="133">
        <f>'5.5 - Hromosvod'!F40</f>
        <v>0</v>
      </c>
      <c r="BD75" s="135">
        <f>'5.5 - Hromosvod'!F41</f>
        <v>0</v>
      </c>
      <c r="BE75" s="4"/>
      <c r="BT75" s="136" t="s">
        <v>122</v>
      </c>
      <c r="BV75" s="136" t="s">
        <v>75</v>
      </c>
      <c r="BW75" s="136" t="s">
        <v>141</v>
      </c>
      <c r="BX75" s="136" t="s">
        <v>127</v>
      </c>
      <c r="CL75" s="136" t="s">
        <v>21</v>
      </c>
    </row>
    <row r="76" s="4" customFormat="1" ht="16.5" customHeight="1">
      <c r="A76" s="127" t="s">
        <v>82</v>
      </c>
      <c r="B76" s="66"/>
      <c r="C76" s="128"/>
      <c r="D76" s="128"/>
      <c r="E76" s="128"/>
      <c r="F76" s="128"/>
      <c r="G76" s="129" t="s">
        <v>142</v>
      </c>
      <c r="H76" s="129"/>
      <c r="I76" s="129"/>
      <c r="J76" s="129"/>
      <c r="K76" s="129"/>
      <c r="L76" s="128"/>
      <c r="M76" s="129" t="s">
        <v>143</v>
      </c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'5.6 - Ostatní'!J34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85</v>
      </c>
      <c r="AR76" s="68"/>
      <c r="AS76" s="132">
        <v>0</v>
      </c>
      <c r="AT76" s="133">
        <f>ROUND(SUM(AV76:AW76),2)</f>
        <v>0</v>
      </c>
      <c r="AU76" s="134">
        <f>'5.6 - Ostatní'!P94</f>
        <v>0</v>
      </c>
      <c r="AV76" s="133">
        <f>'5.6 - Ostatní'!J37</f>
        <v>0</v>
      </c>
      <c r="AW76" s="133">
        <f>'5.6 - Ostatní'!J38</f>
        <v>0</v>
      </c>
      <c r="AX76" s="133">
        <f>'5.6 - Ostatní'!J39</f>
        <v>0</v>
      </c>
      <c r="AY76" s="133">
        <f>'5.6 - Ostatní'!J40</f>
        <v>0</v>
      </c>
      <c r="AZ76" s="133">
        <f>'5.6 - Ostatní'!F37</f>
        <v>0</v>
      </c>
      <c r="BA76" s="133">
        <f>'5.6 - Ostatní'!F38</f>
        <v>0</v>
      </c>
      <c r="BB76" s="133">
        <f>'5.6 - Ostatní'!F39</f>
        <v>0</v>
      </c>
      <c r="BC76" s="133">
        <f>'5.6 - Ostatní'!F40</f>
        <v>0</v>
      </c>
      <c r="BD76" s="135">
        <f>'5.6 - Ostatní'!F41</f>
        <v>0</v>
      </c>
      <c r="BE76" s="4"/>
      <c r="BT76" s="136" t="s">
        <v>122</v>
      </c>
      <c r="BV76" s="136" t="s">
        <v>75</v>
      </c>
      <c r="BW76" s="136" t="s">
        <v>144</v>
      </c>
      <c r="BX76" s="136" t="s">
        <v>127</v>
      </c>
      <c r="CL76" s="136" t="s">
        <v>21</v>
      </c>
    </row>
    <row r="77" s="4" customFormat="1" ht="16.5" customHeight="1">
      <c r="A77" s="127" t="s">
        <v>82</v>
      </c>
      <c r="B77" s="66"/>
      <c r="C77" s="128"/>
      <c r="D77" s="128"/>
      <c r="E77" s="128"/>
      <c r="F77" s="129" t="s">
        <v>145</v>
      </c>
      <c r="G77" s="129"/>
      <c r="H77" s="129"/>
      <c r="I77" s="129"/>
      <c r="J77" s="129"/>
      <c r="K77" s="128"/>
      <c r="L77" s="129" t="s">
        <v>146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'6 - Vnitřní plynovod'!J34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85</v>
      </c>
      <c r="AR77" s="68"/>
      <c r="AS77" s="132">
        <v>0</v>
      </c>
      <c r="AT77" s="133">
        <f>ROUND(SUM(AV77:AW77),2)</f>
        <v>0</v>
      </c>
      <c r="AU77" s="134">
        <f>'6 - Vnitřní plynovod'!P93</f>
        <v>0</v>
      </c>
      <c r="AV77" s="133">
        <f>'6 - Vnitřní plynovod'!J37</f>
        <v>0</v>
      </c>
      <c r="AW77" s="133">
        <f>'6 - Vnitřní plynovod'!J38</f>
        <v>0</v>
      </c>
      <c r="AX77" s="133">
        <f>'6 - Vnitřní plynovod'!J39</f>
        <v>0</v>
      </c>
      <c r="AY77" s="133">
        <f>'6 - Vnitřní plynovod'!J40</f>
        <v>0</v>
      </c>
      <c r="AZ77" s="133">
        <f>'6 - Vnitřní plynovod'!F37</f>
        <v>0</v>
      </c>
      <c r="BA77" s="133">
        <f>'6 - Vnitřní plynovod'!F38</f>
        <v>0</v>
      </c>
      <c r="BB77" s="133">
        <f>'6 - Vnitřní plynovod'!F39</f>
        <v>0</v>
      </c>
      <c r="BC77" s="133">
        <f>'6 - Vnitřní plynovod'!F40</f>
        <v>0</v>
      </c>
      <c r="BD77" s="135">
        <f>'6 - Vnitřní plynovod'!F41</f>
        <v>0</v>
      </c>
      <c r="BE77" s="4"/>
      <c r="BT77" s="136" t="s">
        <v>116</v>
      </c>
      <c r="BV77" s="136" t="s">
        <v>75</v>
      </c>
      <c r="BW77" s="136" t="s">
        <v>147</v>
      </c>
      <c r="BX77" s="136" t="s">
        <v>114</v>
      </c>
      <c r="CL77" s="136" t="s">
        <v>21</v>
      </c>
    </row>
    <row r="78" s="7" customFormat="1" ht="16.5" customHeight="1">
      <c r="A78" s="7"/>
      <c r="B78" s="114"/>
      <c r="C78" s="115"/>
      <c r="D78" s="116" t="s">
        <v>148</v>
      </c>
      <c r="E78" s="116"/>
      <c r="F78" s="116"/>
      <c r="G78" s="116"/>
      <c r="H78" s="116"/>
      <c r="I78" s="117"/>
      <c r="J78" s="116" t="s">
        <v>149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ROUND(SUM(AG79:AG86),2)</f>
        <v>0</v>
      </c>
      <c r="AH78" s="117"/>
      <c r="AI78" s="117"/>
      <c r="AJ78" s="117"/>
      <c r="AK78" s="117"/>
      <c r="AL78" s="117"/>
      <c r="AM78" s="117"/>
      <c r="AN78" s="119">
        <f>SUM(AG78,AT78)</f>
        <v>0</v>
      </c>
      <c r="AO78" s="117"/>
      <c r="AP78" s="117"/>
      <c r="AQ78" s="120" t="s">
        <v>79</v>
      </c>
      <c r="AR78" s="121"/>
      <c r="AS78" s="122">
        <f>ROUND(SUM(AS79:AS86),2)</f>
        <v>0</v>
      </c>
      <c r="AT78" s="123">
        <f>ROUND(SUM(AV78:AW78),2)</f>
        <v>0</v>
      </c>
      <c r="AU78" s="124">
        <f>ROUND(SUM(AU79:AU86),5)</f>
        <v>0</v>
      </c>
      <c r="AV78" s="123">
        <f>ROUND(AZ78*L29,2)</f>
        <v>0</v>
      </c>
      <c r="AW78" s="123">
        <f>ROUND(BA78*L30,2)</f>
        <v>0</v>
      </c>
      <c r="AX78" s="123">
        <f>ROUND(BB78*L29,2)</f>
        <v>0</v>
      </c>
      <c r="AY78" s="123">
        <f>ROUND(BC78*L30,2)</f>
        <v>0</v>
      </c>
      <c r="AZ78" s="123">
        <f>ROUND(SUM(AZ79:AZ86),2)</f>
        <v>0</v>
      </c>
      <c r="BA78" s="123">
        <f>ROUND(SUM(BA79:BA86),2)</f>
        <v>0</v>
      </c>
      <c r="BB78" s="123">
        <f>ROUND(SUM(BB79:BB86),2)</f>
        <v>0</v>
      </c>
      <c r="BC78" s="123">
        <f>ROUND(SUM(BC79:BC86),2)</f>
        <v>0</v>
      </c>
      <c r="BD78" s="125">
        <f>ROUND(SUM(BD79:BD86),2)</f>
        <v>0</v>
      </c>
      <c r="BE78" s="7"/>
      <c r="BS78" s="126" t="s">
        <v>72</v>
      </c>
      <c r="BT78" s="126" t="s">
        <v>80</v>
      </c>
      <c r="BU78" s="126" t="s">
        <v>74</v>
      </c>
      <c r="BV78" s="126" t="s">
        <v>75</v>
      </c>
      <c r="BW78" s="126" t="s">
        <v>150</v>
      </c>
      <c r="BX78" s="126" t="s">
        <v>5</v>
      </c>
      <c r="CL78" s="126" t="s">
        <v>21</v>
      </c>
      <c r="CM78" s="126" t="s">
        <v>80</v>
      </c>
    </row>
    <row r="79" s="4" customFormat="1" ht="16.5" customHeight="1">
      <c r="A79" s="127" t="s">
        <v>82</v>
      </c>
      <c r="B79" s="66"/>
      <c r="C79" s="128"/>
      <c r="D79" s="128"/>
      <c r="E79" s="129" t="s">
        <v>151</v>
      </c>
      <c r="F79" s="129"/>
      <c r="G79" s="129"/>
      <c r="H79" s="129"/>
      <c r="I79" s="129"/>
      <c r="J79" s="128"/>
      <c r="K79" s="129" t="s">
        <v>152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'SO 2.0 - Vodovodní přípojka'!J32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85</v>
      </c>
      <c r="AR79" s="68"/>
      <c r="AS79" s="132">
        <v>0</v>
      </c>
      <c r="AT79" s="133">
        <f>ROUND(SUM(AV79:AW79),2)</f>
        <v>0</v>
      </c>
      <c r="AU79" s="134">
        <f>'SO 2.0 - Vodovodní přípojka'!P86</f>
        <v>0</v>
      </c>
      <c r="AV79" s="133">
        <f>'SO 2.0 - Vodovodní přípojka'!J35</f>
        <v>0</v>
      </c>
      <c r="AW79" s="133">
        <f>'SO 2.0 - Vodovodní přípojka'!J36</f>
        <v>0</v>
      </c>
      <c r="AX79" s="133">
        <f>'SO 2.0 - Vodovodní přípojka'!J37</f>
        <v>0</v>
      </c>
      <c r="AY79" s="133">
        <f>'SO 2.0 - Vodovodní přípojka'!J38</f>
        <v>0</v>
      </c>
      <c r="AZ79" s="133">
        <f>'SO 2.0 - Vodovodní přípojka'!F35</f>
        <v>0</v>
      </c>
      <c r="BA79" s="133">
        <f>'SO 2.0 - Vodovodní přípojka'!F36</f>
        <v>0</v>
      </c>
      <c r="BB79" s="133">
        <f>'SO 2.0 - Vodovodní přípojka'!F37</f>
        <v>0</v>
      </c>
      <c r="BC79" s="133">
        <f>'SO 2.0 - Vodovodní přípojka'!F38</f>
        <v>0</v>
      </c>
      <c r="BD79" s="135">
        <f>'SO 2.0 - Vodovodní přípojka'!F39</f>
        <v>0</v>
      </c>
      <c r="BE79" s="4"/>
      <c r="BT79" s="136" t="s">
        <v>86</v>
      </c>
      <c r="BV79" s="136" t="s">
        <v>75</v>
      </c>
      <c r="BW79" s="136" t="s">
        <v>153</v>
      </c>
      <c r="BX79" s="136" t="s">
        <v>150</v>
      </c>
      <c r="CL79" s="136" t="s">
        <v>154</v>
      </c>
    </row>
    <row r="80" s="4" customFormat="1" ht="16.5" customHeight="1">
      <c r="A80" s="127" t="s">
        <v>82</v>
      </c>
      <c r="B80" s="66"/>
      <c r="C80" s="128"/>
      <c r="D80" s="128"/>
      <c r="E80" s="129" t="s">
        <v>155</v>
      </c>
      <c r="F80" s="129"/>
      <c r="G80" s="129"/>
      <c r="H80" s="129"/>
      <c r="I80" s="129"/>
      <c r="J80" s="128"/>
      <c r="K80" s="129" t="s">
        <v>156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30">
        <f>'SO 2.1 - Rekonstrukce pří...'!J32</f>
        <v>0</v>
      </c>
      <c r="AH80" s="128"/>
      <c r="AI80" s="128"/>
      <c r="AJ80" s="128"/>
      <c r="AK80" s="128"/>
      <c r="AL80" s="128"/>
      <c r="AM80" s="128"/>
      <c r="AN80" s="130">
        <f>SUM(AG80,AT80)</f>
        <v>0</v>
      </c>
      <c r="AO80" s="128"/>
      <c r="AP80" s="128"/>
      <c r="AQ80" s="131" t="s">
        <v>85</v>
      </c>
      <c r="AR80" s="68"/>
      <c r="AS80" s="132">
        <v>0</v>
      </c>
      <c r="AT80" s="133">
        <f>ROUND(SUM(AV80:AW80),2)</f>
        <v>0</v>
      </c>
      <c r="AU80" s="134">
        <f>'SO 2.1 - Rekonstrukce pří...'!P86</f>
        <v>0</v>
      </c>
      <c r="AV80" s="133">
        <f>'SO 2.1 - Rekonstrukce pří...'!J35</f>
        <v>0</v>
      </c>
      <c r="AW80" s="133">
        <f>'SO 2.1 - Rekonstrukce pří...'!J36</f>
        <v>0</v>
      </c>
      <c r="AX80" s="133">
        <f>'SO 2.1 - Rekonstrukce pří...'!J37</f>
        <v>0</v>
      </c>
      <c r="AY80" s="133">
        <f>'SO 2.1 - Rekonstrukce pří...'!J38</f>
        <v>0</v>
      </c>
      <c r="AZ80" s="133">
        <f>'SO 2.1 - Rekonstrukce pří...'!F35</f>
        <v>0</v>
      </c>
      <c r="BA80" s="133">
        <f>'SO 2.1 - Rekonstrukce pří...'!F36</f>
        <v>0</v>
      </c>
      <c r="BB80" s="133">
        <f>'SO 2.1 - Rekonstrukce pří...'!F37</f>
        <v>0</v>
      </c>
      <c r="BC80" s="133">
        <f>'SO 2.1 - Rekonstrukce pří...'!F38</f>
        <v>0</v>
      </c>
      <c r="BD80" s="135">
        <f>'SO 2.1 - Rekonstrukce pří...'!F39</f>
        <v>0</v>
      </c>
      <c r="BE80" s="4"/>
      <c r="BT80" s="136" t="s">
        <v>86</v>
      </c>
      <c r="BV80" s="136" t="s">
        <v>75</v>
      </c>
      <c r="BW80" s="136" t="s">
        <v>157</v>
      </c>
      <c r="BX80" s="136" t="s">
        <v>150</v>
      </c>
      <c r="CL80" s="136" t="s">
        <v>158</v>
      </c>
    </row>
    <row r="81" s="4" customFormat="1" ht="16.5" customHeight="1">
      <c r="A81" s="127" t="s">
        <v>82</v>
      </c>
      <c r="B81" s="66"/>
      <c r="C81" s="128"/>
      <c r="D81" s="128"/>
      <c r="E81" s="129" t="s">
        <v>159</v>
      </c>
      <c r="F81" s="129"/>
      <c r="G81" s="129"/>
      <c r="H81" s="129"/>
      <c r="I81" s="129"/>
      <c r="J81" s="128"/>
      <c r="K81" s="129" t="s">
        <v>160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0">
        <f>'SO 2.2 - Dešťová kanalizace'!J32</f>
        <v>0</v>
      </c>
      <c r="AH81" s="128"/>
      <c r="AI81" s="128"/>
      <c r="AJ81" s="128"/>
      <c r="AK81" s="128"/>
      <c r="AL81" s="128"/>
      <c r="AM81" s="128"/>
      <c r="AN81" s="130">
        <f>SUM(AG81,AT81)</f>
        <v>0</v>
      </c>
      <c r="AO81" s="128"/>
      <c r="AP81" s="128"/>
      <c r="AQ81" s="131" t="s">
        <v>85</v>
      </c>
      <c r="AR81" s="68"/>
      <c r="AS81" s="132">
        <v>0</v>
      </c>
      <c r="AT81" s="133">
        <f>ROUND(SUM(AV81:AW81),2)</f>
        <v>0</v>
      </c>
      <c r="AU81" s="134">
        <f>'SO 2.2 - Dešťová kanalizace'!P86</f>
        <v>0</v>
      </c>
      <c r="AV81" s="133">
        <f>'SO 2.2 - Dešťová kanalizace'!J35</f>
        <v>0</v>
      </c>
      <c r="AW81" s="133">
        <f>'SO 2.2 - Dešťová kanalizace'!J36</f>
        <v>0</v>
      </c>
      <c r="AX81" s="133">
        <f>'SO 2.2 - Dešťová kanalizace'!J37</f>
        <v>0</v>
      </c>
      <c r="AY81" s="133">
        <f>'SO 2.2 - Dešťová kanalizace'!J38</f>
        <v>0</v>
      </c>
      <c r="AZ81" s="133">
        <f>'SO 2.2 - Dešťová kanalizace'!F35</f>
        <v>0</v>
      </c>
      <c r="BA81" s="133">
        <f>'SO 2.2 - Dešťová kanalizace'!F36</f>
        <v>0</v>
      </c>
      <c r="BB81" s="133">
        <f>'SO 2.2 - Dešťová kanalizace'!F37</f>
        <v>0</v>
      </c>
      <c r="BC81" s="133">
        <f>'SO 2.2 - Dešťová kanalizace'!F38</f>
        <v>0</v>
      </c>
      <c r="BD81" s="135">
        <f>'SO 2.2 - Dešťová kanalizace'!F39</f>
        <v>0</v>
      </c>
      <c r="BE81" s="4"/>
      <c r="BT81" s="136" t="s">
        <v>86</v>
      </c>
      <c r="BV81" s="136" t="s">
        <v>75</v>
      </c>
      <c r="BW81" s="136" t="s">
        <v>161</v>
      </c>
      <c r="BX81" s="136" t="s">
        <v>150</v>
      </c>
      <c r="CL81" s="136" t="s">
        <v>162</v>
      </c>
    </row>
    <row r="82" s="4" customFormat="1" ht="16.5" customHeight="1">
      <c r="A82" s="127" t="s">
        <v>82</v>
      </c>
      <c r="B82" s="66"/>
      <c r="C82" s="128"/>
      <c r="D82" s="128"/>
      <c r="E82" s="129" t="s">
        <v>163</v>
      </c>
      <c r="F82" s="129"/>
      <c r="G82" s="129"/>
      <c r="H82" s="129"/>
      <c r="I82" s="129"/>
      <c r="J82" s="128"/>
      <c r="K82" s="129" t="s">
        <v>164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30">
        <f>'SO 2.4 - Plynovodní přípojka'!J32</f>
        <v>0</v>
      </c>
      <c r="AH82" s="128"/>
      <c r="AI82" s="128"/>
      <c r="AJ82" s="128"/>
      <c r="AK82" s="128"/>
      <c r="AL82" s="128"/>
      <c r="AM82" s="128"/>
      <c r="AN82" s="130">
        <f>SUM(AG82,AT82)</f>
        <v>0</v>
      </c>
      <c r="AO82" s="128"/>
      <c r="AP82" s="128"/>
      <c r="AQ82" s="131" t="s">
        <v>85</v>
      </c>
      <c r="AR82" s="68"/>
      <c r="AS82" s="132">
        <v>0</v>
      </c>
      <c r="AT82" s="133">
        <f>ROUND(SUM(AV82:AW82),2)</f>
        <v>0</v>
      </c>
      <c r="AU82" s="134">
        <f>'SO 2.4 - Plynovodní přípojka'!P86</f>
        <v>0</v>
      </c>
      <c r="AV82" s="133">
        <f>'SO 2.4 - Plynovodní přípojka'!J35</f>
        <v>0</v>
      </c>
      <c r="AW82" s="133">
        <f>'SO 2.4 - Plynovodní přípojka'!J36</f>
        <v>0</v>
      </c>
      <c r="AX82" s="133">
        <f>'SO 2.4 - Plynovodní přípojka'!J37</f>
        <v>0</v>
      </c>
      <c r="AY82" s="133">
        <f>'SO 2.4 - Plynovodní přípojka'!J38</f>
        <v>0</v>
      </c>
      <c r="AZ82" s="133">
        <f>'SO 2.4 - Plynovodní přípojka'!F35</f>
        <v>0</v>
      </c>
      <c r="BA82" s="133">
        <f>'SO 2.4 - Plynovodní přípojka'!F36</f>
        <v>0</v>
      </c>
      <c r="BB82" s="133">
        <f>'SO 2.4 - Plynovodní přípojka'!F37</f>
        <v>0</v>
      </c>
      <c r="BC82" s="133">
        <f>'SO 2.4 - Plynovodní přípojka'!F38</f>
        <v>0</v>
      </c>
      <c r="BD82" s="135">
        <f>'SO 2.4 - Plynovodní přípojka'!F39</f>
        <v>0</v>
      </c>
      <c r="BE82" s="4"/>
      <c r="BT82" s="136" t="s">
        <v>86</v>
      </c>
      <c r="BV82" s="136" t="s">
        <v>75</v>
      </c>
      <c r="BW82" s="136" t="s">
        <v>165</v>
      </c>
      <c r="BX82" s="136" t="s">
        <v>150</v>
      </c>
      <c r="CL82" s="136" t="s">
        <v>166</v>
      </c>
    </row>
    <row r="83" s="4" customFormat="1" ht="23.25" customHeight="1">
      <c r="A83" s="127" t="s">
        <v>82</v>
      </c>
      <c r="B83" s="66"/>
      <c r="C83" s="128"/>
      <c r="D83" s="128"/>
      <c r="E83" s="129" t="s">
        <v>167</v>
      </c>
      <c r="F83" s="129"/>
      <c r="G83" s="129"/>
      <c r="H83" s="129"/>
      <c r="I83" s="129"/>
      <c r="J83" s="128"/>
      <c r="K83" s="129" t="s">
        <v>168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0">
        <f>'SO 2.5 a 2.6 - Zpevněné p...'!J32</f>
        <v>0</v>
      </c>
      <c r="AH83" s="128"/>
      <c r="AI83" s="128"/>
      <c r="AJ83" s="128"/>
      <c r="AK83" s="128"/>
      <c r="AL83" s="128"/>
      <c r="AM83" s="128"/>
      <c r="AN83" s="130">
        <f>SUM(AG83,AT83)</f>
        <v>0</v>
      </c>
      <c r="AO83" s="128"/>
      <c r="AP83" s="128"/>
      <c r="AQ83" s="131" t="s">
        <v>85</v>
      </c>
      <c r="AR83" s="68"/>
      <c r="AS83" s="132">
        <v>0</v>
      </c>
      <c r="AT83" s="133">
        <f>ROUND(SUM(AV83:AW83),2)</f>
        <v>0</v>
      </c>
      <c r="AU83" s="134">
        <f>'SO 2.5 a 2.6 - Zpevněné p...'!P92</f>
        <v>0</v>
      </c>
      <c r="AV83" s="133">
        <f>'SO 2.5 a 2.6 - Zpevněné p...'!J35</f>
        <v>0</v>
      </c>
      <c r="AW83" s="133">
        <f>'SO 2.5 a 2.6 - Zpevněné p...'!J36</f>
        <v>0</v>
      </c>
      <c r="AX83" s="133">
        <f>'SO 2.5 a 2.6 - Zpevněné p...'!J37</f>
        <v>0</v>
      </c>
      <c r="AY83" s="133">
        <f>'SO 2.5 a 2.6 - Zpevněné p...'!J38</f>
        <v>0</v>
      </c>
      <c r="AZ83" s="133">
        <f>'SO 2.5 a 2.6 - Zpevněné p...'!F35</f>
        <v>0</v>
      </c>
      <c r="BA83" s="133">
        <f>'SO 2.5 a 2.6 - Zpevněné p...'!F36</f>
        <v>0</v>
      </c>
      <c r="BB83" s="133">
        <f>'SO 2.5 a 2.6 - Zpevněné p...'!F37</f>
        <v>0</v>
      </c>
      <c r="BC83" s="133">
        <f>'SO 2.5 a 2.6 - Zpevněné p...'!F38</f>
        <v>0</v>
      </c>
      <c r="BD83" s="135">
        <f>'SO 2.5 a 2.6 - Zpevněné p...'!F39</f>
        <v>0</v>
      </c>
      <c r="BE83" s="4"/>
      <c r="BT83" s="136" t="s">
        <v>86</v>
      </c>
      <c r="BV83" s="136" t="s">
        <v>75</v>
      </c>
      <c r="BW83" s="136" t="s">
        <v>169</v>
      </c>
      <c r="BX83" s="136" t="s">
        <v>150</v>
      </c>
      <c r="CL83" s="136" t="s">
        <v>170</v>
      </c>
    </row>
    <row r="84" s="4" customFormat="1" ht="16.5" customHeight="1">
      <c r="A84" s="127" t="s">
        <v>82</v>
      </c>
      <c r="B84" s="66"/>
      <c r="C84" s="128"/>
      <c r="D84" s="128"/>
      <c r="E84" s="129" t="s">
        <v>171</v>
      </c>
      <c r="F84" s="129"/>
      <c r="G84" s="129"/>
      <c r="H84" s="129"/>
      <c r="I84" s="129"/>
      <c r="J84" s="128"/>
      <c r="K84" s="129" t="s">
        <v>172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30">
        <f>'SO 2.7 - Venkovní vybavení  '!J32</f>
        <v>0</v>
      </c>
      <c r="AH84" s="128"/>
      <c r="AI84" s="128"/>
      <c r="AJ84" s="128"/>
      <c r="AK84" s="128"/>
      <c r="AL84" s="128"/>
      <c r="AM84" s="128"/>
      <c r="AN84" s="130">
        <f>SUM(AG84,AT84)</f>
        <v>0</v>
      </c>
      <c r="AO84" s="128"/>
      <c r="AP84" s="128"/>
      <c r="AQ84" s="131" t="s">
        <v>85</v>
      </c>
      <c r="AR84" s="68"/>
      <c r="AS84" s="132">
        <v>0</v>
      </c>
      <c r="AT84" s="133">
        <f>ROUND(SUM(AV84:AW84),2)</f>
        <v>0</v>
      </c>
      <c r="AU84" s="134">
        <f>'SO 2.7 - Venkovní vybavení  '!P86</f>
        <v>0</v>
      </c>
      <c r="AV84" s="133">
        <f>'SO 2.7 - Venkovní vybavení  '!J35</f>
        <v>0</v>
      </c>
      <c r="AW84" s="133">
        <f>'SO 2.7 - Venkovní vybavení  '!J36</f>
        <v>0</v>
      </c>
      <c r="AX84" s="133">
        <f>'SO 2.7 - Venkovní vybavení  '!J37</f>
        <v>0</v>
      </c>
      <c r="AY84" s="133">
        <f>'SO 2.7 - Venkovní vybavení  '!J38</f>
        <v>0</v>
      </c>
      <c r="AZ84" s="133">
        <f>'SO 2.7 - Venkovní vybavení  '!F35</f>
        <v>0</v>
      </c>
      <c r="BA84" s="133">
        <f>'SO 2.7 - Venkovní vybavení  '!F36</f>
        <v>0</v>
      </c>
      <c r="BB84" s="133">
        <f>'SO 2.7 - Venkovní vybavení  '!F37</f>
        <v>0</v>
      </c>
      <c r="BC84" s="133">
        <f>'SO 2.7 - Venkovní vybavení  '!F38</f>
        <v>0</v>
      </c>
      <c r="BD84" s="135">
        <f>'SO 2.7 - Venkovní vybavení  '!F39</f>
        <v>0</v>
      </c>
      <c r="BE84" s="4"/>
      <c r="BT84" s="136" t="s">
        <v>86</v>
      </c>
      <c r="BV84" s="136" t="s">
        <v>75</v>
      </c>
      <c r="BW84" s="136" t="s">
        <v>173</v>
      </c>
      <c r="BX84" s="136" t="s">
        <v>150</v>
      </c>
      <c r="CL84" s="136" t="s">
        <v>21</v>
      </c>
    </row>
    <row r="85" s="4" customFormat="1" ht="16.5" customHeight="1">
      <c r="A85" s="127" t="s">
        <v>82</v>
      </c>
      <c r="B85" s="66"/>
      <c r="C85" s="128"/>
      <c r="D85" s="128"/>
      <c r="E85" s="129" t="s">
        <v>174</v>
      </c>
      <c r="F85" s="129"/>
      <c r="G85" s="129"/>
      <c r="H85" s="129"/>
      <c r="I85" s="129"/>
      <c r="J85" s="128"/>
      <c r="K85" s="129" t="s">
        <v>175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30">
        <f>'SO 2.8 - Sadové úpravy a ...'!J32</f>
        <v>0</v>
      </c>
      <c r="AH85" s="128"/>
      <c r="AI85" s="128"/>
      <c r="AJ85" s="128"/>
      <c r="AK85" s="128"/>
      <c r="AL85" s="128"/>
      <c r="AM85" s="128"/>
      <c r="AN85" s="130">
        <f>SUM(AG85,AT85)</f>
        <v>0</v>
      </c>
      <c r="AO85" s="128"/>
      <c r="AP85" s="128"/>
      <c r="AQ85" s="131" t="s">
        <v>85</v>
      </c>
      <c r="AR85" s="68"/>
      <c r="AS85" s="132">
        <v>0</v>
      </c>
      <c r="AT85" s="133">
        <f>ROUND(SUM(AV85:AW85),2)</f>
        <v>0</v>
      </c>
      <c r="AU85" s="134">
        <f>'SO 2.8 - Sadové úpravy a ...'!P90</f>
        <v>0</v>
      </c>
      <c r="AV85" s="133">
        <f>'SO 2.8 - Sadové úpravy a ...'!J35</f>
        <v>0</v>
      </c>
      <c r="AW85" s="133">
        <f>'SO 2.8 - Sadové úpravy a ...'!J36</f>
        <v>0</v>
      </c>
      <c r="AX85" s="133">
        <f>'SO 2.8 - Sadové úpravy a ...'!J37</f>
        <v>0</v>
      </c>
      <c r="AY85" s="133">
        <f>'SO 2.8 - Sadové úpravy a ...'!J38</f>
        <v>0</v>
      </c>
      <c r="AZ85" s="133">
        <f>'SO 2.8 - Sadové úpravy a ...'!F35</f>
        <v>0</v>
      </c>
      <c r="BA85" s="133">
        <f>'SO 2.8 - Sadové úpravy a ...'!F36</f>
        <v>0</v>
      </c>
      <c r="BB85" s="133">
        <f>'SO 2.8 - Sadové úpravy a ...'!F37</f>
        <v>0</v>
      </c>
      <c r="BC85" s="133">
        <f>'SO 2.8 - Sadové úpravy a ...'!F38</f>
        <v>0</v>
      </c>
      <c r="BD85" s="135">
        <f>'SO 2.8 - Sadové úpravy a ...'!F39</f>
        <v>0</v>
      </c>
      <c r="BE85" s="4"/>
      <c r="BT85" s="136" t="s">
        <v>86</v>
      </c>
      <c r="BV85" s="136" t="s">
        <v>75</v>
      </c>
      <c r="BW85" s="136" t="s">
        <v>176</v>
      </c>
      <c r="BX85" s="136" t="s">
        <v>150</v>
      </c>
      <c r="CL85" s="136" t="s">
        <v>177</v>
      </c>
    </row>
    <row r="86" s="4" customFormat="1" ht="16.5" customHeight="1">
      <c r="A86" s="127" t="s">
        <v>82</v>
      </c>
      <c r="B86" s="66"/>
      <c r="C86" s="128"/>
      <c r="D86" s="128"/>
      <c r="E86" s="129" t="s">
        <v>178</v>
      </c>
      <c r="F86" s="129"/>
      <c r="G86" s="129"/>
      <c r="H86" s="129"/>
      <c r="I86" s="129"/>
      <c r="J86" s="128"/>
      <c r="K86" s="129" t="s">
        <v>179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30">
        <f>'SO 2.9 - Plot'!J32</f>
        <v>0</v>
      </c>
      <c r="AH86" s="128"/>
      <c r="AI86" s="128"/>
      <c r="AJ86" s="128"/>
      <c r="AK86" s="128"/>
      <c r="AL86" s="128"/>
      <c r="AM86" s="128"/>
      <c r="AN86" s="130">
        <f>SUM(AG86,AT86)</f>
        <v>0</v>
      </c>
      <c r="AO86" s="128"/>
      <c r="AP86" s="128"/>
      <c r="AQ86" s="131" t="s">
        <v>85</v>
      </c>
      <c r="AR86" s="68"/>
      <c r="AS86" s="132">
        <v>0</v>
      </c>
      <c r="AT86" s="133">
        <f>ROUND(SUM(AV86:AW86),2)</f>
        <v>0</v>
      </c>
      <c r="AU86" s="134">
        <f>'SO 2.9 - Plot'!P94</f>
        <v>0</v>
      </c>
      <c r="AV86" s="133">
        <f>'SO 2.9 - Plot'!J35</f>
        <v>0</v>
      </c>
      <c r="AW86" s="133">
        <f>'SO 2.9 - Plot'!J36</f>
        <v>0</v>
      </c>
      <c r="AX86" s="133">
        <f>'SO 2.9 - Plot'!J37</f>
        <v>0</v>
      </c>
      <c r="AY86" s="133">
        <f>'SO 2.9 - Plot'!J38</f>
        <v>0</v>
      </c>
      <c r="AZ86" s="133">
        <f>'SO 2.9 - Plot'!F35</f>
        <v>0</v>
      </c>
      <c r="BA86" s="133">
        <f>'SO 2.9 - Plot'!F36</f>
        <v>0</v>
      </c>
      <c r="BB86" s="133">
        <f>'SO 2.9 - Plot'!F37</f>
        <v>0</v>
      </c>
      <c r="BC86" s="133">
        <f>'SO 2.9 - Plot'!F38</f>
        <v>0</v>
      </c>
      <c r="BD86" s="135">
        <f>'SO 2.9 - Plot'!F39</f>
        <v>0</v>
      </c>
      <c r="BE86" s="4"/>
      <c r="BT86" s="136" t="s">
        <v>86</v>
      </c>
      <c r="BV86" s="136" t="s">
        <v>75</v>
      </c>
      <c r="BW86" s="136" t="s">
        <v>180</v>
      </c>
      <c r="BX86" s="136" t="s">
        <v>150</v>
      </c>
      <c r="CL86" s="136" t="s">
        <v>181</v>
      </c>
    </row>
    <row r="87" s="7" customFormat="1" ht="16.5" customHeight="1">
      <c r="A87" s="127" t="s">
        <v>82</v>
      </c>
      <c r="B87" s="114"/>
      <c r="C87" s="115"/>
      <c r="D87" s="116" t="s">
        <v>182</v>
      </c>
      <c r="E87" s="116"/>
      <c r="F87" s="116"/>
      <c r="G87" s="116"/>
      <c r="H87" s="116"/>
      <c r="I87" s="117"/>
      <c r="J87" s="116" t="s">
        <v>183</v>
      </c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9">
        <f>'VRN - Vedlejší rozpočtové...'!J30</f>
        <v>0</v>
      </c>
      <c r="AH87" s="117"/>
      <c r="AI87" s="117"/>
      <c r="AJ87" s="117"/>
      <c r="AK87" s="117"/>
      <c r="AL87" s="117"/>
      <c r="AM87" s="117"/>
      <c r="AN87" s="119">
        <f>SUM(AG87,AT87)</f>
        <v>0</v>
      </c>
      <c r="AO87" s="117"/>
      <c r="AP87" s="117"/>
      <c r="AQ87" s="120" t="s">
        <v>79</v>
      </c>
      <c r="AR87" s="121"/>
      <c r="AS87" s="138">
        <v>0</v>
      </c>
      <c r="AT87" s="139">
        <f>ROUND(SUM(AV87:AW87),2)</f>
        <v>0</v>
      </c>
      <c r="AU87" s="140">
        <f>'VRN - Vedlejší rozpočtové...'!P80</f>
        <v>0</v>
      </c>
      <c r="AV87" s="139">
        <f>'VRN - Vedlejší rozpočtové...'!J33</f>
        <v>0</v>
      </c>
      <c r="AW87" s="139">
        <f>'VRN - Vedlejší rozpočtové...'!J34</f>
        <v>0</v>
      </c>
      <c r="AX87" s="139">
        <f>'VRN - Vedlejší rozpočtové...'!J35</f>
        <v>0</v>
      </c>
      <c r="AY87" s="139">
        <f>'VRN - Vedlejší rozpočtové...'!J36</f>
        <v>0</v>
      </c>
      <c r="AZ87" s="139">
        <f>'VRN - Vedlejší rozpočtové...'!F33</f>
        <v>0</v>
      </c>
      <c r="BA87" s="139">
        <f>'VRN - Vedlejší rozpočtové...'!F34</f>
        <v>0</v>
      </c>
      <c r="BB87" s="139">
        <f>'VRN - Vedlejší rozpočtové...'!F35</f>
        <v>0</v>
      </c>
      <c r="BC87" s="139">
        <f>'VRN - Vedlejší rozpočtové...'!F36</f>
        <v>0</v>
      </c>
      <c r="BD87" s="141">
        <f>'VRN - Vedlejší rozpočtové...'!F37</f>
        <v>0</v>
      </c>
      <c r="BE87" s="7"/>
      <c r="BT87" s="126" t="s">
        <v>80</v>
      </c>
      <c r="BV87" s="126" t="s">
        <v>75</v>
      </c>
      <c r="BW87" s="126" t="s">
        <v>184</v>
      </c>
      <c r="BX87" s="126" t="s">
        <v>5</v>
      </c>
      <c r="CL87" s="126" t="s">
        <v>21</v>
      </c>
      <c r="CM87" s="126" t="s">
        <v>80</v>
      </c>
    </row>
    <row r="88" s="2" customFormat="1" ht="30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47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</row>
  </sheetData>
  <sheetProtection sheet="1" formatColumns="0" formatRows="0" objects="1" scenarios="1" spinCount="100000" saltValue="sXASZZO3rpOlCxHFNPHw1koijUOq23paxzzE2j/AMaO8bDkKHKfuZZNUxXaPpi3djgnezVnd707sfFIL1IUjLg==" hashValue="7ApO8y283Nbt13MORL0imQDIbewdv5NUP6vzBaF4yf7XwCmHLdG9J+UfJiJok5YrP+VuatMGH9PNyL42m/R8bA==" algorithmName="SHA-512" password="CC35"/>
  <mergeCells count="17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G74:AM74"/>
    <mergeCell ref="AN74:AP74"/>
    <mergeCell ref="AG75:AM75"/>
    <mergeCell ref="AN75:AP75"/>
    <mergeCell ref="AN76:AP76"/>
    <mergeCell ref="AG76:AM76"/>
    <mergeCell ref="AG77:AM77"/>
    <mergeCell ref="AN77:AP77"/>
    <mergeCell ref="AG78:AM78"/>
    <mergeCell ref="AN78:AP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AN84:AP84"/>
    <mergeCell ref="AG84:AM84"/>
    <mergeCell ref="AG85:AM85"/>
    <mergeCell ref="AN85:AP85"/>
    <mergeCell ref="AN86:AP86"/>
    <mergeCell ref="AG86:AM86"/>
    <mergeCell ref="AN87:AP87"/>
    <mergeCell ref="AG87:AM87"/>
    <mergeCell ref="L45:AO45"/>
    <mergeCell ref="C52:G52"/>
    <mergeCell ref="I52:AF52"/>
    <mergeCell ref="D55:H55"/>
    <mergeCell ref="J55:AF55"/>
    <mergeCell ref="E56:I56"/>
    <mergeCell ref="K56:AF56"/>
    <mergeCell ref="K57:AF57"/>
    <mergeCell ref="E57:I57"/>
    <mergeCell ref="K58:AF58"/>
    <mergeCell ref="E58:I58"/>
    <mergeCell ref="D59:H59"/>
    <mergeCell ref="J59:AF59"/>
    <mergeCell ref="K60:AF60"/>
    <mergeCell ref="E60:I60"/>
    <mergeCell ref="K61:AF61"/>
    <mergeCell ref="E61:I61"/>
    <mergeCell ref="E62:I62"/>
    <mergeCell ref="K62:AF6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G57:AM57"/>
    <mergeCell ref="AN57:AP57"/>
    <mergeCell ref="AG58:AM58"/>
    <mergeCell ref="AN58:AP58"/>
    <mergeCell ref="AG59:AM59"/>
    <mergeCell ref="AN59:AP59"/>
    <mergeCell ref="AN60:AP60"/>
    <mergeCell ref="AG60:AM60"/>
    <mergeCell ref="AG54:AM54"/>
    <mergeCell ref="AN54:AP54"/>
    <mergeCell ref="K64:AF64"/>
    <mergeCell ref="E64:I64"/>
    <mergeCell ref="K65:AF65"/>
    <mergeCell ref="E65:I65"/>
    <mergeCell ref="F66:J66"/>
    <mergeCell ref="L66:AF66"/>
    <mergeCell ref="F67:J67"/>
    <mergeCell ref="L67:AF67"/>
    <mergeCell ref="L68:AF68"/>
    <mergeCell ref="F68:J68"/>
    <mergeCell ref="F69:J69"/>
    <mergeCell ref="L69:AF69"/>
    <mergeCell ref="F70:J70"/>
    <mergeCell ref="L70:AF70"/>
    <mergeCell ref="G71:K71"/>
    <mergeCell ref="M71:AF71"/>
    <mergeCell ref="G72:K72"/>
    <mergeCell ref="M72:AF72"/>
    <mergeCell ref="G73:K73"/>
    <mergeCell ref="M73:AF73"/>
    <mergeCell ref="G74:K74"/>
    <mergeCell ref="M74:AF74"/>
    <mergeCell ref="M75:AF75"/>
    <mergeCell ref="G75:K75"/>
    <mergeCell ref="G76:K76"/>
    <mergeCell ref="M76:AF76"/>
    <mergeCell ref="F77:J77"/>
    <mergeCell ref="L77:AF77"/>
    <mergeCell ref="J78:AF78"/>
    <mergeCell ref="D78:H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E84:I84"/>
    <mergeCell ref="K84:AF84"/>
    <mergeCell ref="E85:I85"/>
    <mergeCell ref="K85:AF85"/>
    <mergeCell ref="E86:I86"/>
    <mergeCell ref="K86:AF86"/>
    <mergeCell ref="D87:H87"/>
    <mergeCell ref="J87:AF87"/>
  </mergeCells>
  <hyperlinks>
    <hyperlink ref="A56" location="'SO 0.1 - Demolice garáže'!C2" display="/"/>
    <hyperlink ref="A57" location="'SO 0.2 - Demolice hlavníh...'!C2" display="/"/>
    <hyperlink ref="A58" location="'SO 0.3 - Odstranění stáva...'!C2" display="/"/>
    <hyperlink ref="A60" location="'SO 1.1 - Zemní práce, kon...'!C2" display="/"/>
    <hyperlink ref="A61" location="'SO 1.2 - Povrchové úpravy...'!C2" display="/"/>
    <hyperlink ref="A62" location="'SO 1.3 - Fasáda'!C2" display="/"/>
    <hyperlink ref="A63" location="'SO 1.4 - Střecha'!C2" display="/"/>
    <hyperlink ref="A64" location="'SO 1.5 - Výrobky, ostatní...'!C2" display="/"/>
    <hyperlink ref="A66" location="'1 - Zdravotní technika'!C2" display="/"/>
    <hyperlink ref="A67" location="'2 - Vzduchotechnika'!C2" display="/"/>
    <hyperlink ref="A68" location="'3 - Chlazení'!C2" display="/"/>
    <hyperlink ref="A69" location="'4 - Vytápění'!C2" display="/"/>
    <hyperlink ref="A71" location="'5.1 - Silnoproudá elektro...'!C2" display="/"/>
    <hyperlink ref="A72" location="'5.2 - Strukturovaná kabeláž'!C2" display="/"/>
    <hyperlink ref="A73" location="'5.3 - STA'!C2" display="/"/>
    <hyperlink ref="A74" location="'5.4 - FVE'!C2" display="/"/>
    <hyperlink ref="A75" location="'5.5 - Hromosvod'!C2" display="/"/>
    <hyperlink ref="A76" location="'5.6 - Ostatní'!C2" display="/"/>
    <hyperlink ref="A77" location="'6 - Vnitřní plynovod'!C2" display="/"/>
    <hyperlink ref="A79" location="'SO 2.0 - Vodovodní přípojka'!C2" display="/"/>
    <hyperlink ref="A80" location="'SO 2.1 - Rekonstrukce pří...'!C2" display="/"/>
    <hyperlink ref="A81" location="'SO 2.2 - Dešťová kanalizace'!C2" display="/"/>
    <hyperlink ref="A82" location="'SO 2.4 - Plynovodní přípojka'!C2" display="/"/>
    <hyperlink ref="A83" location="'SO 2.5 a 2.6 - Zpevněné p...'!C2" display="/"/>
    <hyperlink ref="A84" location="'SO 2.7 - Venkovní vybavení  '!C2" display="/"/>
    <hyperlink ref="A85" location="'SO 2.8 - Sadové úpravy a ...'!C2" display="/"/>
    <hyperlink ref="A86" location="'SO 2.9 - Plot'!C2" display="/"/>
    <hyperlink ref="A8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ROUND((SUM(BE89:BE192)),  2)</f>
        <v>0</v>
      </c>
      <c r="G35" s="41"/>
      <c r="H35" s="41"/>
      <c r="I35" s="161">
        <v>0.20999999999999999</v>
      </c>
      <c r="J35" s="160">
        <f>ROUND(((SUM(BE89:BE192))*I35),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ROUND((SUM(BF89:BF192)),  2)</f>
        <v>0</v>
      </c>
      <c r="G36" s="41"/>
      <c r="H36" s="41"/>
      <c r="I36" s="161">
        <v>0.12</v>
      </c>
      <c r="J36" s="160">
        <f>ROUND(((SUM(BF89:BF192))*I36),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ROUND((SUM(BG89:BG192)),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ROUND((SUM(BH89:BH192)),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ROUND((SUM(BI89:BI192)),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0.1 - Demolice garáže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J130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197</v>
      </c>
      <c r="E67" s="186"/>
      <c r="F67" s="186"/>
      <c r="G67" s="186"/>
      <c r="H67" s="186"/>
      <c r="I67" s="186"/>
      <c r="J67" s="187">
        <f>J147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198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DOZP Boletice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186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187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188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0.1 - Demolice garáže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Boletice nad Labem</v>
      </c>
      <c r="G83" s="43"/>
      <c r="H83" s="43"/>
      <c r="I83" s="35" t="s">
        <v>24</v>
      </c>
      <c r="J83" s="75" t="str">
        <f>IF(J14="","",J14)</f>
        <v>26. 1. 2025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Statutární město Děčín</v>
      </c>
      <c r="G85" s="43"/>
      <c r="H85" s="43"/>
      <c r="I85" s="35" t="s">
        <v>32</v>
      </c>
      <c r="J85" s="39" t="str">
        <f>E23</f>
        <v>ŽELEZNÁ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Propos Liberec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199</v>
      </c>
      <c r="D88" s="192" t="s">
        <v>58</v>
      </c>
      <c r="E88" s="192" t="s">
        <v>54</v>
      </c>
      <c r="F88" s="192" t="s">
        <v>55</v>
      </c>
      <c r="G88" s="192" t="s">
        <v>200</v>
      </c>
      <c r="H88" s="192" t="s">
        <v>201</v>
      </c>
      <c r="I88" s="192" t="s">
        <v>202</v>
      </c>
      <c r="J88" s="192" t="s">
        <v>192</v>
      </c>
      <c r="K88" s="193" t="s">
        <v>203</v>
      </c>
      <c r="L88" s="194"/>
      <c r="M88" s="95" t="s">
        <v>21</v>
      </c>
      <c r="N88" s="96" t="s">
        <v>43</v>
      </c>
      <c r="O88" s="96" t="s">
        <v>204</v>
      </c>
      <c r="P88" s="96" t="s">
        <v>205</v>
      </c>
      <c r="Q88" s="96" t="s">
        <v>206</v>
      </c>
      <c r="R88" s="96" t="s">
        <v>207</v>
      </c>
      <c r="S88" s="96" t="s">
        <v>208</v>
      </c>
      <c r="T88" s="97" t="s">
        <v>209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210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76.602249999999998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193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72</v>
      </c>
      <c r="E90" s="203" t="s">
        <v>211</v>
      </c>
      <c r="F90" s="203" t="s">
        <v>212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P91+P130+P147</f>
        <v>0</v>
      </c>
      <c r="Q90" s="208"/>
      <c r="R90" s="209">
        <f>R91+R130+R147</f>
        <v>0</v>
      </c>
      <c r="S90" s="208"/>
      <c r="T90" s="210">
        <f>T91+T130+T147</f>
        <v>76.602249999999998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72</v>
      </c>
      <c r="AU90" s="212" t="s">
        <v>73</v>
      </c>
      <c r="AY90" s="211" t="s">
        <v>213</v>
      </c>
      <c r="BK90" s="213">
        <f>BK91+BK130+BK147</f>
        <v>0</v>
      </c>
    </row>
    <row r="91" s="12" customFormat="1" ht="22.8" customHeight="1">
      <c r="A91" s="12"/>
      <c r="B91" s="200"/>
      <c r="C91" s="201"/>
      <c r="D91" s="202" t="s">
        <v>72</v>
      </c>
      <c r="E91" s="214" t="s">
        <v>80</v>
      </c>
      <c r="F91" s="214" t="s">
        <v>214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0</v>
      </c>
      <c r="S91" s="208"/>
      <c r="T91" s="210">
        <f>SUM(T92:T129)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80</v>
      </c>
      <c r="AY91" s="211" t="s">
        <v>213</v>
      </c>
      <c r="BK91" s="213">
        <f>SUM(BK92:BK129)</f>
        <v>0</v>
      </c>
    </row>
    <row r="92" s="2" customFormat="1" ht="37.8" customHeight="1">
      <c r="A92" s="41"/>
      <c r="B92" s="42"/>
      <c r="C92" s="216" t="s">
        <v>80</v>
      </c>
      <c r="D92" s="216" t="s">
        <v>215</v>
      </c>
      <c r="E92" s="217" t="s">
        <v>216</v>
      </c>
      <c r="F92" s="218" t="s">
        <v>217</v>
      </c>
      <c r="G92" s="219" t="s">
        <v>218</v>
      </c>
      <c r="H92" s="220">
        <v>28</v>
      </c>
      <c r="I92" s="221"/>
      <c r="J92" s="222">
        <f>ROUND(I92*H92,2)</f>
        <v>0</v>
      </c>
      <c r="K92" s="218" t="s">
        <v>219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86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220</v>
      </c>
    </row>
    <row r="93" s="2" customFormat="1">
      <c r="A93" s="41"/>
      <c r="B93" s="42"/>
      <c r="C93" s="43"/>
      <c r="D93" s="229" t="s">
        <v>221</v>
      </c>
      <c r="E93" s="43"/>
      <c r="F93" s="230" t="s">
        <v>222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221</v>
      </c>
      <c r="AU93" s="20" t="s">
        <v>86</v>
      </c>
    </row>
    <row r="94" s="13" customFormat="1">
      <c r="A94" s="13"/>
      <c r="B94" s="234"/>
      <c r="C94" s="235"/>
      <c r="D94" s="236" t="s">
        <v>223</v>
      </c>
      <c r="E94" s="237" t="s">
        <v>21</v>
      </c>
      <c r="F94" s="238" t="s">
        <v>224</v>
      </c>
      <c r="G94" s="235"/>
      <c r="H94" s="237" t="s">
        <v>21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223</v>
      </c>
      <c r="AU94" s="244" t="s">
        <v>86</v>
      </c>
      <c r="AV94" s="13" t="s">
        <v>80</v>
      </c>
      <c r="AW94" s="13" t="s">
        <v>34</v>
      </c>
      <c r="AX94" s="13" t="s">
        <v>73</v>
      </c>
      <c r="AY94" s="244" t="s">
        <v>213</v>
      </c>
    </row>
    <row r="95" s="13" customFormat="1">
      <c r="A95" s="13"/>
      <c r="B95" s="234"/>
      <c r="C95" s="235"/>
      <c r="D95" s="236" t="s">
        <v>223</v>
      </c>
      <c r="E95" s="237" t="s">
        <v>21</v>
      </c>
      <c r="F95" s="238" t="s">
        <v>225</v>
      </c>
      <c r="G95" s="235"/>
      <c r="H95" s="237" t="s">
        <v>21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223</v>
      </c>
      <c r="AU95" s="244" t="s">
        <v>86</v>
      </c>
      <c r="AV95" s="13" t="s">
        <v>80</v>
      </c>
      <c r="AW95" s="13" t="s">
        <v>34</v>
      </c>
      <c r="AX95" s="13" t="s">
        <v>73</v>
      </c>
      <c r="AY95" s="244" t="s">
        <v>213</v>
      </c>
    </row>
    <row r="96" s="14" customFormat="1">
      <c r="A96" s="14"/>
      <c r="B96" s="245"/>
      <c r="C96" s="246"/>
      <c r="D96" s="236" t="s">
        <v>223</v>
      </c>
      <c r="E96" s="247" t="s">
        <v>21</v>
      </c>
      <c r="F96" s="248" t="s">
        <v>226</v>
      </c>
      <c r="G96" s="246"/>
      <c r="H96" s="249">
        <v>7.9000000000000004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223</v>
      </c>
      <c r="AU96" s="255" t="s">
        <v>86</v>
      </c>
      <c r="AV96" s="14" t="s">
        <v>86</v>
      </c>
      <c r="AW96" s="14" t="s">
        <v>34</v>
      </c>
      <c r="AX96" s="14" t="s">
        <v>73</v>
      </c>
      <c r="AY96" s="255" t="s">
        <v>213</v>
      </c>
    </row>
    <row r="97" s="13" customFormat="1">
      <c r="A97" s="13"/>
      <c r="B97" s="234"/>
      <c r="C97" s="235"/>
      <c r="D97" s="236" t="s">
        <v>223</v>
      </c>
      <c r="E97" s="237" t="s">
        <v>21</v>
      </c>
      <c r="F97" s="238" t="s">
        <v>227</v>
      </c>
      <c r="G97" s="235"/>
      <c r="H97" s="237" t="s">
        <v>21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223</v>
      </c>
      <c r="AU97" s="244" t="s">
        <v>86</v>
      </c>
      <c r="AV97" s="13" t="s">
        <v>80</v>
      </c>
      <c r="AW97" s="13" t="s">
        <v>34</v>
      </c>
      <c r="AX97" s="13" t="s">
        <v>73</v>
      </c>
      <c r="AY97" s="244" t="s">
        <v>213</v>
      </c>
    </row>
    <row r="98" s="14" customFormat="1">
      <c r="A98" s="14"/>
      <c r="B98" s="245"/>
      <c r="C98" s="246"/>
      <c r="D98" s="236" t="s">
        <v>223</v>
      </c>
      <c r="E98" s="247" t="s">
        <v>21</v>
      </c>
      <c r="F98" s="248" t="s">
        <v>228</v>
      </c>
      <c r="G98" s="246"/>
      <c r="H98" s="249">
        <v>6.0999999999999996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223</v>
      </c>
      <c r="AU98" s="255" t="s">
        <v>86</v>
      </c>
      <c r="AV98" s="14" t="s">
        <v>86</v>
      </c>
      <c r="AW98" s="14" t="s">
        <v>34</v>
      </c>
      <c r="AX98" s="14" t="s">
        <v>73</v>
      </c>
      <c r="AY98" s="255" t="s">
        <v>213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229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3" customFormat="1">
      <c r="A100" s="13"/>
      <c r="B100" s="234"/>
      <c r="C100" s="235"/>
      <c r="D100" s="236" t="s">
        <v>223</v>
      </c>
      <c r="E100" s="237" t="s">
        <v>21</v>
      </c>
      <c r="F100" s="238" t="s">
        <v>225</v>
      </c>
      <c r="G100" s="235"/>
      <c r="H100" s="237" t="s">
        <v>21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223</v>
      </c>
      <c r="AU100" s="244" t="s">
        <v>86</v>
      </c>
      <c r="AV100" s="13" t="s">
        <v>80</v>
      </c>
      <c r="AW100" s="13" t="s">
        <v>34</v>
      </c>
      <c r="AX100" s="13" t="s">
        <v>73</v>
      </c>
      <c r="AY100" s="244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226</v>
      </c>
      <c r="G101" s="246"/>
      <c r="H101" s="249">
        <v>7.9000000000000004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3" customFormat="1">
      <c r="A102" s="13"/>
      <c r="B102" s="234"/>
      <c r="C102" s="235"/>
      <c r="D102" s="236" t="s">
        <v>223</v>
      </c>
      <c r="E102" s="237" t="s">
        <v>21</v>
      </c>
      <c r="F102" s="238" t="s">
        <v>227</v>
      </c>
      <c r="G102" s="235"/>
      <c r="H102" s="237" t="s">
        <v>21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223</v>
      </c>
      <c r="AU102" s="244" t="s">
        <v>86</v>
      </c>
      <c r="AV102" s="13" t="s">
        <v>80</v>
      </c>
      <c r="AW102" s="13" t="s">
        <v>34</v>
      </c>
      <c r="AX102" s="13" t="s">
        <v>73</v>
      </c>
      <c r="AY102" s="244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228</v>
      </c>
      <c r="G103" s="246"/>
      <c r="H103" s="249">
        <v>6.0999999999999996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5" customFormat="1">
      <c r="A104" s="15"/>
      <c r="B104" s="256"/>
      <c r="C104" s="257"/>
      <c r="D104" s="236" t="s">
        <v>223</v>
      </c>
      <c r="E104" s="258" t="s">
        <v>21</v>
      </c>
      <c r="F104" s="259" t="s">
        <v>230</v>
      </c>
      <c r="G104" s="257"/>
      <c r="H104" s="260">
        <v>28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223</v>
      </c>
      <c r="AU104" s="266" t="s">
        <v>86</v>
      </c>
      <c r="AV104" s="15" t="s">
        <v>122</v>
      </c>
      <c r="AW104" s="15" t="s">
        <v>34</v>
      </c>
      <c r="AX104" s="15" t="s">
        <v>80</v>
      </c>
      <c r="AY104" s="266" t="s">
        <v>213</v>
      </c>
    </row>
    <row r="105" s="2" customFormat="1" ht="24.15" customHeight="1">
      <c r="A105" s="41"/>
      <c r="B105" s="42"/>
      <c r="C105" s="216" t="s">
        <v>86</v>
      </c>
      <c r="D105" s="216" t="s">
        <v>215</v>
      </c>
      <c r="E105" s="217" t="s">
        <v>231</v>
      </c>
      <c r="F105" s="218" t="s">
        <v>232</v>
      </c>
      <c r="G105" s="219" t="s">
        <v>218</v>
      </c>
      <c r="H105" s="220">
        <v>28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233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234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13" customFormat="1">
      <c r="A107" s="13"/>
      <c r="B107" s="234"/>
      <c r="C107" s="235"/>
      <c r="D107" s="236" t="s">
        <v>223</v>
      </c>
      <c r="E107" s="237" t="s">
        <v>21</v>
      </c>
      <c r="F107" s="238" t="s">
        <v>224</v>
      </c>
      <c r="G107" s="235"/>
      <c r="H107" s="237" t="s">
        <v>21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223</v>
      </c>
      <c r="AU107" s="244" t="s">
        <v>86</v>
      </c>
      <c r="AV107" s="13" t="s">
        <v>80</v>
      </c>
      <c r="AW107" s="13" t="s">
        <v>34</v>
      </c>
      <c r="AX107" s="13" t="s">
        <v>73</v>
      </c>
      <c r="AY107" s="244" t="s">
        <v>213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225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226</v>
      </c>
      <c r="G109" s="246"/>
      <c r="H109" s="249">
        <v>7.9000000000000004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3" customFormat="1">
      <c r="A110" s="13"/>
      <c r="B110" s="234"/>
      <c r="C110" s="235"/>
      <c r="D110" s="236" t="s">
        <v>223</v>
      </c>
      <c r="E110" s="237" t="s">
        <v>21</v>
      </c>
      <c r="F110" s="238" t="s">
        <v>227</v>
      </c>
      <c r="G110" s="235"/>
      <c r="H110" s="237" t="s">
        <v>21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223</v>
      </c>
      <c r="AU110" s="244" t="s">
        <v>86</v>
      </c>
      <c r="AV110" s="13" t="s">
        <v>80</v>
      </c>
      <c r="AW110" s="13" t="s">
        <v>34</v>
      </c>
      <c r="AX110" s="13" t="s">
        <v>73</v>
      </c>
      <c r="AY110" s="244" t="s">
        <v>213</v>
      </c>
    </row>
    <row r="111" s="14" customFormat="1">
      <c r="A111" s="14"/>
      <c r="B111" s="245"/>
      <c r="C111" s="246"/>
      <c r="D111" s="236" t="s">
        <v>223</v>
      </c>
      <c r="E111" s="247" t="s">
        <v>21</v>
      </c>
      <c r="F111" s="248" t="s">
        <v>228</v>
      </c>
      <c r="G111" s="246"/>
      <c r="H111" s="249">
        <v>6.0999999999999996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223</v>
      </c>
      <c r="AU111" s="255" t="s">
        <v>86</v>
      </c>
      <c r="AV111" s="14" t="s">
        <v>86</v>
      </c>
      <c r="AW111" s="14" t="s">
        <v>34</v>
      </c>
      <c r="AX111" s="14" t="s">
        <v>73</v>
      </c>
      <c r="AY111" s="255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229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3" customFormat="1">
      <c r="A113" s="13"/>
      <c r="B113" s="234"/>
      <c r="C113" s="235"/>
      <c r="D113" s="236" t="s">
        <v>223</v>
      </c>
      <c r="E113" s="237" t="s">
        <v>21</v>
      </c>
      <c r="F113" s="238" t="s">
        <v>225</v>
      </c>
      <c r="G113" s="235"/>
      <c r="H113" s="237" t="s">
        <v>21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223</v>
      </c>
      <c r="AU113" s="244" t="s">
        <v>86</v>
      </c>
      <c r="AV113" s="13" t="s">
        <v>80</v>
      </c>
      <c r="AW113" s="13" t="s">
        <v>34</v>
      </c>
      <c r="AX113" s="13" t="s">
        <v>73</v>
      </c>
      <c r="AY113" s="244" t="s">
        <v>213</v>
      </c>
    </row>
    <row r="114" s="14" customFormat="1">
      <c r="A114" s="14"/>
      <c r="B114" s="245"/>
      <c r="C114" s="246"/>
      <c r="D114" s="236" t="s">
        <v>223</v>
      </c>
      <c r="E114" s="247" t="s">
        <v>21</v>
      </c>
      <c r="F114" s="248" t="s">
        <v>226</v>
      </c>
      <c r="G114" s="246"/>
      <c r="H114" s="249">
        <v>7.9000000000000004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223</v>
      </c>
      <c r="AU114" s="255" t="s">
        <v>86</v>
      </c>
      <c r="AV114" s="14" t="s">
        <v>86</v>
      </c>
      <c r="AW114" s="14" t="s">
        <v>34</v>
      </c>
      <c r="AX114" s="14" t="s">
        <v>73</v>
      </c>
      <c r="AY114" s="255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227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228</v>
      </c>
      <c r="G116" s="246"/>
      <c r="H116" s="249">
        <v>6.0999999999999996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28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24.15" customHeight="1">
      <c r="A118" s="41"/>
      <c r="B118" s="42"/>
      <c r="C118" s="216" t="s">
        <v>116</v>
      </c>
      <c r="D118" s="216" t="s">
        <v>215</v>
      </c>
      <c r="E118" s="217" t="s">
        <v>235</v>
      </c>
      <c r="F118" s="218" t="s">
        <v>236</v>
      </c>
      <c r="G118" s="219" t="s">
        <v>218</v>
      </c>
      <c r="H118" s="220">
        <v>7.9000000000000004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237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238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239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3" customFormat="1">
      <c r="A121" s="13"/>
      <c r="B121" s="234"/>
      <c r="C121" s="235"/>
      <c r="D121" s="236" t="s">
        <v>223</v>
      </c>
      <c r="E121" s="237" t="s">
        <v>21</v>
      </c>
      <c r="F121" s="238" t="s">
        <v>240</v>
      </c>
      <c r="G121" s="235"/>
      <c r="H121" s="237" t="s">
        <v>21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223</v>
      </c>
      <c r="AU121" s="244" t="s">
        <v>86</v>
      </c>
      <c r="AV121" s="13" t="s">
        <v>80</v>
      </c>
      <c r="AW121" s="13" t="s">
        <v>34</v>
      </c>
      <c r="AX121" s="13" t="s">
        <v>73</v>
      </c>
      <c r="AY121" s="244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226</v>
      </c>
      <c r="G122" s="246"/>
      <c r="H122" s="249">
        <v>7.9000000000000004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80</v>
      </c>
      <c r="AY122" s="255" t="s">
        <v>213</v>
      </c>
    </row>
    <row r="123" s="2" customFormat="1" ht="16.5" customHeight="1">
      <c r="A123" s="41"/>
      <c r="B123" s="42"/>
      <c r="C123" s="267" t="s">
        <v>122</v>
      </c>
      <c r="D123" s="267" t="s">
        <v>241</v>
      </c>
      <c r="E123" s="268" t="s">
        <v>242</v>
      </c>
      <c r="F123" s="269" t="s">
        <v>243</v>
      </c>
      <c r="G123" s="270" t="s">
        <v>218</v>
      </c>
      <c r="H123" s="271">
        <v>7.9000000000000004</v>
      </c>
      <c r="I123" s="272"/>
      <c r="J123" s="273">
        <f>ROUND(I123*H123,2)</f>
        <v>0</v>
      </c>
      <c r="K123" s="269" t="s">
        <v>21</v>
      </c>
      <c r="L123" s="274"/>
      <c r="M123" s="275" t="s">
        <v>21</v>
      </c>
      <c r="N123" s="276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244</v>
      </c>
      <c r="AT123" s="227" t="s">
        <v>241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245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239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3" customFormat="1">
      <c r="A125" s="13"/>
      <c r="B125" s="234"/>
      <c r="C125" s="235"/>
      <c r="D125" s="236" t="s">
        <v>223</v>
      </c>
      <c r="E125" s="237" t="s">
        <v>21</v>
      </c>
      <c r="F125" s="238" t="s">
        <v>240</v>
      </c>
      <c r="G125" s="235"/>
      <c r="H125" s="237" t="s">
        <v>21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223</v>
      </c>
      <c r="AU125" s="244" t="s">
        <v>86</v>
      </c>
      <c r="AV125" s="13" t="s">
        <v>80</v>
      </c>
      <c r="AW125" s="13" t="s">
        <v>34</v>
      </c>
      <c r="AX125" s="13" t="s">
        <v>73</v>
      </c>
      <c r="AY125" s="244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226</v>
      </c>
      <c r="G126" s="246"/>
      <c r="H126" s="249">
        <v>7.9000000000000004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80</v>
      </c>
      <c r="AY126" s="255" t="s">
        <v>213</v>
      </c>
    </row>
    <row r="127" s="2" customFormat="1" ht="16.5" customHeight="1">
      <c r="A127" s="41"/>
      <c r="B127" s="42"/>
      <c r="C127" s="216" t="s">
        <v>125</v>
      </c>
      <c r="D127" s="216" t="s">
        <v>215</v>
      </c>
      <c r="E127" s="217" t="s">
        <v>246</v>
      </c>
      <c r="F127" s="218" t="s">
        <v>247</v>
      </c>
      <c r="G127" s="219" t="s">
        <v>248</v>
      </c>
      <c r="H127" s="220">
        <v>61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249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250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251</v>
      </c>
      <c r="G129" s="246"/>
      <c r="H129" s="249">
        <v>61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80</v>
      </c>
      <c r="AY129" s="255" t="s">
        <v>213</v>
      </c>
    </row>
    <row r="130" s="12" customFormat="1" ht="22.8" customHeight="1">
      <c r="A130" s="12"/>
      <c r="B130" s="200"/>
      <c r="C130" s="201"/>
      <c r="D130" s="202" t="s">
        <v>72</v>
      </c>
      <c r="E130" s="214" t="s">
        <v>252</v>
      </c>
      <c r="F130" s="214" t="s">
        <v>253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SUM(P131:P146)</f>
        <v>0</v>
      </c>
      <c r="Q130" s="208"/>
      <c r="R130" s="209">
        <f>SUM(R131:R146)</f>
        <v>0</v>
      </c>
      <c r="S130" s="208"/>
      <c r="T130" s="210">
        <f>SUM(T131:T146)</f>
        <v>76.602249999999998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80</v>
      </c>
      <c r="AT130" s="212" t="s">
        <v>72</v>
      </c>
      <c r="AU130" s="212" t="s">
        <v>80</v>
      </c>
      <c r="AY130" s="211" t="s">
        <v>213</v>
      </c>
      <c r="BK130" s="213">
        <f>SUM(BK131:BK146)</f>
        <v>0</v>
      </c>
    </row>
    <row r="131" s="2" customFormat="1" ht="24.15" customHeight="1">
      <c r="A131" s="41"/>
      <c r="B131" s="42"/>
      <c r="C131" s="216" t="s">
        <v>145</v>
      </c>
      <c r="D131" s="216" t="s">
        <v>215</v>
      </c>
      <c r="E131" s="217" t="s">
        <v>254</v>
      </c>
      <c r="F131" s="218" t="s">
        <v>255</v>
      </c>
      <c r="G131" s="219" t="s">
        <v>256</v>
      </c>
      <c r="H131" s="220">
        <v>2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0.025000000000000001</v>
      </c>
      <c r="T131" s="226">
        <f>S131*H131</f>
        <v>0.050000000000000003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257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258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3" customFormat="1">
      <c r="A133" s="13"/>
      <c r="B133" s="234"/>
      <c r="C133" s="235"/>
      <c r="D133" s="236" t="s">
        <v>223</v>
      </c>
      <c r="E133" s="237" t="s">
        <v>21</v>
      </c>
      <c r="F133" s="238" t="s">
        <v>259</v>
      </c>
      <c r="G133" s="235"/>
      <c r="H133" s="237" t="s">
        <v>21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223</v>
      </c>
      <c r="AU133" s="244" t="s">
        <v>86</v>
      </c>
      <c r="AV133" s="13" t="s">
        <v>80</v>
      </c>
      <c r="AW133" s="13" t="s">
        <v>34</v>
      </c>
      <c r="AX133" s="13" t="s">
        <v>73</v>
      </c>
      <c r="AY133" s="244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86</v>
      </c>
      <c r="G134" s="246"/>
      <c r="H134" s="249">
        <v>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80</v>
      </c>
      <c r="AY134" s="255" t="s">
        <v>213</v>
      </c>
    </row>
    <row r="135" s="2" customFormat="1" ht="16.5" customHeight="1">
      <c r="A135" s="41"/>
      <c r="B135" s="42"/>
      <c r="C135" s="216" t="s">
        <v>260</v>
      </c>
      <c r="D135" s="216" t="s">
        <v>215</v>
      </c>
      <c r="E135" s="217" t="s">
        <v>261</v>
      </c>
      <c r="F135" s="218" t="s">
        <v>262</v>
      </c>
      <c r="G135" s="219" t="s">
        <v>263</v>
      </c>
      <c r="H135" s="220">
        <v>1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264</v>
      </c>
    </row>
    <row r="136" s="2" customFormat="1" ht="16.5" customHeight="1">
      <c r="A136" s="41"/>
      <c r="B136" s="42"/>
      <c r="C136" s="216" t="s">
        <v>244</v>
      </c>
      <c r="D136" s="216" t="s">
        <v>215</v>
      </c>
      <c r="E136" s="217" t="s">
        <v>265</v>
      </c>
      <c r="F136" s="218" t="s">
        <v>266</v>
      </c>
      <c r="G136" s="219" t="s">
        <v>218</v>
      </c>
      <c r="H136" s="220">
        <v>7.9000000000000004</v>
      </c>
      <c r="I136" s="221"/>
      <c r="J136" s="222">
        <f>ROUND(I136*H136,2)</f>
        <v>0</v>
      </c>
      <c r="K136" s="218" t="s">
        <v>219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2</v>
      </c>
      <c r="T136" s="226">
        <f>S136*H136</f>
        <v>15.800000000000001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267</v>
      </c>
    </row>
    <row r="137" s="2" customFormat="1">
      <c r="A137" s="41"/>
      <c r="B137" s="42"/>
      <c r="C137" s="43"/>
      <c r="D137" s="229" t="s">
        <v>221</v>
      </c>
      <c r="E137" s="43"/>
      <c r="F137" s="230" t="s">
        <v>268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221</v>
      </c>
      <c r="AU137" s="20" t="s">
        <v>86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269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270</v>
      </c>
      <c r="G139" s="246"/>
      <c r="H139" s="249">
        <v>7.1820000000000004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3" customFormat="1">
      <c r="A140" s="13"/>
      <c r="B140" s="234"/>
      <c r="C140" s="235"/>
      <c r="D140" s="236" t="s">
        <v>223</v>
      </c>
      <c r="E140" s="237" t="s">
        <v>21</v>
      </c>
      <c r="F140" s="238" t="s">
        <v>271</v>
      </c>
      <c r="G140" s="235"/>
      <c r="H140" s="237" t="s">
        <v>21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223</v>
      </c>
      <c r="AU140" s="244" t="s">
        <v>86</v>
      </c>
      <c r="AV140" s="13" t="s">
        <v>80</v>
      </c>
      <c r="AW140" s="13" t="s">
        <v>34</v>
      </c>
      <c r="AX140" s="13" t="s">
        <v>73</v>
      </c>
      <c r="AY140" s="244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272</v>
      </c>
      <c r="G141" s="246"/>
      <c r="H141" s="249">
        <v>0.71799999999999997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5" customFormat="1">
      <c r="A142" s="15"/>
      <c r="B142" s="256"/>
      <c r="C142" s="257"/>
      <c r="D142" s="236" t="s">
        <v>223</v>
      </c>
      <c r="E142" s="258" t="s">
        <v>21</v>
      </c>
      <c r="F142" s="259" t="s">
        <v>230</v>
      </c>
      <c r="G142" s="257"/>
      <c r="H142" s="260">
        <v>7.9000000000000004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223</v>
      </c>
      <c r="AU142" s="266" t="s">
        <v>86</v>
      </c>
      <c r="AV142" s="15" t="s">
        <v>122</v>
      </c>
      <c r="AW142" s="15" t="s">
        <v>34</v>
      </c>
      <c r="AX142" s="15" t="s">
        <v>80</v>
      </c>
      <c r="AY142" s="266" t="s">
        <v>213</v>
      </c>
    </row>
    <row r="143" s="2" customFormat="1" ht="33" customHeight="1">
      <c r="A143" s="41"/>
      <c r="B143" s="42"/>
      <c r="C143" s="216" t="s">
        <v>252</v>
      </c>
      <c r="D143" s="216" t="s">
        <v>215</v>
      </c>
      <c r="E143" s="217" t="s">
        <v>273</v>
      </c>
      <c r="F143" s="218" t="s">
        <v>274</v>
      </c>
      <c r="G143" s="219" t="s">
        <v>218</v>
      </c>
      <c r="H143" s="220">
        <v>93.465000000000003</v>
      </c>
      <c r="I143" s="221"/>
      <c r="J143" s="222">
        <f>ROUND(I143*H143,2)</f>
        <v>0</v>
      </c>
      <c r="K143" s="218" t="s">
        <v>219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0.65000000000000002</v>
      </c>
      <c r="T143" s="226">
        <f>S143*H143</f>
        <v>60.752250000000004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86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275</v>
      </c>
    </row>
    <row r="144" s="2" customFormat="1">
      <c r="A144" s="41"/>
      <c r="B144" s="42"/>
      <c r="C144" s="43"/>
      <c r="D144" s="229" t="s">
        <v>221</v>
      </c>
      <c r="E144" s="43"/>
      <c r="F144" s="230" t="s">
        <v>276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221</v>
      </c>
      <c r="AU144" s="20" t="s">
        <v>86</v>
      </c>
    </row>
    <row r="145" s="13" customFormat="1">
      <c r="A145" s="13"/>
      <c r="B145" s="234"/>
      <c r="C145" s="235"/>
      <c r="D145" s="236" t="s">
        <v>223</v>
      </c>
      <c r="E145" s="237" t="s">
        <v>21</v>
      </c>
      <c r="F145" s="238" t="s">
        <v>277</v>
      </c>
      <c r="G145" s="235"/>
      <c r="H145" s="237" t="s">
        <v>21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223</v>
      </c>
      <c r="AU145" s="244" t="s">
        <v>86</v>
      </c>
      <c r="AV145" s="13" t="s">
        <v>80</v>
      </c>
      <c r="AW145" s="13" t="s">
        <v>34</v>
      </c>
      <c r="AX145" s="13" t="s">
        <v>73</v>
      </c>
      <c r="AY145" s="244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278</v>
      </c>
      <c r="G146" s="246"/>
      <c r="H146" s="249">
        <v>93.465000000000003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80</v>
      </c>
      <c r="AY146" s="255" t="s">
        <v>213</v>
      </c>
    </row>
    <row r="147" s="12" customFormat="1" ht="22.8" customHeight="1">
      <c r="A147" s="12"/>
      <c r="B147" s="200"/>
      <c r="C147" s="201"/>
      <c r="D147" s="202" t="s">
        <v>72</v>
      </c>
      <c r="E147" s="214" t="s">
        <v>279</v>
      </c>
      <c r="F147" s="214" t="s">
        <v>280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SUM(P148:P192)</f>
        <v>0</v>
      </c>
      <c r="Q147" s="208"/>
      <c r="R147" s="209">
        <f>SUM(R148:R192)</f>
        <v>0</v>
      </c>
      <c r="S147" s="208"/>
      <c r="T147" s="210">
        <f>SUM(T148:T192)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80</v>
      </c>
      <c r="AT147" s="212" t="s">
        <v>72</v>
      </c>
      <c r="AU147" s="212" t="s">
        <v>80</v>
      </c>
      <c r="AY147" s="211" t="s">
        <v>213</v>
      </c>
      <c r="BK147" s="213">
        <f>SUM(BK148:BK192)</f>
        <v>0</v>
      </c>
    </row>
    <row r="148" s="2" customFormat="1" ht="16.5" customHeight="1">
      <c r="A148" s="41"/>
      <c r="B148" s="42"/>
      <c r="C148" s="216" t="s">
        <v>281</v>
      </c>
      <c r="D148" s="216" t="s">
        <v>215</v>
      </c>
      <c r="E148" s="217" t="s">
        <v>282</v>
      </c>
      <c r="F148" s="218" t="s">
        <v>283</v>
      </c>
      <c r="G148" s="219" t="s">
        <v>284</v>
      </c>
      <c r="H148" s="220">
        <v>76.602000000000004</v>
      </c>
      <c r="I148" s="221"/>
      <c r="J148" s="222">
        <f>ROUND(I148*H148,2)</f>
        <v>0</v>
      </c>
      <c r="K148" s="218" t="s">
        <v>219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285</v>
      </c>
    </row>
    <row r="149" s="2" customFormat="1">
      <c r="A149" s="41"/>
      <c r="B149" s="42"/>
      <c r="C149" s="43"/>
      <c r="D149" s="229" t="s">
        <v>221</v>
      </c>
      <c r="E149" s="43"/>
      <c r="F149" s="230" t="s">
        <v>286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221</v>
      </c>
      <c r="AU149" s="20" t="s">
        <v>86</v>
      </c>
    </row>
    <row r="150" s="2" customFormat="1" ht="24.15" customHeight="1">
      <c r="A150" s="41"/>
      <c r="B150" s="42"/>
      <c r="C150" s="216" t="s">
        <v>287</v>
      </c>
      <c r="D150" s="216" t="s">
        <v>215</v>
      </c>
      <c r="E150" s="217" t="s">
        <v>288</v>
      </c>
      <c r="F150" s="218" t="s">
        <v>289</v>
      </c>
      <c r="G150" s="219" t="s">
        <v>284</v>
      </c>
      <c r="H150" s="220">
        <v>37.146000000000001</v>
      </c>
      <c r="I150" s="221"/>
      <c r="J150" s="222">
        <f>ROUND(I150*H150,2)</f>
        <v>0</v>
      </c>
      <c r="K150" s="218" t="s">
        <v>219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290</v>
      </c>
    </row>
    <row r="151" s="2" customFormat="1">
      <c r="A151" s="41"/>
      <c r="B151" s="42"/>
      <c r="C151" s="43"/>
      <c r="D151" s="229" t="s">
        <v>221</v>
      </c>
      <c r="E151" s="43"/>
      <c r="F151" s="230" t="s">
        <v>291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221</v>
      </c>
      <c r="AU151" s="20" t="s">
        <v>86</v>
      </c>
    </row>
    <row r="152" s="13" customFormat="1">
      <c r="A152" s="13"/>
      <c r="B152" s="234"/>
      <c r="C152" s="235"/>
      <c r="D152" s="236" t="s">
        <v>223</v>
      </c>
      <c r="E152" s="237" t="s">
        <v>21</v>
      </c>
      <c r="F152" s="238" t="s">
        <v>292</v>
      </c>
      <c r="G152" s="235"/>
      <c r="H152" s="237" t="s">
        <v>21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223</v>
      </c>
      <c r="AU152" s="244" t="s">
        <v>86</v>
      </c>
      <c r="AV152" s="13" t="s">
        <v>80</v>
      </c>
      <c r="AW152" s="13" t="s">
        <v>34</v>
      </c>
      <c r="AX152" s="13" t="s">
        <v>73</v>
      </c>
      <c r="AY152" s="244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293</v>
      </c>
      <c r="G153" s="246"/>
      <c r="H153" s="249">
        <v>37.146000000000001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80</v>
      </c>
      <c r="AY153" s="255" t="s">
        <v>213</v>
      </c>
    </row>
    <row r="154" s="2" customFormat="1" ht="24.15" customHeight="1">
      <c r="A154" s="41"/>
      <c r="B154" s="42"/>
      <c r="C154" s="216" t="s">
        <v>8</v>
      </c>
      <c r="D154" s="216" t="s">
        <v>215</v>
      </c>
      <c r="E154" s="217" t="s">
        <v>294</v>
      </c>
      <c r="F154" s="218" t="s">
        <v>295</v>
      </c>
      <c r="G154" s="219" t="s">
        <v>284</v>
      </c>
      <c r="H154" s="220">
        <v>24.399999999999999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296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297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3" customFormat="1">
      <c r="A156" s="13"/>
      <c r="B156" s="234"/>
      <c r="C156" s="235"/>
      <c r="D156" s="236" t="s">
        <v>223</v>
      </c>
      <c r="E156" s="237" t="s">
        <v>21</v>
      </c>
      <c r="F156" s="238" t="s">
        <v>292</v>
      </c>
      <c r="G156" s="235"/>
      <c r="H156" s="237" t="s">
        <v>21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223</v>
      </c>
      <c r="AU156" s="244" t="s">
        <v>86</v>
      </c>
      <c r="AV156" s="13" t="s">
        <v>80</v>
      </c>
      <c r="AW156" s="13" t="s">
        <v>34</v>
      </c>
      <c r="AX156" s="13" t="s">
        <v>73</v>
      </c>
      <c r="AY156" s="244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298</v>
      </c>
      <c r="G157" s="246"/>
      <c r="H157" s="249">
        <v>24.399999999999999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80</v>
      </c>
      <c r="AY157" s="255" t="s">
        <v>213</v>
      </c>
    </row>
    <row r="158" s="2" customFormat="1" ht="21.75" customHeight="1">
      <c r="A158" s="41"/>
      <c r="B158" s="42"/>
      <c r="C158" s="216" t="s">
        <v>299</v>
      </c>
      <c r="D158" s="216" t="s">
        <v>215</v>
      </c>
      <c r="E158" s="217" t="s">
        <v>300</v>
      </c>
      <c r="F158" s="218" t="s">
        <v>301</v>
      </c>
      <c r="G158" s="219" t="s">
        <v>284</v>
      </c>
      <c r="H158" s="220">
        <v>76.602000000000004</v>
      </c>
      <c r="I158" s="221"/>
      <c r="J158" s="222">
        <f>ROUND(I158*H158,2)</f>
        <v>0</v>
      </c>
      <c r="K158" s="218" t="s">
        <v>219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302</v>
      </c>
    </row>
    <row r="159" s="2" customFormat="1">
      <c r="A159" s="41"/>
      <c r="B159" s="42"/>
      <c r="C159" s="43"/>
      <c r="D159" s="229" t="s">
        <v>221</v>
      </c>
      <c r="E159" s="43"/>
      <c r="F159" s="230" t="s">
        <v>303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221</v>
      </c>
      <c r="AU159" s="20" t="s">
        <v>86</v>
      </c>
    </row>
    <row r="160" s="2" customFormat="1" ht="24.15" customHeight="1">
      <c r="A160" s="41"/>
      <c r="B160" s="42"/>
      <c r="C160" s="216" t="s">
        <v>304</v>
      </c>
      <c r="D160" s="216" t="s">
        <v>215</v>
      </c>
      <c r="E160" s="217" t="s">
        <v>305</v>
      </c>
      <c r="F160" s="218" t="s">
        <v>306</v>
      </c>
      <c r="G160" s="219" t="s">
        <v>284</v>
      </c>
      <c r="H160" s="220">
        <v>76.602000000000004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307</v>
      </c>
    </row>
    <row r="161" s="2" customFormat="1" ht="24.15" customHeight="1">
      <c r="A161" s="41"/>
      <c r="B161" s="42"/>
      <c r="C161" s="216" t="s">
        <v>308</v>
      </c>
      <c r="D161" s="216" t="s">
        <v>215</v>
      </c>
      <c r="E161" s="217" t="s">
        <v>309</v>
      </c>
      <c r="F161" s="218" t="s">
        <v>310</v>
      </c>
      <c r="G161" s="219" t="s">
        <v>284</v>
      </c>
      <c r="H161" s="220">
        <v>0.019</v>
      </c>
      <c r="I161" s="221"/>
      <c r="J161" s="222">
        <f>ROUND(I161*H161,2)</f>
        <v>0</v>
      </c>
      <c r="K161" s="218" t="s">
        <v>219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86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311</v>
      </c>
    </row>
    <row r="162" s="2" customFormat="1">
      <c r="A162" s="41"/>
      <c r="B162" s="42"/>
      <c r="C162" s="43"/>
      <c r="D162" s="229" t="s">
        <v>221</v>
      </c>
      <c r="E162" s="43"/>
      <c r="F162" s="230" t="s">
        <v>312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221</v>
      </c>
      <c r="AU162" s="20" t="s">
        <v>86</v>
      </c>
    </row>
    <row r="163" s="13" customFormat="1">
      <c r="A163" s="13"/>
      <c r="B163" s="234"/>
      <c r="C163" s="235"/>
      <c r="D163" s="236" t="s">
        <v>223</v>
      </c>
      <c r="E163" s="237" t="s">
        <v>21</v>
      </c>
      <c r="F163" s="238" t="s">
        <v>292</v>
      </c>
      <c r="G163" s="235"/>
      <c r="H163" s="237" t="s">
        <v>21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223</v>
      </c>
      <c r="AU163" s="244" t="s">
        <v>86</v>
      </c>
      <c r="AV163" s="13" t="s">
        <v>80</v>
      </c>
      <c r="AW163" s="13" t="s">
        <v>34</v>
      </c>
      <c r="AX163" s="13" t="s">
        <v>73</v>
      </c>
      <c r="AY163" s="244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313</v>
      </c>
      <c r="G164" s="246"/>
      <c r="H164" s="249">
        <v>0.019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80</v>
      </c>
      <c r="AY164" s="255" t="s">
        <v>213</v>
      </c>
    </row>
    <row r="165" s="2" customFormat="1" ht="24.15" customHeight="1">
      <c r="A165" s="41"/>
      <c r="B165" s="42"/>
      <c r="C165" s="216" t="s">
        <v>314</v>
      </c>
      <c r="D165" s="216" t="s">
        <v>215</v>
      </c>
      <c r="E165" s="217" t="s">
        <v>315</v>
      </c>
      <c r="F165" s="218" t="s">
        <v>316</v>
      </c>
      <c r="G165" s="219" t="s">
        <v>284</v>
      </c>
      <c r="H165" s="220">
        <v>1.105</v>
      </c>
      <c r="I165" s="221"/>
      <c r="J165" s="222">
        <f>ROUND(I165*H165,2)</f>
        <v>0</v>
      </c>
      <c r="K165" s="218" t="s">
        <v>219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86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317</v>
      </c>
    </row>
    <row r="166" s="2" customFormat="1">
      <c r="A166" s="41"/>
      <c r="B166" s="42"/>
      <c r="C166" s="43"/>
      <c r="D166" s="229" t="s">
        <v>221</v>
      </c>
      <c r="E166" s="43"/>
      <c r="F166" s="230" t="s">
        <v>318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221</v>
      </c>
      <c r="AU166" s="20" t="s">
        <v>86</v>
      </c>
    </row>
    <row r="167" s="13" customFormat="1">
      <c r="A167" s="13"/>
      <c r="B167" s="234"/>
      <c r="C167" s="235"/>
      <c r="D167" s="236" t="s">
        <v>223</v>
      </c>
      <c r="E167" s="237" t="s">
        <v>21</v>
      </c>
      <c r="F167" s="238" t="s">
        <v>292</v>
      </c>
      <c r="G167" s="235"/>
      <c r="H167" s="237" t="s">
        <v>21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223</v>
      </c>
      <c r="AU167" s="244" t="s">
        <v>86</v>
      </c>
      <c r="AV167" s="13" t="s">
        <v>80</v>
      </c>
      <c r="AW167" s="13" t="s">
        <v>34</v>
      </c>
      <c r="AX167" s="13" t="s">
        <v>73</v>
      </c>
      <c r="AY167" s="244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319</v>
      </c>
      <c r="G168" s="246"/>
      <c r="H168" s="249">
        <v>0.38600000000000001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320</v>
      </c>
      <c r="G169" s="246"/>
      <c r="H169" s="249">
        <v>0.504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321</v>
      </c>
      <c r="G170" s="246"/>
      <c r="H170" s="249">
        <v>0.215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5" customFormat="1">
      <c r="A171" s="15"/>
      <c r="B171" s="256"/>
      <c r="C171" s="257"/>
      <c r="D171" s="236" t="s">
        <v>223</v>
      </c>
      <c r="E171" s="258" t="s">
        <v>21</v>
      </c>
      <c r="F171" s="259" t="s">
        <v>230</v>
      </c>
      <c r="G171" s="257"/>
      <c r="H171" s="260">
        <v>1.105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223</v>
      </c>
      <c r="AU171" s="266" t="s">
        <v>86</v>
      </c>
      <c r="AV171" s="15" t="s">
        <v>122</v>
      </c>
      <c r="AW171" s="15" t="s">
        <v>34</v>
      </c>
      <c r="AX171" s="15" t="s">
        <v>80</v>
      </c>
      <c r="AY171" s="266" t="s">
        <v>213</v>
      </c>
    </row>
    <row r="172" s="2" customFormat="1" ht="24.15" customHeight="1">
      <c r="A172" s="41"/>
      <c r="B172" s="42"/>
      <c r="C172" s="216" t="s">
        <v>322</v>
      </c>
      <c r="D172" s="216" t="s">
        <v>215</v>
      </c>
      <c r="E172" s="217" t="s">
        <v>323</v>
      </c>
      <c r="F172" s="218" t="s">
        <v>324</v>
      </c>
      <c r="G172" s="219" t="s">
        <v>284</v>
      </c>
      <c r="H172" s="220">
        <v>0.050000000000000003</v>
      </c>
      <c r="I172" s="221"/>
      <c r="J172" s="222">
        <f>ROUND(I172*H172,2)</f>
        <v>0</v>
      </c>
      <c r="K172" s="218" t="s">
        <v>219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86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325</v>
      </c>
    </row>
    <row r="173" s="2" customFormat="1">
      <c r="A173" s="41"/>
      <c r="B173" s="42"/>
      <c r="C173" s="43"/>
      <c r="D173" s="229" t="s">
        <v>221</v>
      </c>
      <c r="E173" s="43"/>
      <c r="F173" s="230" t="s">
        <v>326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221</v>
      </c>
      <c r="AU173" s="20" t="s">
        <v>86</v>
      </c>
    </row>
    <row r="174" s="13" customFormat="1">
      <c r="A174" s="13"/>
      <c r="B174" s="234"/>
      <c r="C174" s="235"/>
      <c r="D174" s="236" t="s">
        <v>223</v>
      </c>
      <c r="E174" s="237" t="s">
        <v>21</v>
      </c>
      <c r="F174" s="238" t="s">
        <v>292</v>
      </c>
      <c r="G174" s="235"/>
      <c r="H174" s="237" t="s">
        <v>21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223</v>
      </c>
      <c r="AU174" s="244" t="s">
        <v>86</v>
      </c>
      <c r="AV174" s="13" t="s">
        <v>80</v>
      </c>
      <c r="AW174" s="13" t="s">
        <v>34</v>
      </c>
      <c r="AX174" s="13" t="s">
        <v>73</v>
      </c>
      <c r="AY174" s="244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327</v>
      </c>
      <c r="G175" s="246"/>
      <c r="H175" s="249">
        <v>0.050000000000000003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80</v>
      </c>
      <c r="AY175" s="255" t="s">
        <v>213</v>
      </c>
    </row>
    <row r="176" s="2" customFormat="1" ht="24.15" customHeight="1">
      <c r="A176" s="41"/>
      <c r="B176" s="42"/>
      <c r="C176" s="216" t="s">
        <v>328</v>
      </c>
      <c r="D176" s="216" t="s">
        <v>215</v>
      </c>
      <c r="E176" s="217" t="s">
        <v>329</v>
      </c>
      <c r="F176" s="218" t="s">
        <v>330</v>
      </c>
      <c r="G176" s="219" t="s">
        <v>284</v>
      </c>
      <c r="H176" s="220">
        <v>26.399999999999999</v>
      </c>
      <c r="I176" s="221"/>
      <c r="J176" s="222">
        <f>ROUND(I176*H176,2)</f>
        <v>0</v>
      </c>
      <c r="K176" s="218" t="s">
        <v>219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86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331</v>
      </c>
    </row>
    <row r="177" s="2" customFormat="1">
      <c r="A177" s="41"/>
      <c r="B177" s="42"/>
      <c r="C177" s="43"/>
      <c r="D177" s="229" t="s">
        <v>221</v>
      </c>
      <c r="E177" s="43"/>
      <c r="F177" s="230" t="s">
        <v>332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221</v>
      </c>
      <c r="AU177" s="20" t="s">
        <v>86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333</v>
      </c>
      <c r="G178" s="246"/>
      <c r="H178" s="249">
        <v>26.399999999999999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80</v>
      </c>
      <c r="AY178" s="255" t="s">
        <v>213</v>
      </c>
    </row>
    <row r="179" s="2" customFormat="1" ht="24.15" customHeight="1">
      <c r="A179" s="41"/>
      <c r="B179" s="42"/>
      <c r="C179" s="216" t="s">
        <v>334</v>
      </c>
      <c r="D179" s="216" t="s">
        <v>215</v>
      </c>
      <c r="E179" s="217" t="s">
        <v>335</v>
      </c>
      <c r="F179" s="218" t="s">
        <v>336</v>
      </c>
      <c r="G179" s="219" t="s">
        <v>284</v>
      </c>
      <c r="H179" s="220">
        <v>35.164999999999999</v>
      </c>
      <c r="I179" s="221"/>
      <c r="J179" s="222">
        <f>ROUND(I179*H179,2)</f>
        <v>0</v>
      </c>
      <c r="K179" s="218" t="s">
        <v>219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337</v>
      </c>
    </row>
    <row r="180" s="2" customFormat="1">
      <c r="A180" s="41"/>
      <c r="B180" s="42"/>
      <c r="C180" s="43"/>
      <c r="D180" s="229" t="s">
        <v>221</v>
      </c>
      <c r="E180" s="43"/>
      <c r="F180" s="230" t="s">
        <v>338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221</v>
      </c>
      <c r="AU180" s="20" t="s">
        <v>86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292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339</v>
      </c>
      <c r="G182" s="246"/>
      <c r="H182" s="249">
        <v>35.164999999999999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80</v>
      </c>
      <c r="AY182" s="255" t="s">
        <v>213</v>
      </c>
    </row>
    <row r="183" s="2" customFormat="1" ht="24.15" customHeight="1">
      <c r="A183" s="41"/>
      <c r="B183" s="42"/>
      <c r="C183" s="216" t="s">
        <v>340</v>
      </c>
      <c r="D183" s="216" t="s">
        <v>215</v>
      </c>
      <c r="E183" s="217" t="s">
        <v>341</v>
      </c>
      <c r="F183" s="218" t="s">
        <v>342</v>
      </c>
      <c r="G183" s="219" t="s">
        <v>284</v>
      </c>
      <c r="H183" s="220">
        <v>1.792</v>
      </c>
      <c r="I183" s="221"/>
      <c r="J183" s="222">
        <f>ROUND(I183*H183,2)</f>
        <v>0</v>
      </c>
      <c r="K183" s="218" t="s">
        <v>219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86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343</v>
      </c>
    </row>
    <row r="184" s="2" customFormat="1">
      <c r="A184" s="41"/>
      <c r="B184" s="42"/>
      <c r="C184" s="43"/>
      <c r="D184" s="229" t="s">
        <v>221</v>
      </c>
      <c r="E184" s="43"/>
      <c r="F184" s="230" t="s">
        <v>344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221</v>
      </c>
      <c r="AU184" s="20" t="s">
        <v>86</v>
      </c>
    </row>
    <row r="185" s="13" customFormat="1">
      <c r="A185" s="13"/>
      <c r="B185" s="234"/>
      <c r="C185" s="235"/>
      <c r="D185" s="236" t="s">
        <v>223</v>
      </c>
      <c r="E185" s="237" t="s">
        <v>21</v>
      </c>
      <c r="F185" s="238" t="s">
        <v>292</v>
      </c>
      <c r="G185" s="235"/>
      <c r="H185" s="237" t="s">
        <v>21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223</v>
      </c>
      <c r="AU185" s="244" t="s">
        <v>86</v>
      </c>
      <c r="AV185" s="13" t="s">
        <v>80</v>
      </c>
      <c r="AW185" s="13" t="s">
        <v>34</v>
      </c>
      <c r="AX185" s="13" t="s">
        <v>73</v>
      </c>
      <c r="AY185" s="244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345</v>
      </c>
      <c r="G186" s="246"/>
      <c r="H186" s="249">
        <v>1.792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80</v>
      </c>
      <c r="AY186" s="255" t="s">
        <v>213</v>
      </c>
    </row>
    <row r="187" s="2" customFormat="1" ht="16.5" customHeight="1">
      <c r="A187" s="41"/>
      <c r="B187" s="42"/>
      <c r="C187" s="216" t="s">
        <v>7</v>
      </c>
      <c r="D187" s="216" t="s">
        <v>215</v>
      </c>
      <c r="E187" s="217" t="s">
        <v>346</v>
      </c>
      <c r="F187" s="218" t="s">
        <v>347</v>
      </c>
      <c r="G187" s="219" t="s">
        <v>284</v>
      </c>
      <c r="H187" s="220">
        <v>0.59999999999999998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348</v>
      </c>
    </row>
    <row r="188" s="13" customFormat="1">
      <c r="A188" s="13"/>
      <c r="B188" s="234"/>
      <c r="C188" s="235"/>
      <c r="D188" s="236" t="s">
        <v>223</v>
      </c>
      <c r="E188" s="237" t="s">
        <v>21</v>
      </c>
      <c r="F188" s="238" t="s">
        <v>292</v>
      </c>
      <c r="G188" s="235"/>
      <c r="H188" s="237" t="s">
        <v>21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223</v>
      </c>
      <c r="AU188" s="244" t="s">
        <v>86</v>
      </c>
      <c r="AV188" s="13" t="s">
        <v>80</v>
      </c>
      <c r="AW188" s="13" t="s">
        <v>34</v>
      </c>
      <c r="AX188" s="13" t="s">
        <v>73</v>
      </c>
      <c r="AY188" s="244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349</v>
      </c>
      <c r="G189" s="246"/>
      <c r="H189" s="249">
        <v>0.59999999999999998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80</v>
      </c>
      <c r="AY189" s="255" t="s">
        <v>213</v>
      </c>
    </row>
    <row r="190" s="2" customFormat="1" ht="24.15" customHeight="1">
      <c r="A190" s="41"/>
      <c r="B190" s="42"/>
      <c r="C190" s="216" t="s">
        <v>350</v>
      </c>
      <c r="D190" s="216" t="s">
        <v>215</v>
      </c>
      <c r="E190" s="217" t="s">
        <v>351</v>
      </c>
      <c r="F190" s="218" t="s">
        <v>352</v>
      </c>
      <c r="G190" s="219" t="s">
        <v>284</v>
      </c>
      <c r="H190" s="220">
        <v>11.471</v>
      </c>
      <c r="I190" s="221"/>
      <c r="J190" s="222">
        <f>ROUND(I190*H190,2)</f>
        <v>0</v>
      </c>
      <c r="K190" s="218" t="s">
        <v>219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353</v>
      </c>
    </row>
    <row r="191" s="2" customFormat="1">
      <c r="A191" s="41"/>
      <c r="B191" s="42"/>
      <c r="C191" s="43"/>
      <c r="D191" s="229" t="s">
        <v>221</v>
      </c>
      <c r="E191" s="43"/>
      <c r="F191" s="230" t="s">
        <v>354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221</v>
      </c>
      <c r="AU191" s="20" t="s">
        <v>86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355</v>
      </c>
      <c r="G192" s="246"/>
      <c r="H192" s="249">
        <v>11.471</v>
      </c>
      <c r="I192" s="250"/>
      <c r="J192" s="246"/>
      <c r="K192" s="246"/>
      <c r="L192" s="251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80</v>
      </c>
      <c r="AY192" s="255" t="s">
        <v>213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pFk5fFpPc7lnm7klQgvoJkc0i8TocRPwfb8JcS/O8xwu4ENc1LABIVYH9BrFyufh6sTTPGgXgmUZLbr5qyFdQA==" hashValue="2PbCQX04PWWn5FvBDaN9Qog2glTnYHrlk0yMuLTyFuh5Psuvz0Y9cY/BvQ3VwKXtnR31Q4uwRhNDlwvkO79mBw==" algorithmName="SHA-512" password="CC35"/>
  <autoFilter ref="C88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62251102"/>
    <hyperlink ref="F106" r:id="rId2" display="https://podminky.urs.cz/item/CS_URS_2024_01/167151111"/>
    <hyperlink ref="F119" r:id="rId3" display="https://podminky.urs.cz/item/CS_URS_2024_01/174151101"/>
    <hyperlink ref="F137" r:id="rId4" display="https://podminky.urs.cz/item/CS_URS_2024_01/961044111"/>
    <hyperlink ref="F144" r:id="rId5" display="https://podminky.urs.cz/item/CS_URS_2024_01/981013316"/>
    <hyperlink ref="F149" r:id="rId6" display="https://podminky.urs.cz/item/CS_URS_2024_01/997006002"/>
    <hyperlink ref="F151" r:id="rId7" display="https://podminky.urs.cz/item/CS_URS_2024_01/997006005"/>
    <hyperlink ref="F155" r:id="rId8" display="https://podminky.urs.cz/item/CS_URS_2024_01/997006006"/>
    <hyperlink ref="F159" r:id="rId9" display="https://podminky.urs.cz/item/CS_URS_2024_01/997006512"/>
    <hyperlink ref="F162" r:id="rId10" display="https://podminky.urs.cz/item/CS_URS_2024_01/997013804"/>
    <hyperlink ref="F166" r:id="rId11" display="https://podminky.urs.cz/item/CS_URS_2024_01/997013811"/>
    <hyperlink ref="F173" r:id="rId12" display="https://podminky.urs.cz/item/CS_URS_2024_01/997013814"/>
    <hyperlink ref="F177" r:id="rId13" display="https://podminky.urs.cz/item/CS_URS_2024_01/997013861"/>
    <hyperlink ref="F180" r:id="rId14" display="https://podminky.urs.cz/item/CS_URS_2024_01/997013863"/>
    <hyperlink ref="F184" r:id="rId15" display="https://podminky.urs.cz/item/CS_URS_2024_01/997013873"/>
    <hyperlink ref="F191" r:id="rId16" display="https://podminky.urs.cz/item/CS_URS_2024_01/9970138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  <c r="AZ2" s="280" t="s">
        <v>356</v>
      </c>
      <c r="BA2" s="280" t="s">
        <v>357</v>
      </c>
      <c r="BB2" s="280" t="s">
        <v>218</v>
      </c>
      <c r="BC2" s="280" t="s">
        <v>358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360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ROUND((SUM(BE91:BE242)),  2)</f>
        <v>0</v>
      </c>
      <c r="G35" s="41"/>
      <c r="H35" s="41"/>
      <c r="I35" s="161">
        <v>0.20999999999999999</v>
      </c>
      <c r="J35" s="160">
        <f>ROUND(((SUM(BE91:BE242))*I35),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ROUND((SUM(BF91:BF242)),  2)</f>
        <v>0</v>
      </c>
      <c r="G36" s="41"/>
      <c r="H36" s="41"/>
      <c r="I36" s="161">
        <v>0.12</v>
      </c>
      <c r="J36" s="160">
        <f>ROUND(((SUM(BF91:BF242))*I36),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ROUND((SUM(BG91:BG242)),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ROUND((SUM(BH91:BH242)),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ROUND((SUM(BI91:BI242)),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0.2 - Demolice hlavního objektu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361</v>
      </c>
      <c r="E66" s="186"/>
      <c r="F66" s="186"/>
      <c r="G66" s="186"/>
      <c r="H66" s="186"/>
      <c r="I66" s="186"/>
      <c r="J66" s="187">
        <f>J120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196</v>
      </c>
      <c r="E67" s="186"/>
      <c r="F67" s="186"/>
      <c r="G67" s="186"/>
      <c r="H67" s="186"/>
      <c r="I67" s="186"/>
      <c r="J67" s="187">
        <f>J134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197</v>
      </c>
      <c r="E68" s="186"/>
      <c r="F68" s="186"/>
      <c r="G68" s="186"/>
      <c r="H68" s="186"/>
      <c r="I68" s="186"/>
      <c r="J68" s="187">
        <f>J184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362</v>
      </c>
      <c r="E69" s="186"/>
      <c r="F69" s="186"/>
      <c r="G69" s="186"/>
      <c r="H69" s="186"/>
      <c r="I69" s="186"/>
      <c r="J69" s="187">
        <f>J240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DOZP Boletice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186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3" t="s">
        <v>187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188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0.2 - Demolice hlavního objektu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>Boletice nad Labem</v>
      </c>
      <c r="G85" s="43"/>
      <c r="H85" s="43"/>
      <c r="I85" s="35" t="s">
        <v>24</v>
      </c>
      <c r="J85" s="75" t="str">
        <f>IF(J14="","",J14)</f>
        <v>26. 1. 2025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E17</f>
        <v>Statutární město Děčín</v>
      </c>
      <c r="G87" s="43"/>
      <c r="H87" s="43"/>
      <c r="I87" s="35" t="s">
        <v>32</v>
      </c>
      <c r="J87" s="39" t="str">
        <f>E23</f>
        <v>ŽELEZNÁ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IF(E20="","",E20)</f>
        <v>Vyplň údaj</v>
      </c>
      <c r="G88" s="43"/>
      <c r="H88" s="43"/>
      <c r="I88" s="35" t="s">
        <v>35</v>
      </c>
      <c r="J88" s="39" t="str">
        <f>E26</f>
        <v>Propos Liberec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199</v>
      </c>
      <c r="D90" s="192" t="s">
        <v>58</v>
      </c>
      <c r="E90" s="192" t="s">
        <v>54</v>
      </c>
      <c r="F90" s="192" t="s">
        <v>55</v>
      </c>
      <c r="G90" s="192" t="s">
        <v>200</v>
      </c>
      <c r="H90" s="192" t="s">
        <v>201</v>
      </c>
      <c r="I90" s="192" t="s">
        <v>202</v>
      </c>
      <c r="J90" s="192" t="s">
        <v>192</v>
      </c>
      <c r="K90" s="193" t="s">
        <v>203</v>
      </c>
      <c r="L90" s="194"/>
      <c r="M90" s="95" t="s">
        <v>21</v>
      </c>
      <c r="N90" s="96" t="s">
        <v>43</v>
      </c>
      <c r="O90" s="96" t="s">
        <v>204</v>
      </c>
      <c r="P90" s="96" t="s">
        <v>205</v>
      </c>
      <c r="Q90" s="96" t="s">
        <v>206</v>
      </c>
      <c r="R90" s="96" t="s">
        <v>207</v>
      </c>
      <c r="S90" s="96" t="s">
        <v>208</v>
      </c>
      <c r="T90" s="97" t="s">
        <v>209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210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</f>
        <v>0</v>
      </c>
      <c r="Q91" s="99"/>
      <c r="R91" s="197">
        <f>R92</f>
        <v>4.4828999999999999</v>
      </c>
      <c r="S91" s="99"/>
      <c r="T91" s="198">
        <f>T92</f>
        <v>2892.6270500000005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72</v>
      </c>
      <c r="AU91" s="20" t="s">
        <v>193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72</v>
      </c>
      <c r="E92" s="203" t="s">
        <v>211</v>
      </c>
      <c r="F92" s="203" t="s">
        <v>212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P93+P120+P134+P184+P240</f>
        <v>0</v>
      </c>
      <c r="Q92" s="208"/>
      <c r="R92" s="209">
        <f>R93+R120+R134+R184+R240</f>
        <v>4.4828999999999999</v>
      </c>
      <c r="S92" s="208"/>
      <c r="T92" s="210">
        <f>T93+T120+T134+T184+T240</f>
        <v>2892.6270500000005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80</v>
      </c>
      <c r="AT92" s="212" t="s">
        <v>72</v>
      </c>
      <c r="AU92" s="212" t="s">
        <v>73</v>
      </c>
      <c r="AY92" s="211" t="s">
        <v>213</v>
      </c>
      <c r="BK92" s="213">
        <f>BK93+BK120+BK134+BK184+BK240</f>
        <v>0</v>
      </c>
    </row>
    <row r="93" s="12" customFormat="1" ht="22.8" customHeight="1">
      <c r="A93" s="12"/>
      <c r="B93" s="200"/>
      <c r="C93" s="201"/>
      <c r="D93" s="202" t="s">
        <v>72</v>
      </c>
      <c r="E93" s="214" t="s">
        <v>80</v>
      </c>
      <c r="F93" s="214" t="s">
        <v>214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SUM(P94:P119)</f>
        <v>0</v>
      </c>
      <c r="Q93" s="208"/>
      <c r="R93" s="209">
        <f>SUM(R94:R119)</f>
        <v>0</v>
      </c>
      <c r="S93" s="208"/>
      <c r="T93" s="210">
        <f>SUM(T94:T119)</f>
        <v>23.52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80</v>
      </c>
      <c r="AT93" s="212" t="s">
        <v>72</v>
      </c>
      <c r="AU93" s="212" t="s">
        <v>80</v>
      </c>
      <c r="AY93" s="211" t="s">
        <v>213</v>
      </c>
      <c r="BK93" s="213">
        <f>SUM(BK94:BK119)</f>
        <v>0</v>
      </c>
    </row>
    <row r="94" s="2" customFormat="1" ht="37.8" customHeight="1">
      <c r="A94" s="41"/>
      <c r="B94" s="42"/>
      <c r="C94" s="216" t="s">
        <v>80</v>
      </c>
      <c r="D94" s="216" t="s">
        <v>215</v>
      </c>
      <c r="E94" s="217" t="s">
        <v>363</v>
      </c>
      <c r="F94" s="218" t="s">
        <v>364</v>
      </c>
      <c r="G94" s="219" t="s">
        <v>248</v>
      </c>
      <c r="H94" s="220">
        <v>42</v>
      </c>
      <c r="I94" s="221"/>
      <c r="J94" s="222">
        <f>ROUND(I94*H94,2)</f>
        <v>0</v>
      </c>
      <c r="K94" s="218" t="s">
        <v>219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10.92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86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365</v>
      </c>
    </row>
    <row r="95" s="2" customFormat="1">
      <c r="A95" s="41"/>
      <c r="B95" s="42"/>
      <c r="C95" s="43"/>
      <c r="D95" s="229" t="s">
        <v>221</v>
      </c>
      <c r="E95" s="43"/>
      <c r="F95" s="230" t="s">
        <v>366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221</v>
      </c>
      <c r="AU95" s="20" t="s">
        <v>86</v>
      </c>
    </row>
    <row r="96" s="2" customFormat="1">
      <c r="A96" s="41"/>
      <c r="B96" s="42"/>
      <c r="C96" s="43"/>
      <c r="D96" s="236" t="s">
        <v>367</v>
      </c>
      <c r="E96" s="43"/>
      <c r="F96" s="281" t="s">
        <v>368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367</v>
      </c>
      <c r="AU96" s="20" t="s">
        <v>86</v>
      </c>
    </row>
    <row r="97" s="13" customFormat="1">
      <c r="A97" s="13"/>
      <c r="B97" s="234"/>
      <c r="C97" s="235"/>
      <c r="D97" s="236" t="s">
        <v>223</v>
      </c>
      <c r="E97" s="237" t="s">
        <v>21</v>
      </c>
      <c r="F97" s="238" t="s">
        <v>369</v>
      </c>
      <c r="G97" s="235"/>
      <c r="H97" s="237" t="s">
        <v>21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223</v>
      </c>
      <c r="AU97" s="244" t="s">
        <v>86</v>
      </c>
      <c r="AV97" s="13" t="s">
        <v>80</v>
      </c>
      <c r="AW97" s="13" t="s">
        <v>34</v>
      </c>
      <c r="AX97" s="13" t="s">
        <v>73</v>
      </c>
      <c r="AY97" s="244" t="s">
        <v>213</v>
      </c>
    </row>
    <row r="98" s="14" customFormat="1">
      <c r="A98" s="14"/>
      <c r="B98" s="245"/>
      <c r="C98" s="246"/>
      <c r="D98" s="236" t="s">
        <v>223</v>
      </c>
      <c r="E98" s="247" t="s">
        <v>21</v>
      </c>
      <c r="F98" s="248" t="s">
        <v>370</v>
      </c>
      <c r="G98" s="246"/>
      <c r="H98" s="249">
        <v>42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223</v>
      </c>
      <c r="AU98" s="255" t="s">
        <v>86</v>
      </c>
      <c r="AV98" s="14" t="s">
        <v>86</v>
      </c>
      <c r="AW98" s="14" t="s">
        <v>34</v>
      </c>
      <c r="AX98" s="14" t="s">
        <v>80</v>
      </c>
      <c r="AY98" s="255" t="s">
        <v>213</v>
      </c>
    </row>
    <row r="99" s="2" customFormat="1" ht="33" customHeight="1">
      <c r="A99" s="41"/>
      <c r="B99" s="42"/>
      <c r="C99" s="216" t="s">
        <v>86</v>
      </c>
      <c r="D99" s="216" t="s">
        <v>215</v>
      </c>
      <c r="E99" s="217" t="s">
        <v>371</v>
      </c>
      <c r="F99" s="218" t="s">
        <v>372</v>
      </c>
      <c r="G99" s="219" t="s">
        <v>248</v>
      </c>
      <c r="H99" s="220">
        <v>42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0.29999999999999999</v>
      </c>
      <c r="T99" s="226">
        <f>S99*H99</f>
        <v>12.6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373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374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3" customFormat="1">
      <c r="A101" s="13"/>
      <c r="B101" s="234"/>
      <c r="C101" s="235"/>
      <c r="D101" s="236" t="s">
        <v>223</v>
      </c>
      <c r="E101" s="237" t="s">
        <v>21</v>
      </c>
      <c r="F101" s="238" t="s">
        <v>369</v>
      </c>
      <c r="G101" s="235"/>
      <c r="H101" s="237" t="s">
        <v>21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223</v>
      </c>
      <c r="AU101" s="244" t="s">
        <v>86</v>
      </c>
      <c r="AV101" s="13" t="s">
        <v>80</v>
      </c>
      <c r="AW101" s="13" t="s">
        <v>34</v>
      </c>
      <c r="AX101" s="13" t="s">
        <v>73</v>
      </c>
      <c r="AY101" s="244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370</v>
      </c>
      <c r="G102" s="246"/>
      <c r="H102" s="249">
        <v>42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80</v>
      </c>
      <c r="AY102" s="255" t="s">
        <v>213</v>
      </c>
    </row>
    <row r="103" s="2" customFormat="1" ht="24.15" customHeight="1">
      <c r="A103" s="41"/>
      <c r="B103" s="42"/>
      <c r="C103" s="216" t="s">
        <v>116</v>
      </c>
      <c r="D103" s="216" t="s">
        <v>215</v>
      </c>
      <c r="E103" s="217" t="s">
        <v>375</v>
      </c>
      <c r="F103" s="218" t="s">
        <v>376</v>
      </c>
      <c r="G103" s="219" t="s">
        <v>218</v>
      </c>
      <c r="H103" s="220">
        <v>178.19999999999999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377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378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379</v>
      </c>
      <c r="G105" s="246"/>
      <c r="H105" s="249">
        <v>178.19999999999999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6" customFormat="1">
      <c r="A106" s="16"/>
      <c r="B106" s="282"/>
      <c r="C106" s="283"/>
      <c r="D106" s="236" t="s">
        <v>223</v>
      </c>
      <c r="E106" s="284" t="s">
        <v>356</v>
      </c>
      <c r="F106" s="285" t="s">
        <v>380</v>
      </c>
      <c r="G106" s="283"/>
      <c r="H106" s="286">
        <v>178.19999999999999</v>
      </c>
      <c r="I106" s="287"/>
      <c r="J106" s="283"/>
      <c r="K106" s="283"/>
      <c r="L106" s="288"/>
      <c r="M106" s="289"/>
      <c r="N106" s="290"/>
      <c r="O106" s="290"/>
      <c r="P106" s="290"/>
      <c r="Q106" s="290"/>
      <c r="R106" s="290"/>
      <c r="S106" s="290"/>
      <c r="T106" s="29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92" t="s">
        <v>223</v>
      </c>
      <c r="AU106" s="292" t="s">
        <v>86</v>
      </c>
      <c r="AV106" s="16" t="s">
        <v>116</v>
      </c>
      <c r="AW106" s="16" t="s">
        <v>34</v>
      </c>
      <c r="AX106" s="16" t="s">
        <v>73</v>
      </c>
      <c r="AY106" s="292" t="s">
        <v>213</v>
      </c>
    </row>
    <row r="107" s="15" customFormat="1">
      <c r="A107" s="15"/>
      <c r="B107" s="256"/>
      <c r="C107" s="257"/>
      <c r="D107" s="236" t="s">
        <v>223</v>
      </c>
      <c r="E107" s="258" t="s">
        <v>21</v>
      </c>
      <c r="F107" s="259" t="s">
        <v>230</v>
      </c>
      <c r="G107" s="257"/>
      <c r="H107" s="260">
        <v>178.19999999999999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223</v>
      </c>
      <c r="AU107" s="266" t="s">
        <v>86</v>
      </c>
      <c r="AV107" s="15" t="s">
        <v>122</v>
      </c>
      <c r="AW107" s="15" t="s">
        <v>34</v>
      </c>
      <c r="AX107" s="15" t="s">
        <v>80</v>
      </c>
      <c r="AY107" s="266" t="s">
        <v>213</v>
      </c>
    </row>
    <row r="108" s="2" customFormat="1" ht="33" customHeight="1">
      <c r="A108" s="41"/>
      <c r="B108" s="42"/>
      <c r="C108" s="216" t="s">
        <v>122</v>
      </c>
      <c r="D108" s="216" t="s">
        <v>215</v>
      </c>
      <c r="E108" s="217" t="s">
        <v>381</v>
      </c>
      <c r="F108" s="218" t="s">
        <v>382</v>
      </c>
      <c r="G108" s="219" t="s">
        <v>218</v>
      </c>
      <c r="H108" s="220">
        <v>178.19999999999999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383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356</v>
      </c>
      <c r="G109" s="246"/>
      <c r="H109" s="249">
        <v>178.19999999999999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80</v>
      </c>
      <c r="AY109" s="255" t="s">
        <v>213</v>
      </c>
    </row>
    <row r="110" s="2" customFormat="1" ht="24.15" customHeight="1">
      <c r="A110" s="41"/>
      <c r="B110" s="42"/>
      <c r="C110" s="216" t="s">
        <v>125</v>
      </c>
      <c r="D110" s="216" t="s">
        <v>215</v>
      </c>
      <c r="E110" s="217" t="s">
        <v>384</v>
      </c>
      <c r="F110" s="218" t="s">
        <v>342</v>
      </c>
      <c r="G110" s="219" t="s">
        <v>284</v>
      </c>
      <c r="H110" s="220">
        <v>294.02999999999997</v>
      </c>
      <c r="I110" s="221"/>
      <c r="J110" s="222">
        <f>ROUND(I110*H110,2)</f>
        <v>0</v>
      </c>
      <c r="K110" s="218" t="s">
        <v>219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385</v>
      </c>
    </row>
    <row r="111" s="2" customFormat="1">
      <c r="A111" s="41"/>
      <c r="B111" s="42"/>
      <c r="C111" s="43"/>
      <c r="D111" s="229" t="s">
        <v>221</v>
      </c>
      <c r="E111" s="43"/>
      <c r="F111" s="230" t="s">
        <v>386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221</v>
      </c>
      <c r="AU111" s="20" t="s">
        <v>86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387</v>
      </c>
      <c r="G112" s="246"/>
      <c r="H112" s="249">
        <v>294.02999999999997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80</v>
      </c>
      <c r="AY112" s="255" t="s">
        <v>213</v>
      </c>
    </row>
    <row r="113" s="2" customFormat="1" ht="16.5" customHeight="1">
      <c r="A113" s="41"/>
      <c r="B113" s="42"/>
      <c r="C113" s="216" t="s">
        <v>145</v>
      </c>
      <c r="D113" s="216" t="s">
        <v>215</v>
      </c>
      <c r="E113" s="217" t="s">
        <v>246</v>
      </c>
      <c r="F113" s="218" t="s">
        <v>388</v>
      </c>
      <c r="G113" s="219" t="s">
        <v>248</v>
      </c>
      <c r="H113" s="220">
        <v>347.60000000000002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389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390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391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392</v>
      </c>
      <c r="G116" s="246"/>
      <c r="H116" s="249">
        <v>245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3" customFormat="1">
      <c r="A117" s="13"/>
      <c r="B117" s="234"/>
      <c r="C117" s="235"/>
      <c r="D117" s="236" t="s">
        <v>223</v>
      </c>
      <c r="E117" s="237" t="s">
        <v>21</v>
      </c>
      <c r="F117" s="238" t="s">
        <v>393</v>
      </c>
      <c r="G117" s="235"/>
      <c r="H117" s="237" t="s">
        <v>21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223</v>
      </c>
      <c r="AU117" s="244" t="s">
        <v>86</v>
      </c>
      <c r="AV117" s="13" t="s">
        <v>80</v>
      </c>
      <c r="AW117" s="13" t="s">
        <v>34</v>
      </c>
      <c r="AX117" s="13" t="s">
        <v>73</v>
      </c>
      <c r="AY117" s="244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394</v>
      </c>
      <c r="G118" s="246"/>
      <c r="H118" s="249">
        <v>102.59999999999999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5" customFormat="1">
      <c r="A119" s="15"/>
      <c r="B119" s="256"/>
      <c r="C119" s="257"/>
      <c r="D119" s="236" t="s">
        <v>223</v>
      </c>
      <c r="E119" s="258" t="s">
        <v>21</v>
      </c>
      <c r="F119" s="259" t="s">
        <v>230</v>
      </c>
      <c r="G119" s="257"/>
      <c r="H119" s="260">
        <v>347.60000000000002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223</v>
      </c>
      <c r="AU119" s="266" t="s">
        <v>86</v>
      </c>
      <c r="AV119" s="15" t="s">
        <v>122</v>
      </c>
      <c r="AW119" s="15" t="s">
        <v>34</v>
      </c>
      <c r="AX119" s="15" t="s">
        <v>80</v>
      </c>
      <c r="AY119" s="266" t="s">
        <v>213</v>
      </c>
    </row>
    <row r="120" s="12" customFormat="1" ht="22.8" customHeight="1">
      <c r="A120" s="12"/>
      <c r="B120" s="200"/>
      <c r="C120" s="201"/>
      <c r="D120" s="202" t="s">
        <v>72</v>
      </c>
      <c r="E120" s="214" t="s">
        <v>125</v>
      </c>
      <c r="F120" s="214" t="s">
        <v>395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SUM(P121:P133)</f>
        <v>0</v>
      </c>
      <c r="Q120" s="208"/>
      <c r="R120" s="209">
        <f>SUM(R121:R133)</f>
        <v>3.03348</v>
      </c>
      <c r="S120" s="208"/>
      <c r="T120" s="210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80</v>
      </c>
      <c r="AT120" s="212" t="s">
        <v>72</v>
      </c>
      <c r="AU120" s="212" t="s">
        <v>80</v>
      </c>
      <c r="AY120" s="211" t="s">
        <v>213</v>
      </c>
      <c r="BK120" s="213">
        <f>SUM(BK121:BK133)</f>
        <v>0</v>
      </c>
    </row>
    <row r="121" s="2" customFormat="1" ht="24.15" customHeight="1">
      <c r="A121" s="41"/>
      <c r="B121" s="42"/>
      <c r="C121" s="216" t="s">
        <v>260</v>
      </c>
      <c r="D121" s="216" t="s">
        <v>215</v>
      </c>
      <c r="E121" s="217" t="s">
        <v>396</v>
      </c>
      <c r="F121" s="218" t="s">
        <v>397</v>
      </c>
      <c r="G121" s="219" t="s">
        <v>248</v>
      </c>
      <c r="H121" s="220">
        <v>34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398</v>
      </c>
    </row>
    <row r="122" s="13" customFormat="1">
      <c r="A122" s="13"/>
      <c r="B122" s="234"/>
      <c r="C122" s="235"/>
      <c r="D122" s="236" t="s">
        <v>223</v>
      </c>
      <c r="E122" s="237" t="s">
        <v>21</v>
      </c>
      <c r="F122" s="238" t="s">
        <v>399</v>
      </c>
      <c r="G122" s="235"/>
      <c r="H122" s="237" t="s">
        <v>21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223</v>
      </c>
      <c r="AU122" s="244" t="s">
        <v>86</v>
      </c>
      <c r="AV122" s="13" t="s">
        <v>80</v>
      </c>
      <c r="AW122" s="13" t="s">
        <v>34</v>
      </c>
      <c r="AX122" s="13" t="s">
        <v>73</v>
      </c>
      <c r="AY122" s="244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370</v>
      </c>
      <c r="G123" s="246"/>
      <c r="H123" s="249">
        <v>42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400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401</v>
      </c>
      <c r="G125" s="246"/>
      <c r="H125" s="249">
        <v>-8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5" customFormat="1">
      <c r="A126" s="15"/>
      <c r="B126" s="256"/>
      <c r="C126" s="257"/>
      <c r="D126" s="236" t="s">
        <v>223</v>
      </c>
      <c r="E126" s="258" t="s">
        <v>21</v>
      </c>
      <c r="F126" s="259" t="s">
        <v>230</v>
      </c>
      <c r="G126" s="257"/>
      <c r="H126" s="260">
        <v>34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223</v>
      </c>
      <c r="AU126" s="266" t="s">
        <v>86</v>
      </c>
      <c r="AV126" s="15" t="s">
        <v>122</v>
      </c>
      <c r="AW126" s="15" t="s">
        <v>34</v>
      </c>
      <c r="AX126" s="15" t="s">
        <v>80</v>
      </c>
      <c r="AY126" s="266" t="s">
        <v>213</v>
      </c>
    </row>
    <row r="127" s="2" customFormat="1" ht="37.8" customHeight="1">
      <c r="A127" s="41"/>
      <c r="B127" s="42"/>
      <c r="C127" s="216" t="s">
        <v>244</v>
      </c>
      <c r="D127" s="216" t="s">
        <v>215</v>
      </c>
      <c r="E127" s="217" t="s">
        <v>402</v>
      </c>
      <c r="F127" s="218" t="s">
        <v>403</v>
      </c>
      <c r="G127" s="219" t="s">
        <v>248</v>
      </c>
      <c r="H127" s="220">
        <v>34</v>
      </c>
      <c r="I127" s="221"/>
      <c r="J127" s="222">
        <f>ROUND(I127*H127,2)</f>
        <v>0</v>
      </c>
      <c r="K127" s="218" t="s">
        <v>219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0.089219999999999994</v>
      </c>
      <c r="R127" s="225">
        <f>Q127*H127</f>
        <v>3.03348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404</v>
      </c>
    </row>
    <row r="128" s="2" customFormat="1">
      <c r="A128" s="41"/>
      <c r="B128" s="42"/>
      <c r="C128" s="43"/>
      <c r="D128" s="229" t="s">
        <v>221</v>
      </c>
      <c r="E128" s="43"/>
      <c r="F128" s="230" t="s">
        <v>405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221</v>
      </c>
      <c r="AU128" s="20" t="s">
        <v>86</v>
      </c>
    </row>
    <row r="129" s="13" customFormat="1">
      <c r="A129" s="13"/>
      <c r="B129" s="234"/>
      <c r="C129" s="235"/>
      <c r="D129" s="236" t="s">
        <v>223</v>
      </c>
      <c r="E129" s="237" t="s">
        <v>21</v>
      </c>
      <c r="F129" s="238" t="s">
        <v>399</v>
      </c>
      <c r="G129" s="235"/>
      <c r="H129" s="237" t="s">
        <v>21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223</v>
      </c>
      <c r="AU129" s="244" t="s">
        <v>86</v>
      </c>
      <c r="AV129" s="13" t="s">
        <v>80</v>
      </c>
      <c r="AW129" s="13" t="s">
        <v>34</v>
      </c>
      <c r="AX129" s="13" t="s">
        <v>73</v>
      </c>
      <c r="AY129" s="244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370</v>
      </c>
      <c r="G130" s="246"/>
      <c r="H130" s="249">
        <v>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3" customFormat="1">
      <c r="A131" s="13"/>
      <c r="B131" s="234"/>
      <c r="C131" s="235"/>
      <c r="D131" s="236" t="s">
        <v>223</v>
      </c>
      <c r="E131" s="237" t="s">
        <v>21</v>
      </c>
      <c r="F131" s="238" t="s">
        <v>400</v>
      </c>
      <c r="G131" s="235"/>
      <c r="H131" s="237" t="s">
        <v>21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223</v>
      </c>
      <c r="AU131" s="244" t="s">
        <v>86</v>
      </c>
      <c r="AV131" s="13" t="s">
        <v>80</v>
      </c>
      <c r="AW131" s="13" t="s">
        <v>34</v>
      </c>
      <c r="AX131" s="13" t="s">
        <v>73</v>
      </c>
      <c r="AY131" s="244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401</v>
      </c>
      <c r="G132" s="246"/>
      <c r="H132" s="249">
        <v>-8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5" customFormat="1">
      <c r="A133" s="15"/>
      <c r="B133" s="256"/>
      <c r="C133" s="257"/>
      <c r="D133" s="236" t="s">
        <v>223</v>
      </c>
      <c r="E133" s="258" t="s">
        <v>21</v>
      </c>
      <c r="F133" s="259" t="s">
        <v>230</v>
      </c>
      <c r="G133" s="257"/>
      <c r="H133" s="260">
        <v>34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223</v>
      </c>
      <c r="AU133" s="266" t="s">
        <v>86</v>
      </c>
      <c r="AV133" s="15" t="s">
        <v>122</v>
      </c>
      <c r="AW133" s="15" t="s">
        <v>34</v>
      </c>
      <c r="AX133" s="15" t="s">
        <v>80</v>
      </c>
      <c r="AY133" s="266" t="s">
        <v>213</v>
      </c>
    </row>
    <row r="134" s="12" customFormat="1" ht="22.8" customHeight="1">
      <c r="A134" s="12"/>
      <c r="B134" s="200"/>
      <c r="C134" s="201"/>
      <c r="D134" s="202" t="s">
        <v>72</v>
      </c>
      <c r="E134" s="214" t="s">
        <v>252</v>
      </c>
      <c r="F134" s="214" t="s">
        <v>253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SUM(P135:P183)</f>
        <v>0</v>
      </c>
      <c r="Q134" s="208"/>
      <c r="R134" s="209">
        <f>SUM(R135:R183)</f>
        <v>1.4494199999999999</v>
      </c>
      <c r="S134" s="208"/>
      <c r="T134" s="210">
        <f>SUM(T135:T183)</f>
        <v>2869.1070500000005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72</v>
      </c>
      <c r="AU134" s="212" t="s">
        <v>80</v>
      </c>
      <c r="AY134" s="211" t="s">
        <v>213</v>
      </c>
      <c r="BK134" s="213">
        <f>SUM(BK135:BK183)</f>
        <v>0</v>
      </c>
    </row>
    <row r="135" s="2" customFormat="1" ht="24.15" customHeight="1">
      <c r="A135" s="41"/>
      <c r="B135" s="42"/>
      <c r="C135" s="216" t="s">
        <v>252</v>
      </c>
      <c r="D135" s="216" t="s">
        <v>215</v>
      </c>
      <c r="E135" s="217" t="s">
        <v>254</v>
      </c>
      <c r="F135" s="218" t="s">
        <v>255</v>
      </c>
      <c r="G135" s="219" t="s">
        <v>256</v>
      </c>
      <c r="H135" s="220">
        <v>32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0.040000000000000001</v>
      </c>
      <c r="T135" s="226">
        <f>S135*H135</f>
        <v>1.28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406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258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3" customFormat="1">
      <c r="A137" s="13"/>
      <c r="B137" s="234"/>
      <c r="C137" s="235"/>
      <c r="D137" s="236" t="s">
        <v>223</v>
      </c>
      <c r="E137" s="237" t="s">
        <v>21</v>
      </c>
      <c r="F137" s="238" t="s">
        <v>407</v>
      </c>
      <c r="G137" s="235"/>
      <c r="H137" s="237" t="s">
        <v>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223</v>
      </c>
      <c r="AU137" s="244" t="s">
        <v>86</v>
      </c>
      <c r="AV137" s="13" t="s">
        <v>80</v>
      </c>
      <c r="AW137" s="13" t="s">
        <v>34</v>
      </c>
      <c r="AX137" s="13" t="s">
        <v>73</v>
      </c>
      <c r="AY137" s="244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408</v>
      </c>
      <c r="G138" s="246"/>
      <c r="H138" s="249">
        <v>32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80</v>
      </c>
      <c r="AY138" s="255" t="s">
        <v>213</v>
      </c>
    </row>
    <row r="139" s="2" customFormat="1" ht="16.5" customHeight="1">
      <c r="A139" s="41"/>
      <c r="B139" s="42"/>
      <c r="C139" s="216" t="s">
        <v>281</v>
      </c>
      <c r="D139" s="216" t="s">
        <v>215</v>
      </c>
      <c r="E139" s="217" t="s">
        <v>409</v>
      </c>
      <c r="F139" s="218" t="s">
        <v>410</v>
      </c>
      <c r="G139" s="219" t="s">
        <v>263</v>
      </c>
      <c r="H139" s="220">
        <v>1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411</v>
      </c>
    </row>
    <row r="140" s="2" customFormat="1" ht="16.5" customHeight="1">
      <c r="A140" s="41"/>
      <c r="B140" s="42"/>
      <c r="C140" s="216" t="s">
        <v>287</v>
      </c>
      <c r="D140" s="216" t="s">
        <v>215</v>
      </c>
      <c r="E140" s="217" t="s">
        <v>412</v>
      </c>
      <c r="F140" s="218" t="s">
        <v>413</v>
      </c>
      <c r="G140" s="219" t="s">
        <v>263</v>
      </c>
      <c r="H140" s="220">
        <v>1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86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414</v>
      </c>
    </row>
    <row r="141" s="2" customFormat="1" ht="16.5" customHeight="1">
      <c r="A141" s="41"/>
      <c r="B141" s="42"/>
      <c r="C141" s="216" t="s">
        <v>8</v>
      </c>
      <c r="D141" s="216" t="s">
        <v>215</v>
      </c>
      <c r="E141" s="217" t="s">
        <v>415</v>
      </c>
      <c r="F141" s="218" t="s">
        <v>416</v>
      </c>
      <c r="G141" s="219" t="s">
        <v>263</v>
      </c>
      <c r="H141" s="220">
        <v>1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417</v>
      </c>
    </row>
    <row r="142" s="2" customFormat="1" ht="16.5" customHeight="1">
      <c r="A142" s="41"/>
      <c r="B142" s="42"/>
      <c r="C142" s="216" t="s">
        <v>299</v>
      </c>
      <c r="D142" s="216" t="s">
        <v>215</v>
      </c>
      <c r="E142" s="217" t="s">
        <v>261</v>
      </c>
      <c r="F142" s="218" t="s">
        <v>262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86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418</v>
      </c>
    </row>
    <row r="143" s="2" customFormat="1" ht="16.5" customHeight="1">
      <c r="A143" s="41"/>
      <c r="B143" s="42"/>
      <c r="C143" s="216" t="s">
        <v>304</v>
      </c>
      <c r="D143" s="216" t="s">
        <v>215</v>
      </c>
      <c r="E143" s="217" t="s">
        <v>419</v>
      </c>
      <c r="F143" s="218" t="s">
        <v>420</v>
      </c>
      <c r="G143" s="219" t="s">
        <v>263</v>
      </c>
      <c r="H143" s="220">
        <v>1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86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421</v>
      </c>
    </row>
    <row r="144" s="2" customFormat="1" ht="24.15" customHeight="1">
      <c r="A144" s="41"/>
      <c r="B144" s="42"/>
      <c r="C144" s="216" t="s">
        <v>308</v>
      </c>
      <c r="D144" s="216" t="s">
        <v>215</v>
      </c>
      <c r="E144" s="217" t="s">
        <v>422</v>
      </c>
      <c r="F144" s="218" t="s">
        <v>423</v>
      </c>
      <c r="G144" s="219" t="s">
        <v>424</v>
      </c>
      <c r="H144" s="220">
        <v>11.6</v>
      </c>
      <c r="I144" s="221"/>
      <c r="J144" s="222">
        <f>ROUND(I144*H144,2)</f>
        <v>0</v>
      </c>
      <c r="K144" s="218" t="s">
        <v>219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0.10095</v>
      </c>
      <c r="R144" s="225">
        <f>Q144*H144</f>
        <v>1.17102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425</v>
      </c>
    </row>
    <row r="145" s="2" customFormat="1">
      <c r="A145" s="41"/>
      <c r="B145" s="42"/>
      <c r="C145" s="43"/>
      <c r="D145" s="229" t="s">
        <v>221</v>
      </c>
      <c r="E145" s="43"/>
      <c r="F145" s="230" t="s">
        <v>426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221</v>
      </c>
      <c r="AU145" s="20" t="s">
        <v>86</v>
      </c>
    </row>
    <row r="146" s="13" customFormat="1">
      <c r="A146" s="13"/>
      <c r="B146" s="234"/>
      <c r="C146" s="235"/>
      <c r="D146" s="236" t="s">
        <v>223</v>
      </c>
      <c r="E146" s="237" t="s">
        <v>21</v>
      </c>
      <c r="F146" s="238" t="s">
        <v>427</v>
      </c>
      <c r="G146" s="235"/>
      <c r="H146" s="237" t="s">
        <v>21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223</v>
      </c>
      <c r="AU146" s="244" t="s">
        <v>86</v>
      </c>
      <c r="AV146" s="13" t="s">
        <v>80</v>
      </c>
      <c r="AW146" s="13" t="s">
        <v>34</v>
      </c>
      <c r="AX146" s="13" t="s">
        <v>73</v>
      </c>
      <c r="AY146" s="244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428</v>
      </c>
      <c r="G147" s="246"/>
      <c r="H147" s="249">
        <v>11.6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80</v>
      </c>
      <c r="AY147" s="255" t="s">
        <v>213</v>
      </c>
    </row>
    <row r="148" s="2" customFormat="1" ht="16.5" customHeight="1">
      <c r="A148" s="41"/>
      <c r="B148" s="42"/>
      <c r="C148" s="267" t="s">
        <v>314</v>
      </c>
      <c r="D148" s="267" t="s">
        <v>241</v>
      </c>
      <c r="E148" s="268" t="s">
        <v>429</v>
      </c>
      <c r="F148" s="269" t="s">
        <v>430</v>
      </c>
      <c r="G148" s="270" t="s">
        <v>424</v>
      </c>
      <c r="H148" s="271">
        <v>11.6</v>
      </c>
      <c r="I148" s="272"/>
      <c r="J148" s="273">
        <f>ROUND(I148*H148,2)</f>
        <v>0</v>
      </c>
      <c r="K148" s="269" t="s">
        <v>219</v>
      </c>
      <c r="L148" s="274"/>
      <c r="M148" s="275" t="s">
        <v>21</v>
      </c>
      <c r="N148" s="276" t="s">
        <v>45</v>
      </c>
      <c r="O148" s="87"/>
      <c r="P148" s="225">
        <f>O148*H148</f>
        <v>0</v>
      </c>
      <c r="Q148" s="225">
        <v>0.024</v>
      </c>
      <c r="R148" s="225">
        <f>Q148*H148</f>
        <v>0.27839999999999998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244</v>
      </c>
      <c r="AT148" s="227" t="s">
        <v>241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431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428</v>
      </c>
      <c r="G149" s="246"/>
      <c r="H149" s="249">
        <v>11.6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80</v>
      </c>
      <c r="AY149" s="255" t="s">
        <v>213</v>
      </c>
    </row>
    <row r="150" s="2" customFormat="1" ht="16.5" customHeight="1">
      <c r="A150" s="41"/>
      <c r="B150" s="42"/>
      <c r="C150" s="216" t="s">
        <v>322</v>
      </c>
      <c r="D150" s="216" t="s">
        <v>215</v>
      </c>
      <c r="E150" s="217" t="s">
        <v>265</v>
      </c>
      <c r="F150" s="218" t="s">
        <v>266</v>
      </c>
      <c r="G150" s="219" t="s">
        <v>218</v>
      </c>
      <c r="H150" s="220">
        <v>70</v>
      </c>
      <c r="I150" s="221"/>
      <c r="J150" s="222">
        <f>ROUND(I150*H150,2)</f>
        <v>0</v>
      </c>
      <c r="K150" s="218" t="s">
        <v>219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140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432</v>
      </c>
    </row>
    <row r="151" s="2" customFormat="1">
      <c r="A151" s="41"/>
      <c r="B151" s="42"/>
      <c r="C151" s="43"/>
      <c r="D151" s="229" t="s">
        <v>221</v>
      </c>
      <c r="E151" s="43"/>
      <c r="F151" s="230" t="s">
        <v>268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221</v>
      </c>
      <c r="AU151" s="20" t="s">
        <v>86</v>
      </c>
    </row>
    <row r="152" s="13" customFormat="1">
      <c r="A152" s="13"/>
      <c r="B152" s="234"/>
      <c r="C152" s="235"/>
      <c r="D152" s="236" t="s">
        <v>223</v>
      </c>
      <c r="E152" s="237" t="s">
        <v>21</v>
      </c>
      <c r="F152" s="238" t="s">
        <v>433</v>
      </c>
      <c r="G152" s="235"/>
      <c r="H152" s="237" t="s">
        <v>21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223</v>
      </c>
      <c r="AU152" s="244" t="s">
        <v>86</v>
      </c>
      <c r="AV152" s="13" t="s">
        <v>80</v>
      </c>
      <c r="AW152" s="13" t="s">
        <v>34</v>
      </c>
      <c r="AX152" s="13" t="s">
        <v>73</v>
      </c>
      <c r="AY152" s="244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434</v>
      </c>
      <c r="G153" s="246"/>
      <c r="H153" s="249">
        <v>32.340000000000003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435</v>
      </c>
      <c r="G154" s="246"/>
      <c r="H154" s="249">
        <v>10.305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436</v>
      </c>
      <c r="G155" s="246"/>
      <c r="H155" s="249">
        <v>2.7679999999999998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437</v>
      </c>
      <c r="G156" s="246"/>
      <c r="H156" s="249">
        <v>2.8999999999999999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438</v>
      </c>
      <c r="G157" s="246"/>
      <c r="H157" s="249">
        <v>1.575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439</v>
      </c>
      <c r="G158" s="246"/>
      <c r="H158" s="249">
        <v>1.1399999999999999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440</v>
      </c>
      <c r="G159" s="246"/>
      <c r="H159" s="249">
        <v>0.81899999999999995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441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442</v>
      </c>
      <c r="G161" s="246"/>
      <c r="H161" s="249">
        <v>11.586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6" customFormat="1">
      <c r="A162" s="16"/>
      <c r="B162" s="282"/>
      <c r="C162" s="283"/>
      <c r="D162" s="236" t="s">
        <v>223</v>
      </c>
      <c r="E162" s="284" t="s">
        <v>21</v>
      </c>
      <c r="F162" s="285" t="s">
        <v>380</v>
      </c>
      <c r="G162" s="283"/>
      <c r="H162" s="286">
        <v>63.433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2" t="s">
        <v>223</v>
      </c>
      <c r="AU162" s="292" t="s">
        <v>86</v>
      </c>
      <c r="AV162" s="16" t="s">
        <v>116</v>
      </c>
      <c r="AW162" s="16" t="s">
        <v>34</v>
      </c>
      <c r="AX162" s="16" t="s">
        <v>73</v>
      </c>
      <c r="AY162" s="292" t="s">
        <v>213</v>
      </c>
    </row>
    <row r="163" s="13" customFormat="1">
      <c r="A163" s="13"/>
      <c r="B163" s="234"/>
      <c r="C163" s="235"/>
      <c r="D163" s="236" t="s">
        <v>223</v>
      </c>
      <c r="E163" s="237" t="s">
        <v>21</v>
      </c>
      <c r="F163" s="238" t="s">
        <v>271</v>
      </c>
      <c r="G163" s="235"/>
      <c r="H163" s="237" t="s">
        <v>21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223</v>
      </c>
      <c r="AU163" s="244" t="s">
        <v>86</v>
      </c>
      <c r="AV163" s="13" t="s">
        <v>80</v>
      </c>
      <c r="AW163" s="13" t="s">
        <v>34</v>
      </c>
      <c r="AX163" s="13" t="s">
        <v>73</v>
      </c>
      <c r="AY163" s="244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443</v>
      </c>
      <c r="G164" s="246"/>
      <c r="H164" s="249">
        <v>6.5670000000000002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5" customFormat="1">
      <c r="A165" s="15"/>
      <c r="B165" s="256"/>
      <c r="C165" s="257"/>
      <c r="D165" s="236" t="s">
        <v>223</v>
      </c>
      <c r="E165" s="258" t="s">
        <v>21</v>
      </c>
      <c r="F165" s="259" t="s">
        <v>230</v>
      </c>
      <c r="G165" s="257"/>
      <c r="H165" s="260">
        <v>70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223</v>
      </c>
      <c r="AU165" s="266" t="s">
        <v>86</v>
      </c>
      <c r="AV165" s="15" t="s">
        <v>122</v>
      </c>
      <c r="AW165" s="15" t="s">
        <v>34</v>
      </c>
      <c r="AX165" s="15" t="s">
        <v>80</v>
      </c>
      <c r="AY165" s="266" t="s">
        <v>213</v>
      </c>
    </row>
    <row r="166" s="2" customFormat="1" ht="33" customHeight="1">
      <c r="A166" s="41"/>
      <c r="B166" s="42"/>
      <c r="C166" s="216" t="s">
        <v>328</v>
      </c>
      <c r="D166" s="216" t="s">
        <v>215</v>
      </c>
      <c r="E166" s="217" t="s">
        <v>273</v>
      </c>
      <c r="F166" s="218" t="s">
        <v>274</v>
      </c>
      <c r="G166" s="219" t="s">
        <v>218</v>
      </c>
      <c r="H166" s="220">
        <v>4196.6570000000002</v>
      </c>
      <c r="I166" s="221"/>
      <c r="J166" s="222">
        <f>ROUND(I166*H166,2)</f>
        <v>0</v>
      </c>
      <c r="K166" s="218" t="s">
        <v>219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0.65000000000000002</v>
      </c>
      <c r="T166" s="226">
        <f>S166*H166</f>
        <v>2727.8270500000003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86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444</v>
      </c>
    </row>
    <row r="167" s="2" customFormat="1">
      <c r="A167" s="41"/>
      <c r="B167" s="42"/>
      <c r="C167" s="43"/>
      <c r="D167" s="229" t="s">
        <v>221</v>
      </c>
      <c r="E167" s="43"/>
      <c r="F167" s="230" t="s">
        <v>276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221</v>
      </c>
      <c r="AU167" s="20" t="s">
        <v>86</v>
      </c>
    </row>
    <row r="168" s="13" customFormat="1">
      <c r="A168" s="13"/>
      <c r="B168" s="234"/>
      <c r="C168" s="235"/>
      <c r="D168" s="236" t="s">
        <v>223</v>
      </c>
      <c r="E168" s="237" t="s">
        <v>21</v>
      </c>
      <c r="F168" s="238" t="s">
        <v>433</v>
      </c>
      <c r="G168" s="235"/>
      <c r="H168" s="237" t="s">
        <v>21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223</v>
      </c>
      <c r="AU168" s="244" t="s">
        <v>86</v>
      </c>
      <c r="AV168" s="13" t="s">
        <v>80</v>
      </c>
      <c r="AW168" s="13" t="s">
        <v>34</v>
      </c>
      <c r="AX168" s="13" t="s">
        <v>73</v>
      </c>
      <c r="AY168" s="244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445</v>
      </c>
      <c r="G169" s="246"/>
      <c r="H169" s="249">
        <v>574.053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441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446</v>
      </c>
      <c r="G171" s="246"/>
      <c r="H171" s="249">
        <v>806.51199999999994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447</v>
      </c>
      <c r="G172" s="246"/>
      <c r="H172" s="249">
        <v>53.935000000000002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448</v>
      </c>
      <c r="G173" s="246"/>
      <c r="H173" s="249">
        <v>60.520000000000003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449</v>
      </c>
      <c r="G174" s="246"/>
      <c r="H174" s="249">
        <v>1.4590000000000001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3" customFormat="1">
      <c r="A175" s="13"/>
      <c r="B175" s="234"/>
      <c r="C175" s="235"/>
      <c r="D175" s="236" t="s">
        <v>223</v>
      </c>
      <c r="E175" s="237" t="s">
        <v>21</v>
      </c>
      <c r="F175" s="238" t="s">
        <v>450</v>
      </c>
      <c r="G175" s="235"/>
      <c r="H175" s="237" t="s">
        <v>21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223</v>
      </c>
      <c r="AU175" s="244" t="s">
        <v>86</v>
      </c>
      <c r="AV175" s="13" t="s">
        <v>80</v>
      </c>
      <c r="AW175" s="13" t="s">
        <v>34</v>
      </c>
      <c r="AX175" s="13" t="s">
        <v>73</v>
      </c>
      <c r="AY175" s="244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451</v>
      </c>
      <c r="G176" s="246"/>
      <c r="H176" s="249">
        <v>713.92200000000003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3" customFormat="1">
      <c r="A177" s="13"/>
      <c r="B177" s="234"/>
      <c r="C177" s="235"/>
      <c r="D177" s="236" t="s">
        <v>223</v>
      </c>
      <c r="E177" s="237" t="s">
        <v>21</v>
      </c>
      <c r="F177" s="238" t="s">
        <v>452</v>
      </c>
      <c r="G177" s="235"/>
      <c r="H177" s="237" t="s">
        <v>21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223</v>
      </c>
      <c r="AU177" s="244" t="s">
        <v>86</v>
      </c>
      <c r="AV177" s="13" t="s">
        <v>80</v>
      </c>
      <c r="AW177" s="13" t="s">
        <v>34</v>
      </c>
      <c r="AX177" s="13" t="s">
        <v>73</v>
      </c>
      <c r="AY177" s="244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453</v>
      </c>
      <c r="G178" s="246"/>
      <c r="H178" s="249">
        <v>709.44600000000003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3" customFormat="1">
      <c r="A179" s="13"/>
      <c r="B179" s="234"/>
      <c r="C179" s="235"/>
      <c r="D179" s="236" t="s">
        <v>223</v>
      </c>
      <c r="E179" s="237" t="s">
        <v>21</v>
      </c>
      <c r="F179" s="238" t="s">
        <v>454</v>
      </c>
      <c r="G179" s="235"/>
      <c r="H179" s="237" t="s">
        <v>21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223</v>
      </c>
      <c r="AU179" s="244" t="s">
        <v>86</v>
      </c>
      <c r="AV179" s="13" t="s">
        <v>80</v>
      </c>
      <c r="AW179" s="13" t="s">
        <v>34</v>
      </c>
      <c r="AX179" s="13" t="s">
        <v>73</v>
      </c>
      <c r="AY179" s="244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455</v>
      </c>
      <c r="G180" s="246"/>
      <c r="H180" s="249">
        <v>704.97000000000003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456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457</v>
      </c>
      <c r="G182" s="246"/>
      <c r="H182" s="249">
        <v>571.84000000000003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5" customFormat="1">
      <c r="A183" s="15"/>
      <c r="B183" s="256"/>
      <c r="C183" s="257"/>
      <c r="D183" s="236" t="s">
        <v>223</v>
      </c>
      <c r="E183" s="258" t="s">
        <v>21</v>
      </c>
      <c r="F183" s="259" t="s">
        <v>230</v>
      </c>
      <c r="G183" s="257"/>
      <c r="H183" s="260">
        <v>4196.6570000000002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223</v>
      </c>
      <c r="AU183" s="266" t="s">
        <v>86</v>
      </c>
      <c r="AV183" s="15" t="s">
        <v>122</v>
      </c>
      <c r="AW183" s="15" t="s">
        <v>34</v>
      </c>
      <c r="AX183" s="15" t="s">
        <v>80</v>
      </c>
      <c r="AY183" s="266" t="s">
        <v>213</v>
      </c>
    </row>
    <row r="184" s="12" customFormat="1" ht="22.8" customHeight="1">
      <c r="A184" s="12"/>
      <c r="B184" s="200"/>
      <c r="C184" s="201"/>
      <c r="D184" s="202" t="s">
        <v>72</v>
      </c>
      <c r="E184" s="214" t="s">
        <v>279</v>
      </c>
      <c r="F184" s="214" t="s">
        <v>280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SUM(P185:P239)</f>
        <v>0</v>
      </c>
      <c r="Q184" s="208"/>
      <c r="R184" s="209">
        <f>SUM(R185:R239)</f>
        <v>0</v>
      </c>
      <c r="S184" s="208"/>
      <c r="T184" s="210">
        <f>SUM(T185:T239)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80</v>
      </c>
      <c r="AT184" s="212" t="s">
        <v>72</v>
      </c>
      <c r="AU184" s="212" t="s">
        <v>80</v>
      </c>
      <c r="AY184" s="211" t="s">
        <v>213</v>
      </c>
      <c r="BK184" s="213">
        <f>SUM(BK185:BK239)</f>
        <v>0</v>
      </c>
    </row>
    <row r="185" s="2" customFormat="1" ht="16.5" customHeight="1">
      <c r="A185" s="41"/>
      <c r="B185" s="42"/>
      <c r="C185" s="216" t="s">
        <v>334</v>
      </c>
      <c r="D185" s="216" t="s">
        <v>215</v>
      </c>
      <c r="E185" s="217" t="s">
        <v>282</v>
      </c>
      <c r="F185" s="218" t="s">
        <v>283</v>
      </c>
      <c r="G185" s="219" t="s">
        <v>284</v>
      </c>
      <c r="H185" s="220">
        <v>2892.627</v>
      </c>
      <c r="I185" s="221"/>
      <c r="J185" s="222">
        <f>ROUND(I185*H185,2)</f>
        <v>0</v>
      </c>
      <c r="K185" s="218" t="s">
        <v>219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86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458</v>
      </c>
    </row>
    <row r="186" s="2" customFormat="1">
      <c r="A186" s="41"/>
      <c r="B186" s="42"/>
      <c r="C186" s="43"/>
      <c r="D186" s="229" t="s">
        <v>221</v>
      </c>
      <c r="E186" s="43"/>
      <c r="F186" s="230" t="s">
        <v>286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221</v>
      </c>
      <c r="AU186" s="20" t="s">
        <v>86</v>
      </c>
    </row>
    <row r="187" s="2" customFormat="1" ht="24.15" customHeight="1">
      <c r="A187" s="41"/>
      <c r="B187" s="42"/>
      <c r="C187" s="216" t="s">
        <v>340</v>
      </c>
      <c r="D187" s="216" t="s">
        <v>215</v>
      </c>
      <c r="E187" s="217" t="s">
        <v>288</v>
      </c>
      <c r="F187" s="218" t="s">
        <v>289</v>
      </c>
      <c r="G187" s="219" t="s">
        <v>284</v>
      </c>
      <c r="H187" s="220">
        <v>2439.087</v>
      </c>
      <c r="I187" s="221"/>
      <c r="J187" s="222">
        <f>ROUND(I187*H187,2)</f>
        <v>0</v>
      </c>
      <c r="K187" s="218" t="s">
        <v>219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459</v>
      </c>
    </row>
    <row r="188" s="2" customFormat="1">
      <c r="A188" s="41"/>
      <c r="B188" s="42"/>
      <c r="C188" s="43"/>
      <c r="D188" s="229" t="s">
        <v>221</v>
      </c>
      <c r="E188" s="43"/>
      <c r="F188" s="230" t="s">
        <v>291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221</v>
      </c>
      <c r="AU188" s="20" t="s">
        <v>86</v>
      </c>
    </row>
    <row r="189" s="13" customFormat="1">
      <c r="A189" s="13"/>
      <c r="B189" s="234"/>
      <c r="C189" s="235"/>
      <c r="D189" s="236" t="s">
        <v>223</v>
      </c>
      <c r="E189" s="237" t="s">
        <v>21</v>
      </c>
      <c r="F189" s="238" t="s">
        <v>460</v>
      </c>
      <c r="G189" s="235"/>
      <c r="H189" s="237" t="s">
        <v>21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223</v>
      </c>
      <c r="AU189" s="244" t="s">
        <v>86</v>
      </c>
      <c r="AV189" s="13" t="s">
        <v>80</v>
      </c>
      <c r="AW189" s="13" t="s">
        <v>34</v>
      </c>
      <c r="AX189" s="13" t="s">
        <v>73</v>
      </c>
      <c r="AY189" s="244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461</v>
      </c>
      <c r="G190" s="246"/>
      <c r="H190" s="249">
        <v>2439.087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80</v>
      </c>
      <c r="AY190" s="255" t="s">
        <v>213</v>
      </c>
    </row>
    <row r="191" s="2" customFormat="1" ht="24.15" customHeight="1">
      <c r="A191" s="41"/>
      <c r="B191" s="42"/>
      <c r="C191" s="216" t="s">
        <v>7</v>
      </c>
      <c r="D191" s="216" t="s">
        <v>215</v>
      </c>
      <c r="E191" s="217" t="s">
        <v>294</v>
      </c>
      <c r="F191" s="218" t="s">
        <v>295</v>
      </c>
      <c r="G191" s="219" t="s">
        <v>284</v>
      </c>
      <c r="H191" s="220">
        <v>250</v>
      </c>
      <c r="I191" s="221"/>
      <c r="J191" s="222">
        <f>ROUND(I191*H191,2)</f>
        <v>0</v>
      </c>
      <c r="K191" s="218" t="s">
        <v>219</v>
      </c>
      <c r="L191" s="47"/>
      <c r="M191" s="223" t="s">
        <v>21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122</v>
      </c>
      <c r="AT191" s="227" t="s">
        <v>215</v>
      </c>
      <c r="AU191" s="227" t="s">
        <v>86</v>
      </c>
      <c r="AY191" s="20" t="s">
        <v>213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86</v>
      </c>
      <c r="BK191" s="228">
        <f>ROUND(I191*H191,2)</f>
        <v>0</v>
      </c>
      <c r="BL191" s="20" t="s">
        <v>122</v>
      </c>
      <c r="BM191" s="227" t="s">
        <v>462</v>
      </c>
    </row>
    <row r="192" s="2" customFormat="1">
      <c r="A192" s="41"/>
      <c r="B192" s="42"/>
      <c r="C192" s="43"/>
      <c r="D192" s="229" t="s">
        <v>221</v>
      </c>
      <c r="E192" s="43"/>
      <c r="F192" s="230" t="s">
        <v>297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221</v>
      </c>
      <c r="AU192" s="20" t="s">
        <v>86</v>
      </c>
    </row>
    <row r="193" s="13" customFormat="1">
      <c r="A193" s="13"/>
      <c r="B193" s="234"/>
      <c r="C193" s="235"/>
      <c r="D193" s="236" t="s">
        <v>223</v>
      </c>
      <c r="E193" s="237" t="s">
        <v>21</v>
      </c>
      <c r="F193" s="238" t="s">
        <v>463</v>
      </c>
      <c r="G193" s="235"/>
      <c r="H193" s="237" t="s">
        <v>21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223</v>
      </c>
      <c r="AU193" s="244" t="s">
        <v>86</v>
      </c>
      <c r="AV193" s="13" t="s">
        <v>80</v>
      </c>
      <c r="AW193" s="13" t="s">
        <v>34</v>
      </c>
      <c r="AX193" s="13" t="s">
        <v>73</v>
      </c>
      <c r="AY193" s="244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464</v>
      </c>
      <c r="G194" s="246"/>
      <c r="H194" s="249">
        <v>250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80</v>
      </c>
      <c r="AY194" s="255" t="s">
        <v>213</v>
      </c>
    </row>
    <row r="195" s="2" customFormat="1" ht="21.75" customHeight="1">
      <c r="A195" s="41"/>
      <c r="B195" s="42"/>
      <c r="C195" s="216" t="s">
        <v>350</v>
      </c>
      <c r="D195" s="216" t="s">
        <v>215</v>
      </c>
      <c r="E195" s="217" t="s">
        <v>300</v>
      </c>
      <c r="F195" s="218" t="s">
        <v>301</v>
      </c>
      <c r="G195" s="219" t="s">
        <v>284</v>
      </c>
      <c r="H195" s="220">
        <v>2892.627</v>
      </c>
      <c r="I195" s="221"/>
      <c r="J195" s="222">
        <f>ROUND(I195*H195,2)</f>
        <v>0</v>
      </c>
      <c r="K195" s="218" t="s">
        <v>219</v>
      </c>
      <c r="L195" s="47"/>
      <c r="M195" s="223" t="s">
        <v>21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122</v>
      </c>
      <c r="AT195" s="227" t="s">
        <v>215</v>
      </c>
      <c r="AU195" s="227" t="s">
        <v>86</v>
      </c>
      <c r="AY195" s="20" t="s">
        <v>213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86</v>
      </c>
      <c r="BK195" s="228">
        <f>ROUND(I195*H195,2)</f>
        <v>0</v>
      </c>
      <c r="BL195" s="20" t="s">
        <v>122</v>
      </c>
      <c r="BM195" s="227" t="s">
        <v>465</v>
      </c>
    </row>
    <row r="196" s="2" customFormat="1">
      <c r="A196" s="41"/>
      <c r="B196" s="42"/>
      <c r="C196" s="43"/>
      <c r="D196" s="229" t="s">
        <v>221</v>
      </c>
      <c r="E196" s="43"/>
      <c r="F196" s="230" t="s">
        <v>303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221</v>
      </c>
      <c r="AU196" s="20" t="s">
        <v>86</v>
      </c>
    </row>
    <row r="197" s="2" customFormat="1" ht="24.15" customHeight="1">
      <c r="A197" s="41"/>
      <c r="B197" s="42"/>
      <c r="C197" s="216" t="s">
        <v>466</v>
      </c>
      <c r="D197" s="216" t="s">
        <v>215</v>
      </c>
      <c r="E197" s="217" t="s">
        <v>467</v>
      </c>
      <c r="F197" s="218" t="s">
        <v>306</v>
      </c>
      <c r="G197" s="219" t="s">
        <v>284</v>
      </c>
      <c r="H197" s="220">
        <v>2892.627</v>
      </c>
      <c r="I197" s="221"/>
      <c r="J197" s="222">
        <f>ROUND(I197*H197,2)</f>
        <v>0</v>
      </c>
      <c r="K197" s="218" t="s">
        <v>21</v>
      </c>
      <c r="L197" s="47"/>
      <c r="M197" s="223" t="s">
        <v>21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122</v>
      </c>
      <c r="AT197" s="227" t="s">
        <v>215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468</v>
      </c>
    </row>
    <row r="198" s="2" customFormat="1" ht="24.15" customHeight="1">
      <c r="A198" s="41"/>
      <c r="B198" s="42"/>
      <c r="C198" s="216" t="s">
        <v>469</v>
      </c>
      <c r="D198" s="216" t="s">
        <v>215</v>
      </c>
      <c r="E198" s="217" t="s">
        <v>470</v>
      </c>
      <c r="F198" s="218" t="s">
        <v>471</v>
      </c>
      <c r="G198" s="219" t="s">
        <v>284</v>
      </c>
      <c r="H198" s="220">
        <v>1.1100000000000001</v>
      </c>
      <c r="I198" s="221"/>
      <c r="J198" s="222">
        <f>ROUND(I198*H198,2)</f>
        <v>0</v>
      </c>
      <c r="K198" s="218" t="s">
        <v>219</v>
      </c>
      <c r="L198" s="47"/>
      <c r="M198" s="223" t="s">
        <v>21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122</v>
      </c>
      <c r="AT198" s="227" t="s">
        <v>215</v>
      </c>
      <c r="AU198" s="227" t="s">
        <v>86</v>
      </c>
      <c r="AY198" s="20" t="s">
        <v>213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86</v>
      </c>
      <c r="BK198" s="228">
        <f>ROUND(I198*H198,2)</f>
        <v>0</v>
      </c>
      <c r="BL198" s="20" t="s">
        <v>122</v>
      </c>
      <c r="BM198" s="227" t="s">
        <v>472</v>
      </c>
    </row>
    <row r="199" s="2" customFormat="1">
      <c r="A199" s="41"/>
      <c r="B199" s="42"/>
      <c r="C199" s="43"/>
      <c r="D199" s="229" t="s">
        <v>221</v>
      </c>
      <c r="E199" s="43"/>
      <c r="F199" s="230" t="s">
        <v>473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221</v>
      </c>
      <c r="AU199" s="20" t="s">
        <v>86</v>
      </c>
    </row>
    <row r="200" s="13" customFormat="1">
      <c r="A200" s="13"/>
      <c r="B200" s="234"/>
      <c r="C200" s="235"/>
      <c r="D200" s="236" t="s">
        <v>223</v>
      </c>
      <c r="E200" s="237" t="s">
        <v>21</v>
      </c>
      <c r="F200" s="238" t="s">
        <v>292</v>
      </c>
      <c r="G200" s="235"/>
      <c r="H200" s="237" t="s">
        <v>21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223</v>
      </c>
      <c r="AU200" s="244" t="s">
        <v>86</v>
      </c>
      <c r="AV200" s="13" t="s">
        <v>80</v>
      </c>
      <c r="AW200" s="13" t="s">
        <v>34</v>
      </c>
      <c r="AX200" s="13" t="s">
        <v>73</v>
      </c>
      <c r="AY200" s="244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474</v>
      </c>
      <c r="G201" s="246"/>
      <c r="H201" s="249">
        <v>1.1100000000000001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80</v>
      </c>
      <c r="AY201" s="255" t="s">
        <v>213</v>
      </c>
    </row>
    <row r="202" s="2" customFormat="1" ht="24.15" customHeight="1">
      <c r="A202" s="41"/>
      <c r="B202" s="42"/>
      <c r="C202" s="216" t="s">
        <v>475</v>
      </c>
      <c r="D202" s="216" t="s">
        <v>215</v>
      </c>
      <c r="E202" s="217" t="s">
        <v>309</v>
      </c>
      <c r="F202" s="218" t="s">
        <v>310</v>
      </c>
      <c r="G202" s="219" t="s">
        <v>284</v>
      </c>
      <c r="H202" s="220">
        <v>13</v>
      </c>
      <c r="I202" s="221"/>
      <c r="J202" s="222">
        <f>ROUND(I202*H202,2)</f>
        <v>0</v>
      </c>
      <c r="K202" s="218" t="s">
        <v>219</v>
      </c>
      <c r="L202" s="47"/>
      <c r="M202" s="223" t="s">
        <v>21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122</v>
      </c>
      <c r="AT202" s="227" t="s">
        <v>215</v>
      </c>
      <c r="AU202" s="227" t="s">
        <v>86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476</v>
      </c>
    </row>
    <row r="203" s="2" customFormat="1">
      <c r="A203" s="41"/>
      <c r="B203" s="42"/>
      <c r="C203" s="43"/>
      <c r="D203" s="229" t="s">
        <v>221</v>
      </c>
      <c r="E203" s="43"/>
      <c r="F203" s="230" t="s">
        <v>312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221</v>
      </c>
      <c r="AU203" s="20" t="s">
        <v>86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292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477</v>
      </c>
      <c r="G205" s="246"/>
      <c r="H205" s="249">
        <v>13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80</v>
      </c>
      <c r="AY205" s="255" t="s">
        <v>213</v>
      </c>
    </row>
    <row r="206" s="2" customFormat="1" ht="24.15" customHeight="1">
      <c r="A206" s="41"/>
      <c r="B206" s="42"/>
      <c r="C206" s="216" t="s">
        <v>478</v>
      </c>
      <c r="D206" s="216" t="s">
        <v>215</v>
      </c>
      <c r="E206" s="217" t="s">
        <v>315</v>
      </c>
      <c r="F206" s="218" t="s">
        <v>316</v>
      </c>
      <c r="G206" s="219" t="s">
        <v>284</v>
      </c>
      <c r="H206" s="220">
        <v>5</v>
      </c>
      <c r="I206" s="221"/>
      <c r="J206" s="222">
        <f>ROUND(I206*H206,2)</f>
        <v>0</v>
      </c>
      <c r="K206" s="218" t="s">
        <v>219</v>
      </c>
      <c r="L206" s="47"/>
      <c r="M206" s="223" t="s">
        <v>21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122</v>
      </c>
      <c r="AT206" s="227" t="s">
        <v>215</v>
      </c>
      <c r="AU206" s="227" t="s">
        <v>86</v>
      </c>
      <c r="AY206" s="20" t="s">
        <v>213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86</v>
      </c>
      <c r="BK206" s="228">
        <f>ROUND(I206*H206,2)</f>
        <v>0</v>
      </c>
      <c r="BL206" s="20" t="s">
        <v>122</v>
      </c>
      <c r="BM206" s="227" t="s">
        <v>479</v>
      </c>
    </row>
    <row r="207" s="2" customFormat="1">
      <c r="A207" s="41"/>
      <c r="B207" s="42"/>
      <c r="C207" s="43"/>
      <c r="D207" s="229" t="s">
        <v>221</v>
      </c>
      <c r="E207" s="43"/>
      <c r="F207" s="230" t="s">
        <v>318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221</v>
      </c>
      <c r="AU207" s="20" t="s">
        <v>86</v>
      </c>
    </row>
    <row r="208" s="13" customFormat="1">
      <c r="A208" s="13"/>
      <c r="B208" s="234"/>
      <c r="C208" s="235"/>
      <c r="D208" s="236" t="s">
        <v>223</v>
      </c>
      <c r="E208" s="237" t="s">
        <v>21</v>
      </c>
      <c r="F208" s="238" t="s">
        <v>292</v>
      </c>
      <c r="G208" s="235"/>
      <c r="H208" s="237" t="s">
        <v>21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223</v>
      </c>
      <c r="AU208" s="244" t="s">
        <v>86</v>
      </c>
      <c r="AV208" s="13" t="s">
        <v>80</v>
      </c>
      <c r="AW208" s="13" t="s">
        <v>34</v>
      </c>
      <c r="AX208" s="13" t="s">
        <v>73</v>
      </c>
      <c r="AY208" s="244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480</v>
      </c>
      <c r="G209" s="246"/>
      <c r="H209" s="249">
        <v>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80</v>
      </c>
      <c r="AY209" s="255" t="s">
        <v>213</v>
      </c>
    </row>
    <row r="210" s="2" customFormat="1" ht="24.15" customHeight="1">
      <c r="A210" s="41"/>
      <c r="B210" s="42"/>
      <c r="C210" s="216" t="s">
        <v>481</v>
      </c>
      <c r="D210" s="216" t="s">
        <v>215</v>
      </c>
      <c r="E210" s="217" t="s">
        <v>482</v>
      </c>
      <c r="F210" s="218" t="s">
        <v>483</v>
      </c>
      <c r="G210" s="219" t="s">
        <v>284</v>
      </c>
      <c r="H210" s="220">
        <v>0.20000000000000001</v>
      </c>
      <c r="I210" s="221"/>
      <c r="J210" s="222">
        <f>ROUND(I210*H210,2)</f>
        <v>0</v>
      </c>
      <c r="K210" s="218" t="s">
        <v>219</v>
      </c>
      <c r="L210" s="47"/>
      <c r="M210" s="223" t="s">
        <v>21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122</v>
      </c>
      <c r="AT210" s="227" t="s">
        <v>215</v>
      </c>
      <c r="AU210" s="227" t="s">
        <v>86</v>
      </c>
      <c r="AY210" s="20" t="s">
        <v>213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86</v>
      </c>
      <c r="BK210" s="228">
        <f>ROUND(I210*H210,2)</f>
        <v>0</v>
      </c>
      <c r="BL210" s="20" t="s">
        <v>122</v>
      </c>
      <c r="BM210" s="227" t="s">
        <v>484</v>
      </c>
    </row>
    <row r="211" s="2" customFormat="1">
      <c r="A211" s="41"/>
      <c r="B211" s="42"/>
      <c r="C211" s="43"/>
      <c r="D211" s="229" t="s">
        <v>221</v>
      </c>
      <c r="E211" s="43"/>
      <c r="F211" s="230" t="s">
        <v>485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221</v>
      </c>
      <c r="AU211" s="20" t="s">
        <v>86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292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486</v>
      </c>
      <c r="G213" s="246"/>
      <c r="H213" s="249">
        <v>0.20000000000000001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80</v>
      </c>
      <c r="AY213" s="255" t="s">
        <v>213</v>
      </c>
    </row>
    <row r="214" s="2" customFormat="1" ht="24.15" customHeight="1">
      <c r="A214" s="41"/>
      <c r="B214" s="42"/>
      <c r="C214" s="216" t="s">
        <v>487</v>
      </c>
      <c r="D214" s="216" t="s">
        <v>215</v>
      </c>
      <c r="E214" s="217" t="s">
        <v>488</v>
      </c>
      <c r="F214" s="218" t="s">
        <v>489</v>
      </c>
      <c r="G214" s="219" t="s">
        <v>284</v>
      </c>
      <c r="H214" s="220">
        <v>0.10000000000000001</v>
      </c>
      <c r="I214" s="221"/>
      <c r="J214" s="222">
        <f>ROUND(I214*H214,2)</f>
        <v>0</v>
      </c>
      <c r="K214" s="218" t="s">
        <v>219</v>
      </c>
      <c r="L214" s="47"/>
      <c r="M214" s="223" t="s">
        <v>21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122</v>
      </c>
      <c r="AT214" s="227" t="s">
        <v>215</v>
      </c>
      <c r="AU214" s="227" t="s">
        <v>86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490</v>
      </c>
    </row>
    <row r="215" s="2" customFormat="1">
      <c r="A215" s="41"/>
      <c r="B215" s="42"/>
      <c r="C215" s="43"/>
      <c r="D215" s="229" t="s">
        <v>221</v>
      </c>
      <c r="E215" s="43"/>
      <c r="F215" s="230" t="s">
        <v>491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221</v>
      </c>
      <c r="AU215" s="20" t="s">
        <v>86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292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492</v>
      </c>
      <c r="G217" s="246"/>
      <c r="H217" s="249">
        <v>0.10000000000000001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80</v>
      </c>
      <c r="AY217" s="255" t="s">
        <v>213</v>
      </c>
    </row>
    <row r="218" s="2" customFormat="1" ht="24.15" customHeight="1">
      <c r="A218" s="41"/>
      <c r="B218" s="42"/>
      <c r="C218" s="216" t="s">
        <v>493</v>
      </c>
      <c r="D218" s="216" t="s">
        <v>215</v>
      </c>
      <c r="E218" s="217" t="s">
        <v>323</v>
      </c>
      <c r="F218" s="218" t="s">
        <v>324</v>
      </c>
      <c r="G218" s="219" t="s">
        <v>284</v>
      </c>
      <c r="H218" s="220">
        <v>1.6499999999999999</v>
      </c>
      <c r="I218" s="221"/>
      <c r="J218" s="222">
        <f>ROUND(I218*H218,2)</f>
        <v>0</v>
      </c>
      <c r="K218" s="218" t="s">
        <v>219</v>
      </c>
      <c r="L218" s="47"/>
      <c r="M218" s="223" t="s">
        <v>21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122</v>
      </c>
      <c r="AT218" s="227" t="s">
        <v>215</v>
      </c>
      <c r="AU218" s="227" t="s">
        <v>86</v>
      </c>
      <c r="AY218" s="20" t="s">
        <v>213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86</v>
      </c>
      <c r="BK218" s="228">
        <f>ROUND(I218*H218,2)</f>
        <v>0</v>
      </c>
      <c r="BL218" s="20" t="s">
        <v>122</v>
      </c>
      <c r="BM218" s="227" t="s">
        <v>494</v>
      </c>
    </row>
    <row r="219" s="2" customFormat="1">
      <c r="A219" s="41"/>
      <c r="B219" s="42"/>
      <c r="C219" s="43"/>
      <c r="D219" s="229" t="s">
        <v>221</v>
      </c>
      <c r="E219" s="43"/>
      <c r="F219" s="230" t="s">
        <v>326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221</v>
      </c>
      <c r="AU219" s="20" t="s">
        <v>86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292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495</v>
      </c>
      <c r="G221" s="246"/>
      <c r="H221" s="249">
        <v>1.6499999999999999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80</v>
      </c>
      <c r="AY221" s="255" t="s">
        <v>213</v>
      </c>
    </row>
    <row r="222" s="2" customFormat="1" ht="16.5" customHeight="1">
      <c r="A222" s="41"/>
      <c r="B222" s="42"/>
      <c r="C222" s="216" t="s">
        <v>496</v>
      </c>
      <c r="D222" s="216" t="s">
        <v>215</v>
      </c>
      <c r="E222" s="217" t="s">
        <v>346</v>
      </c>
      <c r="F222" s="218" t="s">
        <v>347</v>
      </c>
      <c r="G222" s="219" t="s">
        <v>284</v>
      </c>
      <c r="H222" s="220">
        <v>12.5</v>
      </c>
      <c r="I222" s="221"/>
      <c r="J222" s="222">
        <f>ROUND(I222*H222,2)</f>
        <v>0</v>
      </c>
      <c r="K222" s="218" t="s">
        <v>21</v>
      </c>
      <c r="L222" s="47"/>
      <c r="M222" s="223" t="s">
        <v>21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122</v>
      </c>
      <c r="AT222" s="227" t="s">
        <v>215</v>
      </c>
      <c r="AU222" s="227" t="s">
        <v>86</v>
      </c>
      <c r="AY222" s="20" t="s">
        <v>213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86</v>
      </c>
      <c r="BK222" s="228">
        <f>ROUND(I222*H222,2)</f>
        <v>0</v>
      </c>
      <c r="BL222" s="20" t="s">
        <v>122</v>
      </c>
      <c r="BM222" s="227" t="s">
        <v>497</v>
      </c>
    </row>
    <row r="223" s="13" customFormat="1">
      <c r="A223" s="13"/>
      <c r="B223" s="234"/>
      <c r="C223" s="235"/>
      <c r="D223" s="236" t="s">
        <v>223</v>
      </c>
      <c r="E223" s="237" t="s">
        <v>21</v>
      </c>
      <c r="F223" s="238" t="s">
        <v>292</v>
      </c>
      <c r="G223" s="235"/>
      <c r="H223" s="237" t="s">
        <v>21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223</v>
      </c>
      <c r="AU223" s="244" t="s">
        <v>86</v>
      </c>
      <c r="AV223" s="13" t="s">
        <v>80</v>
      </c>
      <c r="AW223" s="13" t="s">
        <v>34</v>
      </c>
      <c r="AX223" s="13" t="s">
        <v>73</v>
      </c>
      <c r="AY223" s="244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498</v>
      </c>
      <c r="G224" s="246"/>
      <c r="H224" s="249">
        <v>12.5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80</v>
      </c>
      <c r="AY224" s="255" t="s">
        <v>213</v>
      </c>
    </row>
    <row r="225" s="2" customFormat="1" ht="24.15" customHeight="1">
      <c r="A225" s="41"/>
      <c r="B225" s="42"/>
      <c r="C225" s="216" t="s">
        <v>499</v>
      </c>
      <c r="D225" s="216" t="s">
        <v>215</v>
      </c>
      <c r="E225" s="217" t="s">
        <v>329</v>
      </c>
      <c r="F225" s="218" t="s">
        <v>330</v>
      </c>
      <c r="G225" s="219" t="s">
        <v>284</v>
      </c>
      <c r="H225" s="220">
        <v>250</v>
      </c>
      <c r="I225" s="221"/>
      <c r="J225" s="222">
        <f>ROUND(I225*H225,2)</f>
        <v>0</v>
      </c>
      <c r="K225" s="218" t="s">
        <v>219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86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500</v>
      </c>
    </row>
    <row r="226" s="2" customFormat="1">
      <c r="A226" s="41"/>
      <c r="B226" s="42"/>
      <c r="C226" s="43"/>
      <c r="D226" s="229" t="s">
        <v>221</v>
      </c>
      <c r="E226" s="43"/>
      <c r="F226" s="230" t="s">
        <v>332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221</v>
      </c>
      <c r="AU226" s="20" t="s">
        <v>86</v>
      </c>
    </row>
    <row r="227" s="13" customFormat="1">
      <c r="A227" s="13"/>
      <c r="B227" s="234"/>
      <c r="C227" s="235"/>
      <c r="D227" s="236" t="s">
        <v>223</v>
      </c>
      <c r="E227" s="237" t="s">
        <v>21</v>
      </c>
      <c r="F227" s="238" t="s">
        <v>292</v>
      </c>
      <c r="G227" s="235"/>
      <c r="H227" s="237" t="s">
        <v>21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223</v>
      </c>
      <c r="AU227" s="244" t="s">
        <v>86</v>
      </c>
      <c r="AV227" s="13" t="s">
        <v>80</v>
      </c>
      <c r="AW227" s="13" t="s">
        <v>34</v>
      </c>
      <c r="AX227" s="13" t="s">
        <v>73</v>
      </c>
      <c r="AY227" s="244" t="s">
        <v>213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501</v>
      </c>
      <c r="G228" s="246"/>
      <c r="H228" s="249">
        <v>250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80</v>
      </c>
      <c r="AY228" s="255" t="s">
        <v>213</v>
      </c>
    </row>
    <row r="229" s="2" customFormat="1" ht="24.15" customHeight="1">
      <c r="A229" s="41"/>
      <c r="B229" s="42"/>
      <c r="C229" s="216" t="s">
        <v>502</v>
      </c>
      <c r="D229" s="216" t="s">
        <v>215</v>
      </c>
      <c r="E229" s="217" t="s">
        <v>335</v>
      </c>
      <c r="F229" s="218" t="s">
        <v>336</v>
      </c>
      <c r="G229" s="219" t="s">
        <v>284</v>
      </c>
      <c r="H229" s="220">
        <v>2439.087</v>
      </c>
      <c r="I229" s="221"/>
      <c r="J229" s="222">
        <f>ROUND(I229*H229,2)</f>
        <v>0</v>
      </c>
      <c r="K229" s="218" t="s">
        <v>219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122</v>
      </c>
      <c r="AT229" s="227" t="s">
        <v>215</v>
      </c>
      <c r="AU229" s="227" t="s">
        <v>86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122</v>
      </c>
      <c r="BM229" s="227" t="s">
        <v>503</v>
      </c>
    </row>
    <row r="230" s="2" customFormat="1">
      <c r="A230" s="41"/>
      <c r="B230" s="42"/>
      <c r="C230" s="43"/>
      <c r="D230" s="229" t="s">
        <v>221</v>
      </c>
      <c r="E230" s="43"/>
      <c r="F230" s="230" t="s">
        <v>338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221</v>
      </c>
      <c r="AU230" s="20" t="s">
        <v>86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504</v>
      </c>
      <c r="G231" s="246"/>
      <c r="H231" s="249">
        <v>2439.087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80</v>
      </c>
      <c r="AY231" s="255" t="s">
        <v>213</v>
      </c>
    </row>
    <row r="232" s="2" customFormat="1" ht="24.15" customHeight="1">
      <c r="A232" s="41"/>
      <c r="B232" s="42"/>
      <c r="C232" s="216" t="s">
        <v>505</v>
      </c>
      <c r="D232" s="216" t="s">
        <v>215</v>
      </c>
      <c r="E232" s="217" t="s">
        <v>351</v>
      </c>
      <c r="F232" s="218" t="s">
        <v>352</v>
      </c>
      <c r="G232" s="219" t="s">
        <v>284</v>
      </c>
      <c r="H232" s="220">
        <v>143.56</v>
      </c>
      <c r="I232" s="221"/>
      <c r="J232" s="222">
        <f>ROUND(I232*H232,2)</f>
        <v>0</v>
      </c>
      <c r="K232" s="218" t="s">
        <v>219</v>
      </c>
      <c r="L232" s="47"/>
      <c r="M232" s="223" t="s">
        <v>21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122</v>
      </c>
      <c r="AT232" s="227" t="s">
        <v>215</v>
      </c>
      <c r="AU232" s="227" t="s">
        <v>86</v>
      </c>
      <c r="AY232" s="20" t="s">
        <v>213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86</v>
      </c>
      <c r="BK232" s="228">
        <f>ROUND(I232*H232,2)</f>
        <v>0</v>
      </c>
      <c r="BL232" s="20" t="s">
        <v>122</v>
      </c>
      <c r="BM232" s="227" t="s">
        <v>506</v>
      </c>
    </row>
    <row r="233" s="2" customFormat="1">
      <c r="A233" s="41"/>
      <c r="B233" s="42"/>
      <c r="C233" s="43"/>
      <c r="D233" s="229" t="s">
        <v>221</v>
      </c>
      <c r="E233" s="43"/>
      <c r="F233" s="230" t="s">
        <v>354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221</v>
      </c>
      <c r="AU233" s="20" t="s">
        <v>86</v>
      </c>
    </row>
    <row r="234" s="13" customFormat="1">
      <c r="A234" s="13"/>
      <c r="B234" s="234"/>
      <c r="C234" s="235"/>
      <c r="D234" s="236" t="s">
        <v>223</v>
      </c>
      <c r="E234" s="237" t="s">
        <v>21</v>
      </c>
      <c r="F234" s="238" t="s">
        <v>507</v>
      </c>
      <c r="G234" s="235"/>
      <c r="H234" s="237" t="s">
        <v>21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223</v>
      </c>
      <c r="AU234" s="244" t="s">
        <v>86</v>
      </c>
      <c r="AV234" s="13" t="s">
        <v>80</v>
      </c>
      <c r="AW234" s="13" t="s">
        <v>34</v>
      </c>
      <c r="AX234" s="13" t="s">
        <v>73</v>
      </c>
      <c r="AY234" s="244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508</v>
      </c>
      <c r="G235" s="246"/>
      <c r="H235" s="249">
        <v>143.56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80</v>
      </c>
      <c r="AY235" s="255" t="s">
        <v>213</v>
      </c>
    </row>
    <row r="236" s="2" customFormat="1" ht="24.15" customHeight="1">
      <c r="A236" s="41"/>
      <c r="B236" s="42"/>
      <c r="C236" s="216" t="s">
        <v>509</v>
      </c>
      <c r="D236" s="216" t="s">
        <v>215</v>
      </c>
      <c r="E236" s="217" t="s">
        <v>341</v>
      </c>
      <c r="F236" s="218" t="s">
        <v>342</v>
      </c>
      <c r="G236" s="219" t="s">
        <v>284</v>
      </c>
      <c r="H236" s="220">
        <v>5</v>
      </c>
      <c r="I236" s="221"/>
      <c r="J236" s="222">
        <f>ROUND(I236*H236,2)</f>
        <v>0</v>
      </c>
      <c r="K236" s="218" t="s">
        <v>219</v>
      </c>
      <c r="L236" s="47"/>
      <c r="M236" s="223" t="s">
        <v>21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122</v>
      </c>
      <c r="AT236" s="227" t="s">
        <v>215</v>
      </c>
      <c r="AU236" s="227" t="s">
        <v>86</v>
      </c>
      <c r="AY236" s="20" t="s">
        <v>213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86</v>
      </c>
      <c r="BK236" s="228">
        <f>ROUND(I236*H236,2)</f>
        <v>0</v>
      </c>
      <c r="BL236" s="20" t="s">
        <v>122</v>
      </c>
      <c r="BM236" s="227" t="s">
        <v>510</v>
      </c>
    </row>
    <row r="237" s="2" customFormat="1">
      <c r="A237" s="41"/>
      <c r="B237" s="42"/>
      <c r="C237" s="43"/>
      <c r="D237" s="229" t="s">
        <v>221</v>
      </c>
      <c r="E237" s="43"/>
      <c r="F237" s="230" t="s">
        <v>344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221</v>
      </c>
      <c r="AU237" s="20" t="s">
        <v>86</v>
      </c>
    </row>
    <row r="238" s="13" customFormat="1">
      <c r="A238" s="13"/>
      <c r="B238" s="234"/>
      <c r="C238" s="235"/>
      <c r="D238" s="236" t="s">
        <v>223</v>
      </c>
      <c r="E238" s="237" t="s">
        <v>21</v>
      </c>
      <c r="F238" s="238" t="s">
        <v>292</v>
      </c>
      <c r="G238" s="235"/>
      <c r="H238" s="237" t="s">
        <v>21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223</v>
      </c>
      <c r="AU238" s="244" t="s">
        <v>86</v>
      </c>
      <c r="AV238" s="13" t="s">
        <v>80</v>
      </c>
      <c r="AW238" s="13" t="s">
        <v>34</v>
      </c>
      <c r="AX238" s="13" t="s">
        <v>73</v>
      </c>
      <c r="AY238" s="244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480</v>
      </c>
      <c r="G239" s="246"/>
      <c r="H239" s="249">
        <v>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80</v>
      </c>
      <c r="AY239" s="255" t="s">
        <v>213</v>
      </c>
    </row>
    <row r="240" s="12" customFormat="1" ht="22.8" customHeight="1">
      <c r="A240" s="12"/>
      <c r="B240" s="200"/>
      <c r="C240" s="201"/>
      <c r="D240" s="202" t="s">
        <v>72</v>
      </c>
      <c r="E240" s="214" t="s">
        <v>511</v>
      </c>
      <c r="F240" s="214" t="s">
        <v>512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SUM(P241:P242)</f>
        <v>0</v>
      </c>
      <c r="Q240" s="208"/>
      <c r="R240" s="209">
        <f>SUM(R241:R242)</f>
        <v>0</v>
      </c>
      <c r="S240" s="208"/>
      <c r="T240" s="210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80</v>
      </c>
      <c r="AT240" s="212" t="s">
        <v>72</v>
      </c>
      <c r="AU240" s="212" t="s">
        <v>80</v>
      </c>
      <c r="AY240" s="211" t="s">
        <v>213</v>
      </c>
      <c r="BK240" s="213">
        <f>SUM(BK241:BK242)</f>
        <v>0</v>
      </c>
    </row>
    <row r="241" s="2" customFormat="1" ht="24.15" customHeight="1">
      <c r="A241" s="41"/>
      <c r="B241" s="42"/>
      <c r="C241" s="216" t="s">
        <v>513</v>
      </c>
      <c r="D241" s="216" t="s">
        <v>215</v>
      </c>
      <c r="E241" s="217" t="s">
        <v>514</v>
      </c>
      <c r="F241" s="218" t="s">
        <v>515</v>
      </c>
      <c r="G241" s="219" t="s">
        <v>284</v>
      </c>
      <c r="H241" s="220">
        <v>4.4829999999999997</v>
      </c>
      <c r="I241" s="221"/>
      <c r="J241" s="222">
        <f>ROUND(I241*H241,2)</f>
        <v>0</v>
      </c>
      <c r="K241" s="218" t="s">
        <v>219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122</v>
      </c>
      <c r="AT241" s="227" t="s">
        <v>215</v>
      </c>
      <c r="AU241" s="227" t="s">
        <v>86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122</v>
      </c>
      <c r="BM241" s="227" t="s">
        <v>516</v>
      </c>
    </row>
    <row r="242" s="2" customFormat="1">
      <c r="A242" s="41"/>
      <c r="B242" s="42"/>
      <c r="C242" s="43"/>
      <c r="D242" s="229" t="s">
        <v>221</v>
      </c>
      <c r="E242" s="43"/>
      <c r="F242" s="230" t="s">
        <v>517</v>
      </c>
      <c r="G242" s="43"/>
      <c r="H242" s="43"/>
      <c r="I242" s="231"/>
      <c r="J242" s="43"/>
      <c r="K242" s="43"/>
      <c r="L242" s="47"/>
      <c r="M242" s="293"/>
      <c r="N242" s="294"/>
      <c r="O242" s="295"/>
      <c r="P242" s="295"/>
      <c r="Q242" s="295"/>
      <c r="R242" s="295"/>
      <c r="S242" s="295"/>
      <c r="T242" s="296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221</v>
      </c>
      <c r="AU242" s="20" t="s">
        <v>86</v>
      </c>
    </row>
    <row r="243" s="2" customFormat="1" ht="6.96" customHeight="1">
      <c r="A243" s="41"/>
      <c r="B243" s="62"/>
      <c r="C243" s="63"/>
      <c r="D243" s="63"/>
      <c r="E243" s="63"/>
      <c r="F243" s="63"/>
      <c r="G243" s="63"/>
      <c r="H243" s="63"/>
      <c r="I243" s="63"/>
      <c r="J243" s="63"/>
      <c r="K243" s="63"/>
      <c r="L243" s="47"/>
      <c r="M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</sheetData>
  <sheetProtection sheet="1" autoFilter="0" formatColumns="0" formatRows="0" objects="1" scenarios="1" spinCount="100000" saltValue="WDPK/RHNy9x0kfqwjsWpVlL/s7WRzX0zKIxVKbR+/9WxkeGYYb5KH0YM+i2c4IbbRZK8qNNgadp6vO3KvOQjvw==" hashValue="CeHrOxo2TKi3zDHQRZZPHdN1FkD4bBa6ZlAAL3PsdpchGVRTYS5C5XofM3DsocD8wqzm0acMGdOyekubl5C/qA==" algorithmName="SHA-512" password="CC35"/>
  <autoFilter ref="C90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3"/>
    <hyperlink ref="F100" r:id="rId2" display="https://podminky.urs.cz/item/CS_URS_2024_01/113107112"/>
    <hyperlink ref="F111" r:id="rId3" display="https://podminky.urs.cz/item/CS_URS_2024_01/171201231"/>
    <hyperlink ref="F128" r:id="rId4" display="https://podminky.urs.cz/item/CS_URS_2024_01/596211120"/>
    <hyperlink ref="F145" r:id="rId5" display="https://podminky.urs.cz/item/CS_URS_2024_01/916331112"/>
    <hyperlink ref="F151" r:id="rId6" display="https://podminky.urs.cz/item/CS_URS_2024_01/961044111"/>
    <hyperlink ref="F167" r:id="rId7" display="https://podminky.urs.cz/item/CS_URS_2024_01/981013316"/>
    <hyperlink ref="F186" r:id="rId8" display="https://podminky.urs.cz/item/CS_URS_2024_01/997006002"/>
    <hyperlink ref="F188" r:id="rId9" display="https://podminky.urs.cz/item/CS_URS_2024_01/997006005"/>
    <hyperlink ref="F192" r:id="rId10" display="https://podminky.urs.cz/item/CS_URS_2024_01/997006006"/>
    <hyperlink ref="F196" r:id="rId11" display="https://podminky.urs.cz/item/CS_URS_2024_01/997006512"/>
    <hyperlink ref="F199" r:id="rId12" display="https://podminky.urs.cz/item/CS_URS_2024_01/997013607"/>
    <hyperlink ref="F203" r:id="rId13" display="https://podminky.urs.cz/item/CS_URS_2024_01/997013804"/>
    <hyperlink ref="F207" r:id="rId14" display="https://podminky.urs.cz/item/CS_URS_2024_01/997013811"/>
    <hyperlink ref="F211" r:id="rId15" display="https://podminky.urs.cz/item/CS_URS_2024_01/997013812"/>
    <hyperlink ref="F215" r:id="rId16" display="https://podminky.urs.cz/item/CS_URS_2024_01/997013813"/>
    <hyperlink ref="F219" r:id="rId17" display="https://podminky.urs.cz/item/CS_URS_2024_01/997013814"/>
    <hyperlink ref="F226" r:id="rId18" display="https://podminky.urs.cz/item/CS_URS_2024_01/997013861"/>
    <hyperlink ref="F230" r:id="rId19" display="https://podminky.urs.cz/item/CS_URS_2024_01/997013863"/>
    <hyperlink ref="F233" r:id="rId20" display="https://podminky.urs.cz/item/CS_URS_2024_01/997013871"/>
    <hyperlink ref="F237" r:id="rId21" display="https://podminky.urs.cz/item/CS_URS_2024_01/997013873"/>
    <hyperlink ref="F242" r:id="rId22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187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518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ROUND((SUM(BE89:BE138)),  2)</f>
        <v>0</v>
      </c>
      <c r="G35" s="41"/>
      <c r="H35" s="41"/>
      <c r="I35" s="161">
        <v>0.20999999999999999</v>
      </c>
      <c r="J35" s="160">
        <f>ROUND(((SUM(BE89:BE138))*I35),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ROUND((SUM(BF89:BF138)),  2)</f>
        <v>0</v>
      </c>
      <c r="G36" s="41"/>
      <c r="H36" s="41"/>
      <c r="I36" s="161">
        <v>0.12</v>
      </c>
      <c r="J36" s="160">
        <f>ROUND(((SUM(BF89:BF138))*I36),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ROUND((SUM(BG89:BG138)),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ROUND((SUM(BH89:BH138)),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ROUND((SUM(BI89:BI138)),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187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0.3 - Odstranění stávajících povrchů na terénu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J122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197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198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DOZP Boletice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186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187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188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0.3 - Odstranění stávajících povrchů na terénu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Boletice nad Labem</v>
      </c>
      <c r="G83" s="43"/>
      <c r="H83" s="43"/>
      <c r="I83" s="35" t="s">
        <v>24</v>
      </c>
      <c r="J83" s="75" t="str">
        <f>IF(J14="","",J14)</f>
        <v>26. 1. 2025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Statutární město Děčín</v>
      </c>
      <c r="G85" s="43"/>
      <c r="H85" s="43"/>
      <c r="I85" s="35" t="s">
        <v>32</v>
      </c>
      <c r="J85" s="39" t="str">
        <f>E23</f>
        <v>ŽELEZNÁ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Propos Liberec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199</v>
      </c>
      <c r="D88" s="192" t="s">
        <v>58</v>
      </c>
      <c r="E88" s="192" t="s">
        <v>54</v>
      </c>
      <c r="F88" s="192" t="s">
        <v>55</v>
      </c>
      <c r="G88" s="192" t="s">
        <v>200</v>
      </c>
      <c r="H88" s="192" t="s">
        <v>201</v>
      </c>
      <c r="I88" s="192" t="s">
        <v>202</v>
      </c>
      <c r="J88" s="192" t="s">
        <v>192</v>
      </c>
      <c r="K88" s="193" t="s">
        <v>203</v>
      </c>
      <c r="L88" s="194"/>
      <c r="M88" s="95" t="s">
        <v>21</v>
      </c>
      <c r="N88" s="96" t="s">
        <v>43</v>
      </c>
      <c r="O88" s="96" t="s">
        <v>204</v>
      </c>
      <c r="P88" s="96" t="s">
        <v>205</v>
      </c>
      <c r="Q88" s="96" t="s">
        <v>206</v>
      </c>
      <c r="R88" s="96" t="s">
        <v>207</v>
      </c>
      <c r="S88" s="96" t="s">
        <v>208</v>
      </c>
      <c r="T88" s="97" t="s">
        <v>209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210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0.0061900000000000002</v>
      </c>
      <c r="S89" s="99"/>
      <c r="T89" s="198">
        <f>T90</f>
        <v>128.82899999999998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72</v>
      </c>
      <c r="AU89" s="20" t="s">
        <v>193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72</v>
      </c>
      <c r="E90" s="203" t="s">
        <v>211</v>
      </c>
      <c r="F90" s="203" t="s">
        <v>212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P91+P122+P126</f>
        <v>0</v>
      </c>
      <c r="Q90" s="208"/>
      <c r="R90" s="209">
        <f>R91+R122+R126</f>
        <v>0.0061900000000000002</v>
      </c>
      <c r="S90" s="208"/>
      <c r="T90" s="210">
        <f>T91+T122+T126</f>
        <v>128.82899999999998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72</v>
      </c>
      <c r="AU90" s="212" t="s">
        <v>73</v>
      </c>
      <c r="AY90" s="211" t="s">
        <v>213</v>
      </c>
      <c r="BK90" s="213">
        <f>BK91+BK122+BK126</f>
        <v>0</v>
      </c>
    </row>
    <row r="91" s="12" customFormat="1" ht="22.8" customHeight="1">
      <c r="A91" s="12"/>
      <c r="B91" s="200"/>
      <c r="C91" s="201"/>
      <c r="D91" s="202" t="s">
        <v>72</v>
      </c>
      <c r="E91" s="214" t="s">
        <v>80</v>
      </c>
      <c r="F91" s="214" t="s">
        <v>214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SUM(P92:P121)</f>
        <v>0</v>
      </c>
      <c r="Q91" s="208"/>
      <c r="R91" s="209">
        <f>SUM(R92:R121)</f>
        <v>0.0061900000000000002</v>
      </c>
      <c r="S91" s="208"/>
      <c r="T91" s="210">
        <f>SUM(T92:T121)</f>
        <v>122.22899999999999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80</v>
      </c>
      <c r="AY91" s="211" t="s">
        <v>213</v>
      </c>
      <c r="BK91" s="213">
        <f>SUM(BK92:BK121)</f>
        <v>0</v>
      </c>
    </row>
    <row r="92" s="2" customFormat="1" ht="33" customHeight="1">
      <c r="A92" s="41"/>
      <c r="B92" s="42"/>
      <c r="C92" s="216" t="s">
        <v>80</v>
      </c>
      <c r="D92" s="216" t="s">
        <v>215</v>
      </c>
      <c r="E92" s="217" t="s">
        <v>519</v>
      </c>
      <c r="F92" s="218" t="s">
        <v>520</v>
      </c>
      <c r="G92" s="219" t="s">
        <v>248</v>
      </c>
      <c r="H92" s="220">
        <v>280</v>
      </c>
      <c r="I92" s="221"/>
      <c r="J92" s="222">
        <f>ROUND(I92*H92,2)</f>
        <v>0</v>
      </c>
      <c r="K92" s="218" t="s">
        <v>219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81.199999999999989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86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521</v>
      </c>
    </row>
    <row r="93" s="2" customFormat="1">
      <c r="A93" s="41"/>
      <c r="B93" s="42"/>
      <c r="C93" s="43"/>
      <c r="D93" s="229" t="s">
        <v>221</v>
      </c>
      <c r="E93" s="43"/>
      <c r="F93" s="230" t="s">
        <v>522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221</v>
      </c>
      <c r="AU93" s="20" t="s">
        <v>86</v>
      </c>
    </row>
    <row r="94" s="14" customFormat="1">
      <c r="A94" s="14"/>
      <c r="B94" s="245"/>
      <c r="C94" s="246"/>
      <c r="D94" s="236" t="s">
        <v>223</v>
      </c>
      <c r="E94" s="247" t="s">
        <v>21</v>
      </c>
      <c r="F94" s="248" t="s">
        <v>523</v>
      </c>
      <c r="G94" s="246"/>
      <c r="H94" s="249">
        <v>280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223</v>
      </c>
      <c r="AU94" s="255" t="s">
        <v>86</v>
      </c>
      <c r="AV94" s="14" t="s">
        <v>86</v>
      </c>
      <c r="AW94" s="14" t="s">
        <v>34</v>
      </c>
      <c r="AX94" s="14" t="s">
        <v>80</v>
      </c>
      <c r="AY94" s="255" t="s">
        <v>213</v>
      </c>
    </row>
    <row r="95" s="2" customFormat="1" ht="37.8" customHeight="1">
      <c r="A95" s="41"/>
      <c r="B95" s="42"/>
      <c r="C95" s="216" t="s">
        <v>86</v>
      </c>
      <c r="D95" s="216" t="s">
        <v>215</v>
      </c>
      <c r="E95" s="217" t="s">
        <v>524</v>
      </c>
      <c r="F95" s="218" t="s">
        <v>525</v>
      </c>
      <c r="G95" s="219" t="s">
        <v>248</v>
      </c>
      <c r="H95" s="220">
        <v>75</v>
      </c>
      <c r="I95" s="221"/>
      <c r="J95" s="222">
        <f>ROUND(I95*H95,2)</f>
        <v>0</v>
      </c>
      <c r="K95" s="218" t="s">
        <v>219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0.29499999999999998</v>
      </c>
      <c r="T95" s="226">
        <f>S95*H95</f>
        <v>22.125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86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526</v>
      </c>
    </row>
    <row r="96" s="2" customFormat="1">
      <c r="A96" s="41"/>
      <c r="B96" s="42"/>
      <c r="C96" s="43"/>
      <c r="D96" s="229" t="s">
        <v>221</v>
      </c>
      <c r="E96" s="43"/>
      <c r="F96" s="230" t="s">
        <v>527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221</v>
      </c>
      <c r="AU96" s="20" t="s">
        <v>86</v>
      </c>
    </row>
    <row r="97" s="2" customFormat="1">
      <c r="A97" s="41"/>
      <c r="B97" s="42"/>
      <c r="C97" s="43"/>
      <c r="D97" s="236" t="s">
        <v>367</v>
      </c>
      <c r="E97" s="43"/>
      <c r="F97" s="281" t="s">
        <v>528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86</v>
      </c>
    </row>
    <row r="98" s="13" customFormat="1">
      <c r="A98" s="13"/>
      <c r="B98" s="234"/>
      <c r="C98" s="235"/>
      <c r="D98" s="236" t="s">
        <v>223</v>
      </c>
      <c r="E98" s="237" t="s">
        <v>21</v>
      </c>
      <c r="F98" s="238" t="s">
        <v>529</v>
      </c>
      <c r="G98" s="235"/>
      <c r="H98" s="237" t="s">
        <v>21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223</v>
      </c>
      <c r="AU98" s="244" t="s">
        <v>86</v>
      </c>
      <c r="AV98" s="13" t="s">
        <v>80</v>
      </c>
      <c r="AW98" s="13" t="s">
        <v>34</v>
      </c>
      <c r="AX98" s="13" t="s">
        <v>73</v>
      </c>
      <c r="AY98" s="244" t="s">
        <v>213</v>
      </c>
    </row>
    <row r="99" s="14" customFormat="1">
      <c r="A99" s="14"/>
      <c r="B99" s="245"/>
      <c r="C99" s="246"/>
      <c r="D99" s="236" t="s">
        <v>223</v>
      </c>
      <c r="E99" s="247" t="s">
        <v>21</v>
      </c>
      <c r="F99" s="248" t="s">
        <v>530</v>
      </c>
      <c r="G99" s="246"/>
      <c r="H99" s="249">
        <v>75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223</v>
      </c>
      <c r="AU99" s="255" t="s">
        <v>86</v>
      </c>
      <c r="AV99" s="14" t="s">
        <v>86</v>
      </c>
      <c r="AW99" s="14" t="s">
        <v>34</v>
      </c>
      <c r="AX99" s="14" t="s">
        <v>80</v>
      </c>
      <c r="AY99" s="255" t="s">
        <v>213</v>
      </c>
    </row>
    <row r="100" s="2" customFormat="1" ht="24.15" customHeight="1">
      <c r="A100" s="41"/>
      <c r="B100" s="42"/>
      <c r="C100" s="216" t="s">
        <v>116</v>
      </c>
      <c r="D100" s="216" t="s">
        <v>215</v>
      </c>
      <c r="E100" s="217" t="s">
        <v>531</v>
      </c>
      <c r="F100" s="218" t="s">
        <v>532</v>
      </c>
      <c r="G100" s="219" t="s">
        <v>248</v>
      </c>
      <c r="H100" s="220">
        <v>201</v>
      </c>
      <c r="I100" s="221"/>
      <c r="J100" s="222">
        <f>ROUND(I100*H100,2)</f>
        <v>0</v>
      </c>
      <c r="K100" s="218" t="s">
        <v>219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3.0000000000000001E-05</v>
      </c>
      <c r="R100" s="225">
        <f>Q100*H100</f>
        <v>0.0060299999999999998</v>
      </c>
      <c r="S100" s="225">
        <v>0.091999999999999998</v>
      </c>
      <c r="T100" s="226">
        <f>S100*H100</f>
        <v>18.492000000000001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533</v>
      </c>
    </row>
    <row r="101" s="2" customFormat="1">
      <c r="A101" s="41"/>
      <c r="B101" s="42"/>
      <c r="C101" s="43"/>
      <c r="D101" s="229" t="s">
        <v>221</v>
      </c>
      <c r="E101" s="43"/>
      <c r="F101" s="230" t="s">
        <v>534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221</v>
      </c>
      <c r="AU101" s="20" t="s">
        <v>86</v>
      </c>
    </row>
    <row r="102" s="2" customFormat="1">
      <c r="A102" s="41"/>
      <c r="B102" s="42"/>
      <c r="C102" s="43"/>
      <c r="D102" s="236" t="s">
        <v>367</v>
      </c>
      <c r="E102" s="43"/>
      <c r="F102" s="281" t="s">
        <v>535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367</v>
      </c>
      <c r="AU102" s="20" t="s">
        <v>86</v>
      </c>
    </row>
    <row r="103" s="13" customFormat="1">
      <c r="A103" s="13"/>
      <c r="B103" s="234"/>
      <c r="C103" s="235"/>
      <c r="D103" s="236" t="s">
        <v>223</v>
      </c>
      <c r="E103" s="237" t="s">
        <v>21</v>
      </c>
      <c r="F103" s="238" t="s">
        <v>536</v>
      </c>
      <c r="G103" s="235"/>
      <c r="H103" s="237" t="s">
        <v>21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223</v>
      </c>
      <c r="AU103" s="244" t="s">
        <v>86</v>
      </c>
      <c r="AV103" s="13" t="s">
        <v>80</v>
      </c>
      <c r="AW103" s="13" t="s">
        <v>34</v>
      </c>
      <c r="AX103" s="13" t="s">
        <v>73</v>
      </c>
      <c r="AY103" s="244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537</v>
      </c>
      <c r="G104" s="246"/>
      <c r="H104" s="249">
        <v>201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80</v>
      </c>
      <c r="AY104" s="255" t="s">
        <v>213</v>
      </c>
    </row>
    <row r="105" s="2" customFormat="1" ht="24.15" customHeight="1">
      <c r="A105" s="41"/>
      <c r="B105" s="42"/>
      <c r="C105" s="216" t="s">
        <v>122</v>
      </c>
      <c r="D105" s="216" t="s">
        <v>215</v>
      </c>
      <c r="E105" s="217" t="s">
        <v>538</v>
      </c>
      <c r="F105" s="218" t="s">
        <v>539</v>
      </c>
      <c r="G105" s="219" t="s">
        <v>248</v>
      </c>
      <c r="H105" s="220">
        <v>4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4.0000000000000003E-05</v>
      </c>
      <c r="R105" s="225">
        <f>Q105*H105</f>
        <v>0.00016000000000000001</v>
      </c>
      <c r="S105" s="225">
        <v>0.10299999999999999</v>
      </c>
      <c r="T105" s="226">
        <f>S105*H105</f>
        <v>0.41199999999999998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540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541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2" customFormat="1">
      <c r="A107" s="41"/>
      <c r="B107" s="42"/>
      <c r="C107" s="43"/>
      <c r="D107" s="236" t="s">
        <v>367</v>
      </c>
      <c r="E107" s="43"/>
      <c r="F107" s="281" t="s">
        <v>535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367</v>
      </c>
      <c r="AU107" s="20" t="s">
        <v>86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536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542</v>
      </c>
      <c r="G109" s="246"/>
      <c r="H109" s="249">
        <v>4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80</v>
      </c>
      <c r="AY109" s="255" t="s">
        <v>213</v>
      </c>
    </row>
    <row r="110" s="2" customFormat="1" ht="16.5" customHeight="1">
      <c r="A110" s="41"/>
      <c r="B110" s="42"/>
      <c r="C110" s="216" t="s">
        <v>125</v>
      </c>
      <c r="D110" s="216" t="s">
        <v>215</v>
      </c>
      <c r="E110" s="217" t="s">
        <v>543</v>
      </c>
      <c r="F110" s="218" t="s">
        <v>544</v>
      </c>
      <c r="G110" s="219" t="s">
        <v>248</v>
      </c>
      <c r="H110" s="220">
        <v>930</v>
      </c>
      <c r="I110" s="221"/>
      <c r="J110" s="222">
        <f>ROUND(I110*H110,2)</f>
        <v>0</v>
      </c>
      <c r="K110" s="218" t="s">
        <v>219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545</v>
      </c>
    </row>
    <row r="111" s="2" customFormat="1">
      <c r="A111" s="41"/>
      <c r="B111" s="42"/>
      <c r="C111" s="43"/>
      <c r="D111" s="229" t="s">
        <v>221</v>
      </c>
      <c r="E111" s="43"/>
      <c r="F111" s="230" t="s">
        <v>546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221</v>
      </c>
      <c r="AU111" s="20" t="s">
        <v>86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536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547</v>
      </c>
      <c r="G113" s="246"/>
      <c r="H113" s="249">
        <v>930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80</v>
      </c>
      <c r="AY113" s="255" t="s">
        <v>213</v>
      </c>
    </row>
    <row r="114" s="2" customFormat="1" ht="33" customHeight="1">
      <c r="A114" s="41"/>
      <c r="B114" s="42"/>
      <c r="C114" s="216" t="s">
        <v>145</v>
      </c>
      <c r="D114" s="216" t="s">
        <v>215</v>
      </c>
      <c r="E114" s="217" t="s">
        <v>548</v>
      </c>
      <c r="F114" s="218" t="s">
        <v>549</v>
      </c>
      <c r="G114" s="219" t="s">
        <v>218</v>
      </c>
      <c r="H114" s="220">
        <v>186</v>
      </c>
      <c r="I114" s="221"/>
      <c r="J114" s="222">
        <f>ROUND(I114*H114,2)</f>
        <v>0</v>
      </c>
      <c r="K114" s="218" t="s">
        <v>219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86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550</v>
      </c>
    </row>
    <row r="115" s="2" customFormat="1">
      <c r="A115" s="41"/>
      <c r="B115" s="42"/>
      <c r="C115" s="43"/>
      <c r="D115" s="229" t="s">
        <v>221</v>
      </c>
      <c r="E115" s="43"/>
      <c r="F115" s="230" t="s">
        <v>551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221</v>
      </c>
      <c r="AU115" s="20" t="s">
        <v>86</v>
      </c>
    </row>
    <row r="116" s="13" customFormat="1">
      <c r="A116" s="13"/>
      <c r="B116" s="234"/>
      <c r="C116" s="235"/>
      <c r="D116" s="236" t="s">
        <v>223</v>
      </c>
      <c r="E116" s="237" t="s">
        <v>21</v>
      </c>
      <c r="F116" s="238" t="s">
        <v>552</v>
      </c>
      <c r="G116" s="235"/>
      <c r="H116" s="237" t="s">
        <v>21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223</v>
      </c>
      <c r="AU116" s="244" t="s">
        <v>86</v>
      </c>
      <c r="AV116" s="13" t="s">
        <v>80</v>
      </c>
      <c r="AW116" s="13" t="s">
        <v>34</v>
      </c>
      <c r="AX116" s="13" t="s">
        <v>73</v>
      </c>
      <c r="AY116" s="244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553</v>
      </c>
      <c r="G117" s="246"/>
      <c r="H117" s="249">
        <v>186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80</v>
      </c>
      <c r="AY117" s="255" t="s">
        <v>213</v>
      </c>
    </row>
    <row r="118" s="2" customFormat="1" ht="24.15" customHeight="1">
      <c r="A118" s="41"/>
      <c r="B118" s="42"/>
      <c r="C118" s="216" t="s">
        <v>260</v>
      </c>
      <c r="D118" s="216" t="s">
        <v>215</v>
      </c>
      <c r="E118" s="217" t="s">
        <v>554</v>
      </c>
      <c r="F118" s="218" t="s">
        <v>555</v>
      </c>
      <c r="G118" s="219" t="s">
        <v>218</v>
      </c>
      <c r="H118" s="220">
        <v>186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556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557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558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553</v>
      </c>
      <c r="G121" s="246"/>
      <c r="H121" s="249">
        <v>186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80</v>
      </c>
      <c r="AY121" s="255" t="s">
        <v>213</v>
      </c>
    </row>
    <row r="122" s="12" customFormat="1" ht="22.8" customHeight="1">
      <c r="A122" s="12"/>
      <c r="B122" s="200"/>
      <c r="C122" s="201"/>
      <c r="D122" s="202" t="s">
        <v>72</v>
      </c>
      <c r="E122" s="214" t="s">
        <v>252</v>
      </c>
      <c r="F122" s="214" t="s">
        <v>253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6.6000000000000005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80</v>
      </c>
      <c r="AT122" s="212" t="s">
        <v>72</v>
      </c>
      <c r="AU122" s="212" t="s">
        <v>80</v>
      </c>
      <c r="AY122" s="211" t="s">
        <v>213</v>
      </c>
      <c r="BK122" s="213">
        <f>SUM(BK123:BK125)</f>
        <v>0</v>
      </c>
    </row>
    <row r="123" s="2" customFormat="1" ht="16.5" customHeight="1">
      <c r="A123" s="41"/>
      <c r="B123" s="42"/>
      <c r="C123" s="216" t="s">
        <v>244</v>
      </c>
      <c r="D123" s="216" t="s">
        <v>215</v>
      </c>
      <c r="E123" s="217" t="s">
        <v>559</v>
      </c>
      <c r="F123" s="218" t="s">
        <v>560</v>
      </c>
      <c r="G123" s="219" t="s">
        <v>248</v>
      </c>
      <c r="H123" s="220">
        <v>6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1.1000000000000001</v>
      </c>
      <c r="T123" s="226">
        <f>S123*H123</f>
        <v>6.6000000000000005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561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536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562</v>
      </c>
      <c r="G125" s="246"/>
      <c r="H125" s="249">
        <v>6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80</v>
      </c>
      <c r="AY125" s="255" t="s">
        <v>213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279</v>
      </c>
      <c r="F126" s="214" t="s">
        <v>280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SUM(P127:P138)</f>
        <v>0</v>
      </c>
      <c r="Q126" s="208"/>
      <c r="R126" s="209">
        <f>SUM(R127:R138)</f>
        <v>0</v>
      </c>
      <c r="S126" s="208"/>
      <c r="T126" s="210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72</v>
      </c>
      <c r="AU126" s="212" t="s">
        <v>80</v>
      </c>
      <c r="AY126" s="211" t="s">
        <v>213</v>
      </c>
      <c r="BK126" s="213">
        <f>SUM(BK127:BK138)</f>
        <v>0</v>
      </c>
    </row>
    <row r="127" s="2" customFormat="1" ht="24.15" customHeight="1">
      <c r="A127" s="41"/>
      <c r="B127" s="42"/>
      <c r="C127" s="216" t="s">
        <v>252</v>
      </c>
      <c r="D127" s="216" t="s">
        <v>215</v>
      </c>
      <c r="E127" s="217" t="s">
        <v>563</v>
      </c>
      <c r="F127" s="218" t="s">
        <v>564</v>
      </c>
      <c r="G127" s="219" t="s">
        <v>284</v>
      </c>
      <c r="H127" s="220">
        <v>128.82900000000001</v>
      </c>
      <c r="I127" s="221"/>
      <c r="J127" s="222">
        <f>ROUND(I127*H127,2)</f>
        <v>0</v>
      </c>
      <c r="K127" s="218" t="s">
        <v>219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565</v>
      </c>
    </row>
    <row r="128" s="2" customFormat="1">
      <c r="A128" s="41"/>
      <c r="B128" s="42"/>
      <c r="C128" s="43"/>
      <c r="D128" s="229" t="s">
        <v>221</v>
      </c>
      <c r="E128" s="43"/>
      <c r="F128" s="230" t="s">
        <v>566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221</v>
      </c>
      <c r="AU128" s="20" t="s">
        <v>86</v>
      </c>
    </row>
    <row r="129" s="2" customFormat="1" ht="24.15" customHeight="1">
      <c r="A129" s="41"/>
      <c r="B129" s="42"/>
      <c r="C129" s="216" t="s">
        <v>281</v>
      </c>
      <c r="D129" s="216" t="s">
        <v>215</v>
      </c>
      <c r="E129" s="217" t="s">
        <v>567</v>
      </c>
      <c r="F129" s="218" t="s">
        <v>568</v>
      </c>
      <c r="G129" s="219" t="s">
        <v>284</v>
      </c>
      <c r="H129" s="220">
        <v>128.82900000000001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86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569</v>
      </c>
    </row>
    <row r="130" s="2" customFormat="1" ht="24.15" customHeight="1">
      <c r="A130" s="41"/>
      <c r="B130" s="42"/>
      <c r="C130" s="216" t="s">
        <v>287</v>
      </c>
      <c r="D130" s="216" t="s">
        <v>215</v>
      </c>
      <c r="E130" s="217" t="s">
        <v>570</v>
      </c>
      <c r="F130" s="218" t="s">
        <v>330</v>
      </c>
      <c r="G130" s="219" t="s">
        <v>284</v>
      </c>
      <c r="H130" s="220">
        <v>29.129000000000001</v>
      </c>
      <c r="I130" s="221"/>
      <c r="J130" s="222">
        <f>ROUND(I130*H130,2)</f>
        <v>0</v>
      </c>
      <c r="K130" s="218" t="s">
        <v>219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571</v>
      </c>
    </row>
    <row r="131" s="2" customFormat="1">
      <c r="A131" s="41"/>
      <c r="B131" s="42"/>
      <c r="C131" s="43"/>
      <c r="D131" s="229" t="s">
        <v>221</v>
      </c>
      <c r="E131" s="43"/>
      <c r="F131" s="230" t="s">
        <v>572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221</v>
      </c>
      <c r="AU131" s="20" t="s">
        <v>86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573</v>
      </c>
      <c r="G132" s="246"/>
      <c r="H132" s="249">
        <v>29.129000000000001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80</v>
      </c>
      <c r="AY132" s="255" t="s">
        <v>213</v>
      </c>
    </row>
    <row r="133" s="2" customFormat="1" ht="24.15" customHeight="1">
      <c r="A133" s="41"/>
      <c r="B133" s="42"/>
      <c r="C133" s="216" t="s">
        <v>8</v>
      </c>
      <c r="D133" s="216" t="s">
        <v>215</v>
      </c>
      <c r="E133" s="217" t="s">
        <v>574</v>
      </c>
      <c r="F133" s="218" t="s">
        <v>342</v>
      </c>
      <c r="G133" s="219" t="s">
        <v>284</v>
      </c>
      <c r="H133" s="220">
        <v>81.200000000000003</v>
      </c>
      <c r="I133" s="221"/>
      <c r="J133" s="222">
        <f>ROUND(I133*H133,2)</f>
        <v>0</v>
      </c>
      <c r="K133" s="218" t="s">
        <v>219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86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575</v>
      </c>
    </row>
    <row r="134" s="2" customFormat="1">
      <c r="A134" s="41"/>
      <c r="B134" s="42"/>
      <c r="C134" s="43"/>
      <c r="D134" s="229" t="s">
        <v>221</v>
      </c>
      <c r="E134" s="43"/>
      <c r="F134" s="230" t="s">
        <v>576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221</v>
      </c>
      <c r="AU134" s="20" t="s">
        <v>86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577</v>
      </c>
      <c r="G135" s="246"/>
      <c r="H135" s="249">
        <v>81.200000000000003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80</v>
      </c>
      <c r="AY135" s="255" t="s">
        <v>213</v>
      </c>
    </row>
    <row r="136" s="2" customFormat="1" ht="24.15" customHeight="1">
      <c r="A136" s="41"/>
      <c r="B136" s="42"/>
      <c r="C136" s="216" t="s">
        <v>299</v>
      </c>
      <c r="D136" s="216" t="s">
        <v>215</v>
      </c>
      <c r="E136" s="217" t="s">
        <v>578</v>
      </c>
      <c r="F136" s="218" t="s">
        <v>579</v>
      </c>
      <c r="G136" s="219" t="s">
        <v>284</v>
      </c>
      <c r="H136" s="220">
        <v>18.5</v>
      </c>
      <c r="I136" s="221"/>
      <c r="J136" s="222">
        <f>ROUND(I136*H136,2)</f>
        <v>0</v>
      </c>
      <c r="K136" s="218" t="s">
        <v>219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580</v>
      </c>
    </row>
    <row r="137" s="2" customFormat="1">
      <c r="A137" s="41"/>
      <c r="B137" s="42"/>
      <c r="C137" s="43"/>
      <c r="D137" s="229" t="s">
        <v>221</v>
      </c>
      <c r="E137" s="43"/>
      <c r="F137" s="230" t="s">
        <v>581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221</v>
      </c>
      <c r="AU137" s="20" t="s">
        <v>86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582</v>
      </c>
      <c r="G138" s="246"/>
      <c r="H138" s="249">
        <v>18.5</v>
      </c>
      <c r="I138" s="250"/>
      <c r="J138" s="246"/>
      <c r="K138" s="246"/>
      <c r="L138" s="251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80</v>
      </c>
      <c r="AY138" s="255" t="s">
        <v>213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OM+se/kXblRW7nxydl7UNCqpcgqs1FLiDN2POvorg+oM+dsUZF8JyU0GAnQFDEqOngu67kjYRZVFUtxP34zExA==" hashValue="kA833x3jo2Fa4v5RQwk00zyzXA65YmgXDL05VMK3GRDDvyZT/Xc2jKvUsOtzm6KhI/TtxcW+xvFwMj4ZwnPYaQ==" algorithmName="SHA-512" password="CC35"/>
  <autoFilter ref="C88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13107122"/>
    <hyperlink ref="F96" r:id="rId2" display="https://podminky.urs.cz/item/CS_URS_2024_01/113106271"/>
    <hyperlink ref="F101" r:id="rId3" display="https://podminky.urs.cz/item/CS_URS_2024_01/113154112"/>
    <hyperlink ref="F106" r:id="rId4" display="https://podminky.urs.cz/item/CS_URS_2024_01/113155112"/>
    <hyperlink ref="F111" r:id="rId5" display="https://podminky.urs.cz/item/CS_URS_2024_01/121151123"/>
    <hyperlink ref="F115" r:id="rId6" display="https://podminky.urs.cz/item/CS_URS_2024_01/162251101"/>
    <hyperlink ref="F119" r:id="rId7" display="https://podminky.urs.cz/item/CS_URS_2024_01/171251201"/>
    <hyperlink ref="F128" r:id="rId8" display="https://podminky.urs.cz/item/CS_URS_2024_01/997221551"/>
    <hyperlink ref="F131" r:id="rId9" display="https://podminky.urs.cz/item/CS_URS_2024_01/997221861"/>
    <hyperlink ref="F134" r:id="rId10" display="https://podminky.urs.cz/item/CS_URS_2024_01/997221873"/>
    <hyperlink ref="F137" r:id="rId11" display="https://podminky.urs.cz/item/CS_URS_2024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  <c r="AZ2" s="280" t="s">
        <v>583</v>
      </c>
      <c r="BA2" s="280" t="s">
        <v>21</v>
      </c>
      <c r="BB2" s="280" t="s">
        <v>21</v>
      </c>
      <c r="BC2" s="280" t="s">
        <v>584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585</v>
      </c>
      <c r="BA3" s="280" t="s">
        <v>21</v>
      </c>
      <c r="BB3" s="280" t="s">
        <v>21</v>
      </c>
      <c r="BC3" s="280" t="s">
        <v>586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587</v>
      </c>
      <c r="BA4" s="280" t="s">
        <v>21</v>
      </c>
      <c r="BB4" s="280" t="s">
        <v>21</v>
      </c>
      <c r="BC4" s="280" t="s">
        <v>588</v>
      </c>
      <c r="BD4" s="280" t="s">
        <v>86</v>
      </c>
    </row>
    <row r="5" s="1" customFormat="1" ht="6.96" customHeight="1">
      <c r="B5" s="23"/>
      <c r="L5" s="23"/>
      <c r="AZ5" s="280" t="s">
        <v>589</v>
      </c>
      <c r="BA5" s="280" t="s">
        <v>21</v>
      </c>
      <c r="BB5" s="280" t="s">
        <v>21</v>
      </c>
      <c r="BC5" s="280" t="s">
        <v>590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591</v>
      </c>
      <c r="BA6" s="280" t="s">
        <v>21</v>
      </c>
      <c r="BB6" s="280" t="s">
        <v>21</v>
      </c>
      <c r="BC6" s="280" t="s">
        <v>592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ROUND((SUM(BE99:BE1750)),  2)</f>
        <v>0</v>
      </c>
      <c r="G35" s="41"/>
      <c r="H35" s="41"/>
      <c r="I35" s="161">
        <v>0.20999999999999999</v>
      </c>
      <c r="J35" s="160">
        <f>ROUND(((SUM(BE99:BE1750))*I35),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ROUND((SUM(BF99:BF1750)),  2)</f>
        <v>0</v>
      </c>
      <c r="G36" s="41"/>
      <c r="H36" s="41"/>
      <c r="I36" s="161">
        <v>0.12</v>
      </c>
      <c r="J36" s="160">
        <f>ROUND(((SUM(BF99:BF1750))*I36),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ROUND((SUM(BG99:BG1750)),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ROUND((SUM(BH99:BH1750)),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ROUND((SUM(BI99:BI1750)),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1.1 - Zemní práce, konstrukční část, dispozice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J101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J247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</v>
      </c>
      <c r="E67" s="186"/>
      <c r="F67" s="186"/>
      <c r="G67" s="186"/>
      <c r="H67" s="186"/>
      <c r="I67" s="186"/>
      <c r="J67" s="187">
        <f>J530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597</v>
      </c>
      <c r="E68" s="186"/>
      <c r="F68" s="186"/>
      <c r="G68" s="186"/>
      <c r="H68" s="186"/>
      <c r="I68" s="186"/>
      <c r="J68" s="187">
        <f>J1024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361</v>
      </c>
      <c r="E69" s="186"/>
      <c r="F69" s="186"/>
      <c r="G69" s="186"/>
      <c r="H69" s="186"/>
      <c r="I69" s="186"/>
      <c r="J69" s="187">
        <f>J1463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196</v>
      </c>
      <c r="E70" s="186"/>
      <c r="F70" s="186"/>
      <c r="G70" s="186"/>
      <c r="H70" s="186"/>
      <c r="I70" s="186"/>
      <c r="J70" s="187">
        <f>J1476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362</v>
      </c>
      <c r="E71" s="186"/>
      <c r="F71" s="186"/>
      <c r="G71" s="186"/>
      <c r="H71" s="186"/>
      <c r="I71" s="186"/>
      <c r="J71" s="187">
        <f>J1614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598</v>
      </c>
      <c r="E72" s="181"/>
      <c r="F72" s="181"/>
      <c r="G72" s="181"/>
      <c r="H72" s="181"/>
      <c r="I72" s="181"/>
      <c r="J72" s="182">
        <f>J1617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599</v>
      </c>
      <c r="E73" s="186"/>
      <c r="F73" s="186"/>
      <c r="G73" s="186"/>
      <c r="H73" s="186"/>
      <c r="I73" s="186"/>
      <c r="J73" s="187">
        <f>J1618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600</v>
      </c>
      <c r="E74" s="186"/>
      <c r="F74" s="186"/>
      <c r="G74" s="186"/>
      <c r="H74" s="186"/>
      <c r="I74" s="186"/>
      <c r="J74" s="187">
        <f>J1639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601</v>
      </c>
      <c r="E75" s="186"/>
      <c r="F75" s="186"/>
      <c r="G75" s="186"/>
      <c r="H75" s="186"/>
      <c r="I75" s="186"/>
      <c r="J75" s="187">
        <f>J1668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602</v>
      </c>
      <c r="E76" s="186"/>
      <c r="F76" s="186"/>
      <c r="G76" s="186"/>
      <c r="H76" s="186"/>
      <c r="I76" s="186"/>
      <c r="J76" s="187">
        <f>J1722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603</v>
      </c>
      <c r="E77" s="186"/>
      <c r="F77" s="186"/>
      <c r="G77" s="186"/>
      <c r="H77" s="186"/>
      <c r="I77" s="186"/>
      <c r="J77" s="187">
        <f>J1729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198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DOZP Boletice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186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3" t="s">
        <v>593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188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SO 1.1 - Zemní práce, konstrukční část, dispozice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22</v>
      </c>
      <c r="D93" s="43"/>
      <c r="E93" s="43"/>
      <c r="F93" s="30" t="str">
        <f>F14</f>
        <v>Boletice nad Labem</v>
      </c>
      <c r="G93" s="43"/>
      <c r="H93" s="43"/>
      <c r="I93" s="35" t="s">
        <v>24</v>
      </c>
      <c r="J93" s="75" t="str">
        <f>IF(J14="","",J14)</f>
        <v>26. 1. 2025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26</v>
      </c>
      <c r="D95" s="43"/>
      <c r="E95" s="43"/>
      <c r="F95" s="30" t="str">
        <f>E17</f>
        <v>Statutární město Děčín</v>
      </c>
      <c r="G95" s="43"/>
      <c r="H95" s="43"/>
      <c r="I95" s="35" t="s">
        <v>32</v>
      </c>
      <c r="J95" s="39" t="str">
        <f>E23</f>
        <v>ŽELEZNÁ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30</v>
      </c>
      <c r="D96" s="43"/>
      <c r="E96" s="43"/>
      <c r="F96" s="30" t="str">
        <f>IF(E20="","",E20)</f>
        <v>Vyplň údaj</v>
      </c>
      <c r="G96" s="43"/>
      <c r="H96" s="43"/>
      <c r="I96" s="35" t="s">
        <v>35</v>
      </c>
      <c r="J96" s="39" t="str">
        <f>E26</f>
        <v>Propos Liberec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199</v>
      </c>
      <c r="D98" s="192" t="s">
        <v>58</v>
      </c>
      <c r="E98" s="192" t="s">
        <v>54</v>
      </c>
      <c r="F98" s="192" t="s">
        <v>55</v>
      </c>
      <c r="G98" s="192" t="s">
        <v>200</v>
      </c>
      <c r="H98" s="192" t="s">
        <v>201</v>
      </c>
      <c r="I98" s="192" t="s">
        <v>202</v>
      </c>
      <c r="J98" s="192" t="s">
        <v>192</v>
      </c>
      <c r="K98" s="193" t="s">
        <v>203</v>
      </c>
      <c r="L98" s="194"/>
      <c r="M98" s="95" t="s">
        <v>21</v>
      </c>
      <c r="N98" s="96" t="s">
        <v>43</v>
      </c>
      <c r="O98" s="96" t="s">
        <v>204</v>
      </c>
      <c r="P98" s="96" t="s">
        <v>205</v>
      </c>
      <c r="Q98" s="96" t="s">
        <v>206</v>
      </c>
      <c r="R98" s="96" t="s">
        <v>207</v>
      </c>
      <c r="S98" s="96" t="s">
        <v>208</v>
      </c>
      <c r="T98" s="97" t="s">
        <v>209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210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P100+P1617</f>
        <v>0</v>
      </c>
      <c r="Q99" s="99"/>
      <c r="R99" s="197">
        <f>R100+R1617</f>
        <v>3978.75012006</v>
      </c>
      <c r="S99" s="99"/>
      <c r="T99" s="198">
        <f>T100+T1617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72</v>
      </c>
      <c r="AU99" s="20" t="s">
        <v>193</v>
      </c>
      <c r="BK99" s="199">
        <f>BK100+BK1617</f>
        <v>0</v>
      </c>
    </row>
    <row r="100" s="12" customFormat="1" ht="25.92" customHeight="1">
      <c r="A100" s="12"/>
      <c r="B100" s="200"/>
      <c r="C100" s="201"/>
      <c r="D100" s="202" t="s">
        <v>72</v>
      </c>
      <c r="E100" s="203" t="s">
        <v>211</v>
      </c>
      <c r="F100" s="203" t="s">
        <v>212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P101+P247+P530+P1024+P1463+P1476+P1614</f>
        <v>0</v>
      </c>
      <c r="Q100" s="208"/>
      <c r="R100" s="209">
        <f>R101+R247+R530+R1024+R1463+R1476+R1614</f>
        <v>3974.3101834700001</v>
      </c>
      <c r="S100" s="208"/>
      <c r="T100" s="210">
        <f>T101+T247+T530+T1024+T1463+T1476+T1614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73</v>
      </c>
      <c r="AY100" s="211" t="s">
        <v>213</v>
      </c>
      <c r="BK100" s="213">
        <f>BK101+BK247+BK530+BK1024+BK1463+BK1476+BK1614</f>
        <v>0</v>
      </c>
    </row>
    <row r="101" s="12" customFormat="1" ht="22.8" customHeight="1">
      <c r="A101" s="12"/>
      <c r="B101" s="200"/>
      <c r="C101" s="201"/>
      <c r="D101" s="202" t="s">
        <v>72</v>
      </c>
      <c r="E101" s="214" t="s">
        <v>80</v>
      </c>
      <c r="F101" s="214" t="s">
        <v>214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SUM(P102:P246)</f>
        <v>0</v>
      </c>
      <c r="Q101" s="208"/>
      <c r="R101" s="209">
        <f>SUM(R102:R246)</f>
        <v>911.39691200000004</v>
      </c>
      <c r="S101" s="208"/>
      <c r="T101" s="210">
        <f>SUM(T102:T246)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80</v>
      </c>
      <c r="AY101" s="211" t="s">
        <v>213</v>
      </c>
      <c r="BK101" s="213">
        <f>SUM(BK102:BK246)</f>
        <v>0</v>
      </c>
    </row>
    <row r="102" s="2" customFormat="1" ht="16.5" customHeight="1">
      <c r="A102" s="41"/>
      <c r="B102" s="42"/>
      <c r="C102" s="216" t="s">
        <v>80</v>
      </c>
      <c r="D102" s="216" t="s">
        <v>215</v>
      </c>
      <c r="E102" s="217" t="s">
        <v>604</v>
      </c>
      <c r="F102" s="218" t="s">
        <v>605</v>
      </c>
      <c r="G102" s="219" t="s">
        <v>218</v>
      </c>
      <c r="H102" s="220">
        <v>130.39099999999999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606</v>
      </c>
    </row>
    <row r="103" s="13" customFormat="1">
      <c r="A103" s="13"/>
      <c r="B103" s="234"/>
      <c r="C103" s="235"/>
      <c r="D103" s="236" t="s">
        <v>223</v>
      </c>
      <c r="E103" s="237" t="s">
        <v>21</v>
      </c>
      <c r="F103" s="238" t="s">
        <v>607</v>
      </c>
      <c r="G103" s="235"/>
      <c r="H103" s="237" t="s">
        <v>21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223</v>
      </c>
      <c r="AU103" s="244" t="s">
        <v>86</v>
      </c>
      <c r="AV103" s="13" t="s">
        <v>80</v>
      </c>
      <c r="AW103" s="13" t="s">
        <v>34</v>
      </c>
      <c r="AX103" s="13" t="s">
        <v>73</v>
      </c>
      <c r="AY103" s="244" t="s">
        <v>213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608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609</v>
      </c>
      <c r="G105" s="246"/>
      <c r="H105" s="249">
        <v>496.685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3" customFormat="1">
      <c r="A106" s="13"/>
      <c r="B106" s="234"/>
      <c r="C106" s="235"/>
      <c r="D106" s="236" t="s">
        <v>223</v>
      </c>
      <c r="E106" s="237" t="s">
        <v>21</v>
      </c>
      <c r="F106" s="238" t="s">
        <v>610</v>
      </c>
      <c r="G106" s="235"/>
      <c r="H106" s="237" t="s">
        <v>21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223</v>
      </c>
      <c r="AU106" s="244" t="s">
        <v>86</v>
      </c>
      <c r="AV106" s="13" t="s">
        <v>80</v>
      </c>
      <c r="AW106" s="13" t="s">
        <v>34</v>
      </c>
      <c r="AX106" s="13" t="s">
        <v>73</v>
      </c>
      <c r="AY106" s="244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611</v>
      </c>
      <c r="G107" s="246"/>
      <c r="H107" s="249">
        <v>-366.29399999999998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6" customFormat="1">
      <c r="A108" s="16"/>
      <c r="B108" s="282"/>
      <c r="C108" s="283"/>
      <c r="D108" s="236" t="s">
        <v>223</v>
      </c>
      <c r="E108" s="284" t="s">
        <v>583</v>
      </c>
      <c r="F108" s="285" t="s">
        <v>380</v>
      </c>
      <c r="G108" s="283"/>
      <c r="H108" s="286">
        <v>130.39099999999999</v>
      </c>
      <c r="I108" s="287"/>
      <c r="J108" s="283"/>
      <c r="K108" s="283"/>
      <c r="L108" s="288"/>
      <c r="M108" s="289"/>
      <c r="N108" s="290"/>
      <c r="O108" s="290"/>
      <c r="P108" s="290"/>
      <c r="Q108" s="290"/>
      <c r="R108" s="290"/>
      <c r="S108" s="290"/>
      <c r="T108" s="29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92" t="s">
        <v>223</v>
      </c>
      <c r="AU108" s="292" t="s">
        <v>86</v>
      </c>
      <c r="AV108" s="16" t="s">
        <v>116</v>
      </c>
      <c r="AW108" s="16" t="s">
        <v>34</v>
      </c>
      <c r="AX108" s="16" t="s">
        <v>73</v>
      </c>
      <c r="AY108" s="292" t="s">
        <v>213</v>
      </c>
    </row>
    <row r="109" s="15" customFormat="1">
      <c r="A109" s="15"/>
      <c r="B109" s="256"/>
      <c r="C109" s="257"/>
      <c r="D109" s="236" t="s">
        <v>223</v>
      </c>
      <c r="E109" s="258" t="s">
        <v>21</v>
      </c>
      <c r="F109" s="259" t="s">
        <v>230</v>
      </c>
      <c r="G109" s="257"/>
      <c r="H109" s="260">
        <v>130.39099999999999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223</v>
      </c>
      <c r="AU109" s="266" t="s">
        <v>86</v>
      </c>
      <c r="AV109" s="15" t="s">
        <v>122</v>
      </c>
      <c r="AW109" s="15" t="s">
        <v>34</v>
      </c>
      <c r="AX109" s="15" t="s">
        <v>80</v>
      </c>
      <c r="AY109" s="266" t="s">
        <v>213</v>
      </c>
    </row>
    <row r="110" s="2" customFormat="1" ht="16.5" customHeight="1">
      <c r="A110" s="41"/>
      <c r="B110" s="42"/>
      <c r="C110" s="216" t="s">
        <v>86</v>
      </c>
      <c r="D110" s="216" t="s">
        <v>215</v>
      </c>
      <c r="E110" s="217" t="s">
        <v>612</v>
      </c>
      <c r="F110" s="218" t="s">
        <v>613</v>
      </c>
      <c r="G110" s="219" t="s">
        <v>218</v>
      </c>
      <c r="H110" s="220">
        <v>1937.4079999999999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614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615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616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617</v>
      </c>
      <c r="G113" s="246"/>
      <c r="H113" s="249">
        <v>20.300000000000001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618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619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3" customFormat="1">
      <c r="A116" s="13"/>
      <c r="B116" s="234"/>
      <c r="C116" s="235"/>
      <c r="D116" s="236" t="s">
        <v>223</v>
      </c>
      <c r="E116" s="237" t="s">
        <v>21</v>
      </c>
      <c r="F116" s="238" t="s">
        <v>620</v>
      </c>
      <c r="G116" s="235"/>
      <c r="H116" s="237" t="s">
        <v>21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223</v>
      </c>
      <c r="AU116" s="244" t="s">
        <v>86</v>
      </c>
      <c r="AV116" s="13" t="s">
        <v>80</v>
      </c>
      <c r="AW116" s="13" t="s">
        <v>34</v>
      </c>
      <c r="AX116" s="13" t="s">
        <v>73</v>
      </c>
      <c r="AY116" s="244" t="s">
        <v>213</v>
      </c>
    </row>
    <row r="117" s="13" customFormat="1">
      <c r="A117" s="13"/>
      <c r="B117" s="234"/>
      <c r="C117" s="235"/>
      <c r="D117" s="236" t="s">
        <v>223</v>
      </c>
      <c r="E117" s="237" t="s">
        <v>21</v>
      </c>
      <c r="F117" s="238" t="s">
        <v>621</v>
      </c>
      <c r="G117" s="235"/>
      <c r="H117" s="237" t="s">
        <v>21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223</v>
      </c>
      <c r="AU117" s="244" t="s">
        <v>86</v>
      </c>
      <c r="AV117" s="13" t="s">
        <v>80</v>
      </c>
      <c r="AW117" s="13" t="s">
        <v>34</v>
      </c>
      <c r="AX117" s="13" t="s">
        <v>73</v>
      </c>
      <c r="AY117" s="244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622</v>
      </c>
      <c r="G118" s="246"/>
      <c r="H118" s="249">
        <v>29.030000000000001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4" customFormat="1">
      <c r="A119" s="14"/>
      <c r="B119" s="245"/>
      <c r="C119" s="246"/>
      <c r="D119" s="236" t="s">
        <v>223</v>
      </c>
      <c r="E119" s="247" t="s">
        <v>21</v>
      </c>
      <c r="F119" s="248" t="s">
        <v>623</v>
      </c>
      <c r="G119" s="246"/>
      <c r="H119" s="249">
        <v>19.353999999999999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223</v>
      </c>
      <c r="AU119" s="255" t="s">
        <v>86</v>
      </c>
      <c r="AV119" s="14" t="s">
        <v>86</v>
      </c>
      <c r="AW119" s="14" t="s">
        <v>34</v>
      </c>
      <c r="AX119" s="14" t="s">
        <v>73</v>
      </c>
      <c r="AY119" s="255" t="s">
        <v>213</v>
      </c>
    </row>
    <row r="120" s="13" customFormat="1">
      <c r="A120" s="13"/>
      <c r="B120" s="234"/>
      <c r="C120" s="235"/>
      <c r="D120" s="236" t="s">
        <v>223</v>
      </c>
      <c r="E120" s="237" t="s">
        <v>21</v>
      </c>
      <c r="F120" s="238" t="s">
        <v>624</v>
      </c>
      <c r="G120" s="235"/>
      <c r="H120" s="237" t="s">
        <v>21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223</v>
      </c>
      <c r="AU120" s="244" t="s">
        <v>86</v>
      </c>
      <c r="AV120" s="13" t="s">
        <v>80</v>
      </c>
      <c r="AW120" s="13" t="s">
        <v>34</v>
      </c>
      <c r="AX120" s="13" t="s">
        <v>73</v>
      </c>
      <c r="AY120" s="244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625</v>
      </c>
      <c r="G121" s="246"/>
      <c r="H121" s="249">
        <v>10.5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73</v>
      </c>
      <c r="AY121" s="255" t="s">
        <v>213</v>
      </c>
    </row>
    <row r="122" s="13" customFormat="1">
      <c r="A122" s="13"/>
      <c r="B122" s="234"/>
      <c r="C122" s="235"/>
      <c r="D122" s="236" t="s">
        <v>223</v>
      </c>
      <c r="E122" s="237" t="s">
        <v>21</v>
      </c>
      <c r="F122" s="238" t="s">
        <v>626</v>
      </c>
      <c r="G122" s="235"/>
      <c r="H122" s="237" t="s">
        <v>21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223</v>
      </c>
      <c r="AU122" s="244" t="s">
        <v>86</v>
      </c>
      <c r="AV122" s="13" t="s">
        <v>80</v>
      </c>
      <c r="AW122" s="13" t="s">
        <v>34</v>
      </c>
      <c r="AX122" s="13" t="s">
        <v>73</v>
      </c>
      <c r="AY122" s="244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627</v>
      </c>
      <c r="G123" s="246"/>
      <c r="H123" s="249">
        <v>18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3" customFormat="1">
      <c r="A124" s="13"/>
      <c r="B124" s="234"/>
      <c r="C124" s="235"/>
      <c r="D124" s="236" t="s">
        <v>223</v>
      </c>
      <c r="E124" s="237" t="s">
        <v>21</v>
      </c>
      <c r="F124" s="238" t="s">
        <v>628</v>
      </c>
      <c r="G124" s="235"/>
      <c r="H124" s="237" t="s">
        <v>21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223</v>
      </c>
      <c r="AU124" s="244" t="s">
        <v>86</v>
      </c>
      <c r="AV124" s="13" t="s">
        <v>80</v>
      </c>
      <c r="AW124" s="13" t="s">
        <v>34</v>
      </c>
      <c r="AX124" s="13" t="s">
        <v>73</v>
      </c>
      <c r="AY124" s="244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629</v>
      </c>
      <c r="G125" s="246"/>
      <c r="H125" s="249">
        <v>456.94999999999999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3" customFormat="1">
      <c r="A126" s="13"/>
      <c r="B126" s="234"/>
      <c r="C126" s="235"/>
      <c r="D126" s="236" t="s">
        <v>223</v>
      </c>
      <c r="E126" s="237" t="s">
        <v>21</v>
      </c>
      <c r="F126" s="238" t="s">
        <v>630</v>
      </c>
      <c r="G126" s="235"/>
      <c r="H126" s="237" t="s">
        <v>21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223</v>
      </c>
      <c r="AU126" s="244" t="s">
        <v>86</v>
      </c>
      <c r="AV126" s="13" t="s">
        <v>80</v>
      </c>
      <c r="AW126" s="13" t="s">
        <v>34</v>
      </c>
      <c r="AX126" s="13" t="s">
        <v>73</v>
      </c>
      <c r="AY126" s="244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631</v>
      </c>
      <c r="G127" s="246"/>
      <c r="H127" s="249">
        <v>-224.869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632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633</v>
      </c>
      <c r="G129" s="246"/>
      <c r="H129" s="249">
        <v>150.13200000000001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3" customFormat="1">
      <c r="A130" s="13"/>
      <c r="B130" s="234"/>
      <c r="C130" s="235"/>
      <c r="D130" s="236" t="s">
        <v>223</v>
      </c>
      <c r="E130" s="237" t="s">
        <v>21</v>
      </c>
      <c r="F130" s="238" t="s">
        <v>634</v>
      </c>
      <c r="G130" s="235"/>
      <c r="H130" s="237" t="s">
        <v>21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223</v>
      </c>
      <c r="AU130" s="244" t="s">
        <v>86</v>
      </c>
      <c r="AV130" s="13" t="s">
        <v>80</v>
      </c>
      <c r="AW130" s="13" t="s">
        <v>34</v>
      </c>
      <c r="AX130" s="13" t="s">
        <v>73</v>
      </c>
      <c r="AY130" s="244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635</v>
      </c>
      <c r="G131" s="246"/>
      <c r="H131" s="249">
        <v>30.527000000000001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636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637</v>
      </c>
      <c r="G133" s="246"/>
      <c r="H133" s="249">
        <v>272.88900000000001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638</v>
      </c>
      <c r="G134" s="246"/>
      <c r="H134" s="249">
        <v>574.87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639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640</v>
      </c>
      <c r="G136" s="246"/>
      <c r="H136" s="249">
        <v>72.959999999999994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3" customFormat="1">
      <c r="A137" s="13"/>
      <c r="B137" s="234"/>
      <c r="C137" s="235"/>
      <c r="D137" s="236" t="s">
        <v>223</v>
      </c>
      <c r="E137" s="237" t="s">
        <v>21</v>
      </c>
      <c r="F137" s="238" t="s">
        <v>641</v>
      </c>
      <c r="G137" s="235"/>
      <c r="H137" s="237" t="s">
        <v>21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223</v>
      </c>
      <c r="AU137" s="244" t="s">
        <v>86</v>
      </c>
      <c r="AV137" s="13" t="s">
        <v>80</v>
      </c>
      <c r="AW137" s="13" t="s">
        <v>34</v>
      </c>
      <c r="AX137" s="13" t="s">
        <v>73</v>
      </c>
      <c r="AY137" s="244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642</v>
      </c>
      <c r="G138" s="246"/>
      <c r="H138" s="249">
        <v>17.800000000000001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3" customFormat="1">
      <c r="A139" s="13"/>
      <c r="B139" s="234"/>
      <c r="C139" s="235"/>
      <c r="D139" s="236" t="s">
        <v>223</v>
      </c>
      <c r="E139" s="237" t="s">
        <v>21</v>
      </c>
      <c r="F139" s="238" t="s">
        <v>643</v>
      </c>
      <c r="G139" s="235"/>
      <c r="H139" s="237" t="s">
        <v>21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223</v>
      </c>
      <c r="AU139" s="244" t="s">
        <v>86</v>
      </c>
      <c r="AV139" s="13" t="s">
        <v>80</v>
      </c>
      <c r="AW139" s="13" t="s">
        <v>34</v>
      </c>
      <c r="AX139" s="13" t="s">
        <v>73</v>
      </c>
      <c r="AY139" s="244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644</v>
      </c>
      <c r="G140" s="246"/>
      <c r="H140" s="249">
        <v>11.6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645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646</v>
      </c>
      <c r="G142" s="246"/>
      <c r="H142" s="249">
        <v>8.2080000000000002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3" customFormat="1">
      <c r="A143" s="13"/>
      <c r="B143" s="234"/>
      <c r="C143" s="235"/>
      <c r="D143" s="236" t="s">
        <v>223</v>
      </c>
      <c r="E143" s="237" t="s">
        <v>21</v>
      </c>
      <c r="F143" s="238" t="s">
        <v>647</v>
      </c>
      <c r="G143" s="235"/>
      <c r="H143" s="237" t="s">
        <v>21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223</v>
      </c>
      <c r="AU143" s="244" t="s">
        <v>86</v>
      </c>
      <c r="AV143" s="13" t="s">
        <v>80</v>
      </c>
      <c r="AW143" s="13" t="s">
        <v>34</v>
      </c>
      <c r="AX143" s="13" t="s">
        <v>73</v>
      </c>
      <c r="AY143" s="244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648</v>
      </c>
      <c r="G144" s="246"/>
      <c r="H144" s="249">
        <v>5.9000000000000004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3" customFormat="1">
      <c r="A145" s="13"/>
      <c r="B145" s="234"/>
      <c r="C145" s="235"/>
      <c r="D145" s="236" t="s">
        <v>223</v>
      </c>
      <c r="E145" s="237" t="s">
        <v>21</v>
      </c>
      <c r="F145" s="238" t="s">
        <v>649</v>
      </c>
      <c r="G145" s="235"/>
      <c r="H145" s="237" t="s">
        <v>21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223</v>
      </c>
      <c r="AU145" s="244" t="s">
        <v>86</v>
      </c>
      <c r="AV145" s="13" t="s">
        <v>80</v>
      </c>
      <c r="AW145" s="13" t="s">
        <v>34</v>
      </c>
      <c r="AX145" s="13" t="s">
        <v>73</v>
      </c>
      <c r="AY145" s="244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650</v>
      </c>
      <c r="G146" s="246"/>
      <c r="H146" s="249">
        <v>4.617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3" customFormat="1">
      <c r="A147" s="13"/>
      <c r="B147" s="234"/>
      <c r="C147" s="235"/>
      <c r="D147" s="236" t="s">
        <v>223</v>
      </c>
      <c r="E147" s="237" t="s">
        <v>21</v>
      </c>
      <c r="F147" s="238" t="s">
        <v>651</v>
      </c>
      <c r="G147" s="235"/>
      <c r="H147" s="237" t="s">
        <v>21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223</v>
      </c>
      <c r="AU147" s="244" t="s">
        <v>86</v>
      </c>
      <c r="AV147" s="13" t="s">
        <v>80</v>
      </c>
      <c r="AW147" s="13" t="s">
        <v>34</v>
      </c>
      <c r="AX147" s="13" t="s">
        <v>73</v>
      </c>
      <c r="AY147" s="244" t="s">
        <v>213</v>
      </c>
    </row>
    <row r="148" s="13" customFormat="1">
      <c r="A148" s="13"/>
      <c r="B148" s="234"/>
      <c r="C148" s="235"/>
      <c r="D148" s="236" t="s">
        <v>223</v>
      </c>
      <c r="E148" s="237" t="s">
        <v>21</v>
      </c>
      <c r="F148" s="238" t="s">
        <v>652</v>
      </c>
      <c r="G148" s="235"/>
      <c r="H148" s="237" t="s">
        <v>21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223</v>
      </c>
      <c r="AU148" s="244" t="s">
        <v>86</v>
      </c>
      <c r="AV148" s="13" t="s">
        <v>80</v>
      </c>
      <c r="AW148" s="13" t="s">
        <v>34</v>
      </c>
      <c r="AX148" s="13" t="s">
        <v>73</v>
      </c>
      <c r="AY148" s="244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653</v>
      </c>
      <c r="G149" s="246"/>
      <c r="H149" s="249">
        <v>8.6400000000000006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3" customFormat="1">
      <c r="A150" s="13"/>
      <c r="B150" s="234"/>
      <c r="C150" s="235"/>
      <c r="D150" s="236" t="s">
        <v>223</v>
      </c>
      <c r="E150" s="237" t="s">
        <v>21</v>
      </c>
      <c r="F150" s="238" t="s">
        <v>654</v>
      </c>
      <c r="G150" s="235"/>
      <c r="H150" s="237" t="s">
        <v>21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223</v>
      </c>
      <c r="AU150" s="244" t="s">
        <v>86</v>
      </c>
      <c r="AV150" s="13" t="s">
        <v>80</v>
      </c>
      <c r="AW150" s="13" t="s">
        <v>34</v>
      </c>
      <c r="AX150" s="13" t="s">
        <v>73</v>
      </c>
      <c r="AY150" s="244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655</v>
      </c>
      <c r="G151" s="246"/>
      <c r="H151" s="249">
        <v>450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6" customFormat="1">
      <c r="A152" s="16"/>
      <c r="B152" s="282"/>
      <c r="C152" s="283"/>
      <c r="D152" s="236" t="s">
        <v>223</v>
      </c>
      <c r="E152" s="284" t="s">
        <v>585</v>
      </c>
      <c r="F152" s="285" t="s">
        <v>380</v>
      </c>
      <c r="G152" s="283"/>
      <c r="H152" s="286">
        <v>1937.4079999999999</v>
      </c>
      <c r="I152" s="287"/>
      <c r="J152" s="283"/>
      <c r="K152" s="283"/>
      <c r="L152" s="288"/>
      <c r="M152" s="289"/>
      <c r="N152" s="290"/>
      <c r="O152" s="290"/>
      <c r="P152" s="290"/>
      <c r="Q152" s="290"/>
      <c r="R152" s="290"/>
      <c r="S152" s="290"/>
      <c r="T152" s="29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2" t="s">
        <v>223</v>
      </c>
      <c r="AU152" s="292" t="s">
        <v>86</v>
      </c>
      <c r="AV152" s="16" t="s">
        <v>116</v>
      </c>
      <c r="AW152" s="16" t="s">
        <v>34</v>
      </c>
      <c r="AX152" s="16" t="s">
        <v>73</v>
      </c>
      <c r="AY152" s="292" t="s">
        <v>213</v>
      </c>
    </row>
    <row r="153" s="15" customFormat="1">
      <c r="A153" s="15"/>
      <c r="B153" s="256"/>
      <c r="C153" s="257"/>
      <c r="D153" s="236" t="s">
        <v>223</v>
      </c>
      <c r="E153" s="258" t="s">
        <v>21</v>
      </c>
      <c r="F153" s="259" t="s">
        <v>230</v>
      </c>
      <c r="G153" s="257"/>
      <c r="H153" s="260">
        <v>1937.4079999999999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223</v>
      </c>
      <c r="AU153" s="266" t="s">
        <v>86</v>
      </c>
      <c r="AV153" s="15" t="s">
        <v>122</v>
      </c>
      <c r="AW153" s="15" t="s">
        <v>34</v>
      </c>
      <c r="AX153" s="15" t="s">
        <v>80</v>
      </c>
      <c r="AY153" s="266" t="s">
        <v>213</v>
      </c>
    </row>
    <row r="154" s="2" customFormat="1" ht="24.15" customHeight="1">
      <c r="A154" s="41"/>
      <c r="B154" s="42"/>
      <c r="C154" s="216" t="s">
        <v>116</v>
      </c>
      <c r="D154" s="216" t="s">
        <v>215</v>
      </c>
      <c r="E154" s="217" t="s">
        <v>656</v>
      </c>
      <c r="F154" s="218" t="s">
        <v>657</v>
      </c>
      <c r="G154" s="219" t="s">
        <v>424</v>
      </c>
      <c r="H154" s="220">
        <v>33.600000000000001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0.0010200000000000001</v>
      </c>
      <c r="R154" s="225">
        <f>Q154*H154</f>
        <v>0.034272000000000004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658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659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3" customFormat="1">
      <c r="A156" s="13"/>
      <c r="B156" s="234"/>
      <c r="C156" s="235"/>
      <c r="D156" s="236" t="s">
        <v>223</v>
      </c>
      <c r="E156" s="237" t="s">
        <v>21</v>
      </c>
      <c r="F156" s="238" t="s">
        <v>660</v>
      </c>
      <c r="G156" s="235"/>
      <c r="H156" s="237" t="s">
        <v>21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223</v>
      </c>
      <c r="AU156" s="244" t="s">
        <v>86</v>
      </c>
      <c r="AV156" s="13" t="s">
        <v>80</v>
      </c>
      <c r="AW156" s="13" t="s">
        <v>34</v>
      </c>
      <c r="AX156" s="13" t="s">
        <v>73</v>
      </c>
      <c r="AY156" s="244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661</v>
      </c>
      <c r="G157" s="246"/>
      <c r="H157" s="249">
        <v>33.600000000000001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5" customFormat="1">
      <c r="A158" s="15"/>
      <c r="B158" s="256"/>
      <c r="C158" s="257"/>
      <c r="D158" s="236" t="s">
        <v>223</v>
      </c>
      <c r="E158" s="258" t="s">
        <v>21</v>
      </c>
      <c r="F158" s="259" t="s">
        <v>230</v>
      </c>
      <c r="G158" s="257"/>
      <c r="H158" s="260">
        <v>33.600000000000001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223</v>
      </c>
      <c r="AU158" s="266" t="s">
        <v>86</v>
      </c>
      <c r="AV158" s="15" t="s">
        <v>122</v>
      </c>
      <c r="AW158" s="15" t="s">
        <v>34</v>
      </c>
      <c r="AX158" s="15" t="s">
        <v>80</v>
      </c>
      <c r="AY158" s="266" t="s">
        <v>213</v>
      </c>
    </row>
    <row r="159" s="2" customFormat="1" ht="16.5" customHeight="1">
      <c r="A159" s="41"/>
      <c r="B159" s="42"/>
      <c r="C159" s="267" t="s">
        <v>122</v>
      </c>
      <c r="D159" s="267" t="s">
        <v>241</v>
      </c>
      <c r="E159" s="268" t="s">
        <v>662</v>
      </c>
      <c r="F159" s="269" t="s">
        <v>663</v>
      </c>
      <c r="G159" s="270" t="s">
        <v>284</v>
      </c>
      <c r="H159" s="271">
        <v>0.89700000000000002</v>
      </c>
      <c r="I159" s="272"/>
      <c r="J159" s="273">
        <f>ROUND(I159*H159,2)</f>
        <v>0</v>
      </c>
      <c r="K159" s="269" t="s">
        <v>219</v>
      </c>
      <c r="L159" s="274"/>
      <c r="M159" s="275" t="s">
        <v>21</v>
      </c>
      <c r="N159" s="276" t="s">
        <v>45</v>
      </c>
      <c r="O159" s="87"/>
      <c r="P159" s="225">
        <f>O159*H159</f>
        <v>0</v>
      </c>
      <c r="Q159" s="225">
        <v>1</v>
      </c>
      <c r="R159" s="225">
        <f>Q159*H159</f>
        <v>0.89700000000000002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244</v>
      </c>
      <c r="AT159" s="227" t="s">
        <v>241</v>
      </c>
      <c r="AU159" s="227" t="s">
        <v>86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664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660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665</v>
      </c>
      <c r="G161" s="246"/>
      <c r="H161" s="249">
        <v>0.89700000000000002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0.89700000000000002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16.5" customHeight="1">
      <c r="A163" s="41"/>
      <c r="B163" s="42"/>
      <c r="C163" s="216" t="s">
        <v>125</v>
      </c>
      <c r="D163" s="216" t="s">
        <v>215</v>
      </c>
      <c r="E163" s="217" t="s">
        <v>666</v>
      </c>
      <c r="F163" s="218" t="s">
        <v>667</v>
      </c>
      <c r="G163" s="219" t="s">
        <v>424</v>
      </c>
      <c r="H163" s="220">
        <v>33.600000000000001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668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669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2" customFormat="1" ht="21.75" customHeight="1">
      <c r="A165" s="41"/>
      <c r="B165" s="42"/>
      <c r="C165" s="216" t="s">
        <v>145</v>
      </c>
      <c r="D165" s="216" t="s">
        <v>215</v>
      </c>
      <c r="E165" s="217" t="s">
        <v>670</v>
      </c>
      <c r="F165" s="218" t="s">
        <v>671</v>
      </c>
      <c r="G165" s="219" t="s">
        <v>248</v>
      </c>
      <c r="H165" s="220">
        <v>56</v>
      </c>
      <c r="I165" s="221"/>
      <c r="J165" s="222">
        <f>ROUND(I165*H165,2)</f>
        <v>0</v>
      </c>
      <c r="K165" s="218" t="s">
        <v>219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0.029440000000000001</v>
      </c>
      <c r="R165" s="225">
        <f>Q165*H165</f>
        <v>1.6486400000000001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86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672</v>
      </c>
    </row>
    <row r="166" s="2" customFormat="1">
      <c r="A166" s="41"/>
      <c r="B166" s="42"/>
      <c r="C166" s="43"/>
      <c r="D166" s="229" t="s">
        <v>221</v>
      </c>
      <c r="E166" s="43"/>
      <c r="F166" s="230" t="s">
        <v>673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221</v>
      </c>
      <c r="AU166" s="20" t="s">
        <v>86</v>
      </c>
    </row>
    <row r="167" s="13" customFormat="1">
      <c r="A167" s="13"/>
      <c r="B167" s="234"/>
      <c r="C167" s="235"/>
      <c r="D167" s="236" t="s">
        <v>223</v>
      </c>
      <c r="E167" s="237" t="s">
        <v>21</v>
      </c>
      <c r="F167" s="238" t="s">
        <v>660</v>
      </c>
      <c r="G167" s="235"/>
      <c r="H167" s="237" t="s">
        <v>21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223</v>
      </c>
      <c r="AU167" s="244" t="s">
        <v>86</v>
      </c>
      <c r="AV167" s="13" t="s">
        <v>80</v>
      </c>
      <c r="AW167" s="13" t="s">
        <v>34</v>
      </c>
      <c r="AX167" s="13" t="s">
        <v>73</v>
      </c>
      <c r="AY167" s="244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674</v>
      </c>
      <c r="G168" s="246"/>
      <c r="H168" s="249">
        <v>56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5" customFormat="1">
      <c r="A169" s="15"/>
      <c r="B169" s="256"/>
      <c r="C169" s="257"/>
      <c r="D169" s="236" t="s">
        <v>223</v>
      </c>
      <c r="E169" s="258" t="s">
        <v>21</v>
      </c>
      <c r="F169" s="259" t="s">
        <v>230</v>
      </c>
      <c r="G169" s="257"/>
      <c r="H169" s="260">
        <v>56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223</v>
      </c>
      <c r="AU169" s="266" t="s">
        <v>86</v>
      </c>
      <c r="AV169" s="15" t="s">
        <v>122</v>
      </c>
      <c r="AW169" s="15" t="s">
        <v>34</v>
      </c>
      <c r="AX169" s="15" t="s">
        <v>80</v>
      </c>
      <c r="AY169" s="266" t="s">
        <v>213</v>
      </c>
    </row>
    <row r="170" s="2" customFormat="1" ht="37.8" customHeight="1">
      <c r="A170" s="41"/>
      <c r="B170" s="42"/>
      <c r="C170" s="216" t="s">
        <v>260</v>
      </c>
      <c r="D170" s="216" t="s">
        <v>215</v>
      </c>
      <c r="E170" s="217" t="s">
        <v>675</v>
      </c>
      <c r="F170" s="218" t="s">
        <v>676</v>
      </c>
      <c r="G170" s="219" t="s">
        <v>218</v>
      </c>
      <c r="H170" s="220">
        <v>2522.2080000000001</v>
      </c>
      <c r="I170" s="221"/>
      <c r="J170" s="222">
        <f>ROUND(I170*H170,2)</f>
        <v>0</v>
      </c>
      <c r="K170" s="218" t="s">
        <v>219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86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677</v>
      </c>
    </row>
    <row r="171" s="2" customFormat="1">
      <c r="A171" s="41"/>
      <c r="B171" s="42"/>
      <c r="C171" s="43"/>
      <c r="D171" s="229" t="s">
        <v>221</v>
      </c>
      <c r="E171" s="43"/>
      <c r="F171" s="230" t="s">
        <v>678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221</v>
      </c>
      <c r="AU171" s="20" t="s">
        <v>86</v>
      </c>
    </row>
    <row r="172" s="13" customFormat="1">
      <c r="A172" s="13"/>
      <c r="B172" s="234"/>
      <c r="C172" s="235"/>
      <c r="D172" s="236" t="s">
        <v>223</v>
      </c>
      <c r="E172" s="237" t="s">
        <v>21</v>
      </c>
      <c r="F172" s="238" t="s">
        <v>679</v>
      </c>
      <c r="G172" s="235"/>
      <c r="H172" s="237" t="s">
        <v>21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223</v>
      </c>
      <c r="AU172" s="244" t="s">
        <v>86</v>
      </c>
      <c r="AV172" s="13" t="s">
        <v>80</v>
      </c>
      <c r="AW172" s="13" t="s">
        <v>34</v>
      </c>
      <c r="AX172" s="13" t="s">
        <v>73</v>
      </c>
      <c r="AY172" s="244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585</v>
      </c>
      <c r="G173" s="246"/>
      <c r="H173" s="249">
        <v>1937.4079999999999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583</v>
      </c>
      <c r="G174" s="246"/>
      <c r="H174" s="249">
        <v>130.39099999999999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3" customFormat="1">
      <c r="A175" s="13"/>
      <c r="B175" s="234"/>
      <c r="C175" s="235"/>
      <c r="D175" s="236" t="s">
        <v>223</v>
      </c>
      <c r="E175" s="237" t="s">
        <v>21</v>
      </c>
      <c r="F175" s="238" t="s">
        <v>680</v>
      </c>
      <c r="G175" s="235"/>
      <c r="H175" s="237" t="s">
        <v>21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223</v>
      </c>
      <c r="AU175" s="244" t="s">
        <v>86</v>
      </c>
      <c r="AV175" s="13" t="s">
        <v>80</v>
      </c>
      <c r="AW175" s="13" t="s">
        <v>34</v>
      </c>
      <c r="AX175" s="13" t="s">
        <v>73</v>
      </c>
      <c r="AY175" s="244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681</v>
      </c>
      <c r="G176" s="246"/>
      <c r="H176" s="249">
        <v>454.40899999999999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5" customFormat="1">
      <c r="A177" s="15"/>
      <c r="B177" s="256"/>
      <c r="C177" s="257"/>
      <c r="D177" s="236" t="s">
        <v>223</v>
      </c>
      <c r="E177" s="258" t="s">
        <v>21</v>
      </c>
      <c r="F177" s="259" t="s">
        <v>230</v>
      </c>
      <c r="G177" s="257"/>
      <c r="H177" s="260">
        <v>2522.2080000000001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223</v>
      </c>
      <c r="AU177" s="266" t="s">
        <v>86</v>
      </c>
      <c r="AV177" s="15" t="s">
        <v>122</v>
      </c>
      <c r="AW177" s="15" t="s">
        <v>34</v>
      </c>
      <c r="AX177" s="15" t="s">
        <v>80</v>
      </c>
      <c r="AY177" s="266" t="s">
        <v>213</v>
      </c>
    </row>
    <row r="178" s="2" customFormat="1" ht="16.5" customHeight="1">
      <c r="A178" s="41"/>
      <c r="B178" s="42"/>
      <c r="C178" s="216" t="s">
        <v>244</v>
      </c>
      <c r="D178" s="216" t="s">
        <v>215</v>
      </c>
      <c r="E178" s="217" t="s">
        <v>682</v>
      </c>
      <c r="F178" s="218" t="s">
        <v>683</v>
      </c>
      <c r="G178" s="219" t="s">
        <v>218</v>
      </c>
      <c r="H178" s="220">
        <v>1613.3900000000001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86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684</v>
      </c>
    </row>
    <row r="179" s="13" customFormat="1">
      <c r="A179" s="13"/>
      <c r="B179" s="234"/>
      <c r="C179" s="235"/>
      <c r="D179" s="236" t="s">
        <v>223</v>
      </c>
      <c r="E179" s="237" t="s">
        <v>21</v>
      </c>
      <c r="F179" s="238" t="s">
        <v>679</v>
      </c>
      <c r="G179" s="235"/>
      <c r="H179" s="237" t="s">
        <v>21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223</v>
      </c>
      <c r="AU179" s="244" t="s">
        <v>86</v>
      </c>
      <c r="AV179" s="13" t="s">
        <v>80</v>
      </c>
      <c r="AW179" s="13" t="s">
        <v>34</v>
      </c>
      <c r="AX179" s="13" t="s">
        <v>73</v>
      </c>
      <c r="AY179" s="244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585</v>
      </c>
      <c r="G180" s="246"/>
      <c r="H180" s="249">
        <v>1937.4079999999999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583</v>
      </c>
      <c r="G181" s="246"/>
      <c r="H181" s="249">
        <v>130.39099999999999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3" customFormat="1">
      <c r="A182" s="13"/>
      <c r="B182" s="234"/>
      <c r="C182" s="235"/>
      <c r="D182" s="236" t="s">
        <v>223</v>
      </c>
      <c r="E182" s="237" t="s">
        <v>21</v>
      </c>
      <c r="F182" s="238" t="s">
        <v>680</v>
      </c>
      <c r="G182" s="235"/>
      <c r="H182" s="237" t="s">
        <v>21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223</v>
      </c>
      <c r="AU182" s="244" t="s">
        <v>86</v>
      </c>
      <c r="AV182" s="13" t="s">
        <v>80</v>
      </c>
      <c r="AW182" s="13" t="s">
        <v>34</v>
      </c>
      <c r="AX182" s="13" t="s">
        <v>73</v>
      </c>
      <c r="AY182" s="244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685</v>
      </c>
      <c r="G183" s="246"/>
      <c r="H183" s="249">
        <v>-454.40899999999999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6" customFormat="1">
      <c r="A184" s="16"/>
      <c r="B184" s="282"/>
      <c r="C184" s="283"/>
      <c r="D184" s="236" t="s">
        <v>223</v>
      </c>
      <c r="E184" s="284" t="s">
        <v>589</v>
      </c>
      <c r="F184" s="285" t="s">
        <v>380</v>
      </c>
      <c r="G184" s="283"/>
      <c r="H184" s="286">
        <v>1613.3900000000001</v>
      </c>
      <c r="I184" s="287"/>
      <c r="J184" s="283"/>
      <c r="K184" s="283"/>
      <c r="L184" s="288"/>
      <c r="M184" s="289"/>
      <c r="N184" s="290"/>
      <c r="O184" s="290"/>
      <c r="P184" s="290"/>
      <c r="Q184" s="290"/>
      <c r="R184" s="290"/>
      <c r="S184" s="290"/>
      <c r="T184" s="29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2" t="s">
        <v>223</v>
      </c>
      <c r="AU184" s="292" t="s">
        <v>86</v>
      </c>
      <c r="AV184" s="16" t="s">
        <v>116</v>
      </c>
      <c r="AW184" s="16" t="s">
        <v>34</v>
      </c>
      <c r="AX184" s="16" t="s">
        <v>73</v>
      </c>
      <c r="AY184" s="292" t="s">
        <v>213</v>
      </c>
    </row>
    <row r="185" s="15" customFormat="1">
      <c r="A185" s="15"/>
      <c r="B185" s="256"/>
      <c r="C185" s="257"/>
      <c r="D185" s="236" t="s">
        <v>223</v>
      </c>
      <c r="E185" s="258" t="s">
        <v>21</v>
      </c>
      <c r="F185" s="259" t="s">
        <v>230</v>
      </c>
      <c r="G185" s="257"/>
      <c r="H185" s="260">
        <v>1613.3900000000001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223</v>
      </c>
      <c r="AU185" s="266" t="s">
        <v>86</v>
      </c>
      <c r="AV185" s="15" t="s">
        <v>122</v>
      </c>
      <c r="AW185" s="15" t="s">
        <v>34</v>
      </c>
      <c r="AX185" s="15" t="s">
        <v>80</v>
      </c>
      <c r="AY185" s="266" t="s">
        <v>213</v>
      </c>
    </row>
    <row r="186" s="2" customFormat="1" ht="24.15" customHeight="1">
      <c r="A186" s="41"/>
      <c r="B186" s="42"/>
      <c r="C186" s="216" t="s">
        <v>252</v>
      </c>
      <c r="D186" s="216" t="s">
        <v>215</v>
      </c>
      <c r="E186" s="217" t="s">
        <v>686</v>
      </c>
      <c r="F186" s="218" t="s">
        <v>687</v>
      </c>
      <c r="G186" s="219" t="s">
        <v>218</v>
      </c>
      <c r="H186" s="220">
        <v>2522.2080000000001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86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688</v>
      </c>
    </row>
    <row r="187" s="13" customFormat="1">
      <c r="A187" s="13"/>
      <c r="B187" s="234"/>
      <c r="C187" s="235"/>
      <c r="D187" s="236" t="s">
        <v>223</v>
      </c>
      <c r="E187" s="237" t="s">
        <v>21</v>
      </c>
      <c r="F187" s="238" t="s">
        <v>679</v>
      </c>
      <c r="G187" s="235"/>
      <c r="H187" s="237" t="s">
        <v>21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223</v>
      </c>
      <c r="AU187" s="244" t="s">
        <v>86</v>
      </c>
      <c r="AV187" s="13" t="s">
        <v>80</v>
      </c>
      <c r="AW187" s="13" t="s">
        <v>34</v>
      </c>
      <c r="AX187" s="13" t="s">
        <v>73</v>
      </c>
      <c r="AY187" s="244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585</v>
      </c>
      <c r="G188" s="246"/>
      <c r="H188" s="249">
        <v>1937.4079999999999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583</v>
      </c>
      <c r="G189" s="246"/>
      <c r="H189" s="249">
        <v>130.39099999999999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3" customFormat="1">
      <c r="A190" s="13"/>
      <c r="B190" s="234"/>
      <c r="C190" s="235"/>
      <c r="D190" s="236" t="s">
        <v>223</v>
      </c>
      <c r="E190" s="237" t="s">
        <v>21</v>
      </c>
      <c r="F190" s="238" t="s">
        <v>680</v>
      </c>
      <c r="G190" s="235"/>
      <c r="H190" s="237" t="s">
        <v>21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223</v>
      </c>
      <c r="AU190" s="244" t="s">
        <v>86</v>
      </c>
      <c r="AV190" s="13" t="s">
        <v>80</v>
      </c>
      <c r="AW190" s="13" t="s">
        <v>34</v>
      </c>
      <c r="AX190" s="13" t="s">
        <v>73</v>
      </c>
      <c r="AY190" s="244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681</v>
      </c>
      <c r="G191" s="246"/>
      <c r="H191" s="249">
        <v>454.40899999999999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2522.2080000000001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24.15" customHeight="1">
      <c r="A193" s="41"/>
      <c r="B193" s="42"/>
      <c r="C193" s="216" t="s">
        <v>281</v>
      </c>
      <c r="D193" s="216" t="s">
        <v>215</v>
      </c>
      <c r="E193" s="217" t="s">
        <v>689</v>
      </c>
      <c r="F193" s="218" t="s">
        <v>690</v>
      </c>
      <c r="G193" s="219" t="s">
        <v>284</v>
      </c>
      <c r="H193" s="220">
        <v>2904.1019999999999</v>
      </c>
      <c r="I193" s="221"/>
      <c r="J193" s="222">
        <f>ROUND(I193*H193,2)</f>
        <v>0</v>
      </c>
      <c r="K193" s="218" t="s">
        <v>219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691</v>
      </c>
    </row>
    <row r="194" s="2" customFormat="1">
      <c r="A194" s="41"/>
      <c r="B194" s="42"/>
      <c r="C194" s="43"/>
      <c r="D194" s="229" t="s">
        <v>221</v>
      </c>
      <c r="E194" s="43"/>
      <c r="F194" s="230" t="s">
        <v>692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221</v>
      </c>
      <c r="AU194" s="20" t="s">
        <v>86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693</v>
      </c>
      <c r="G195" s="246"/>
      <c r="H195" s="249">
        <v>2904.1019999999999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80</v>
      </c>
      <c r="AY195" s="255" t="s">
        <v>213</v>
      </c>
    </row>
    <row r="196" s="2" customFormat="1" ht="24.15" customHeight="1">
      <c r="A196" s="41"/>
      <c r="B196" s="42"/>
      <c r="C196" s="216" t="s">
        <v>287</v>
      </c>
      <c r="D196" s="216" t="s">
        <v>215</v>
      </c>
      <c r="E196" s="217" t="s">
        <v>694</v>
      </c>
      <c r="F196" s="218" t="s">
        <v>695</v>
      </c>
      <c r="G196" s="219" t="s">
        <v>218</v>
      </c>
      <c r="H196" s="220">
        <v>454.40899999999999</v>
      </c>
      <c r="I196" s="221"/>
      <c r="J196" s="222">
        <f>ROUND(I196*H196,2)</f>
        <v>0</v>
      </c>
      <c r="K196" s="218" t="s">
        <v>21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86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696</v>
      </c>
    </row>
    <row r="197" s="13" customFormat="1">
      <c r="A197" s="13"/>
      <c r="B197" s="234"/>
      <c r="C197" s="235"/>
      <c r="D197" s="236" t="s">
        <v>223</v>
      </c>
      <c r="E197" s="237" t="s">
        <v>21</v>
      </c>
      <c r="F197" s="238" t="s">
        <v>697</v>
      </c>
      <c r="G197" s="235"/>
      <c r="H197" s="237" t="s">
        <v>21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223</v>
      </c>
      <c r="AU197" s="244" t="s">
        <v>86</v>
      </c>
      <c r="AV197" s="13" t="s">
        <v>80</v>
      </c>
      <c r="AW197" s="13" t="s">
        <v>34</v>
      </c>
      <c r="AX197" s="13" t="s">
        <v>73</v>
      </c>
      <c r="AY197" s="244" t="s">
        <v>213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698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699</v>
      </c>
      <c r="G199" s="246"/>
      <c r="H199" s="249">
        <v>57.399999999999999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3" customFormat="1">
      <c r="A200" s="13"/>
      <c r="B200" s="234"/>
      <c r="C200" s="235"/>
      <c r="D200" s="236" t="s">
        <v>223</v>
      </c>
      <c r="E200" s="237" t="s">
        <v>21</v>
      </c>
      <c r="F200" s="238" t="s">
        <v>700</v>
      </c>
      <c r="G200" s="235"/>
      <c r="H200" s="237" t="s">
        <v>21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223</v>
      </c>
      <c r="AU200" s="244" t="s">
        <v>86</v>
      </c>
      <c r="AV200" s="13" t="s">
        <v>80</v>
      </c>
      <c r="AW200" s="13" t="s">
        <v>34</v>
      </c>
      <c r="AX200" s="13" t="s">
        <v>73</v>
      </c>
      <c r="AY200" s="244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701</v>
      </c>
      <c r="G201" s="246"/>
      <c r="H201" s="249">
        <v>7.6200000000000001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702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703</v>
      </c>
      <c r="G203" s="246"/>
      <c r="H203" s="249">
        <v>106.19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704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705</v>
      </c>
      <c r="G205" s="246"/>
      <c r="H205" s="249">
        <v>79.230000000000004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706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3" customFormat="1">
      <c r="A207" s="13"/>
      <c r="B207" s="234"/>
      <c r="C207" s="235"/>
      <c r="D207" s="236" t="s">
        <v>223</v>
      </c>
      <c r="E207" s="237" t="s">
        <v>21</v>
      </c>
      <c r="F207" s="238" t="s">
        <v>707</v>
      </c>
      <c r="G207" s="235"/>
      <c r="H207" s="237" t="s">
        <v>21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223</v>
      </c>
      <c r="AU207" s="244" t="s">
        <v>86</v>
      </c>
      <c r="AV207" s="13" t="s">
        <v>80</v>
      </c>
      <c r="AW207" s="13" t="s">
        <v>34</v>
      </c>
      <c r="AX207" s="13" t="s">
        <v>73</v>
      </c>
      <c r="AY207" s="244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708</v>
      </c>
      <c r="G208" s="246"/>
      <c r="H208" s="249">
        <v>4.3659999999999997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709</v>
      </c>
      <c r="G209" s="246"/>
      <c r="H209" s="249">
        <v>18.327999999999999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710</v>
      </c>
      <c r="G210" s="246"/>
      <c r="H210" s="249">
        <v>24.648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3" customFormat="1">
      <c r="A211" s="13"/>
      <c r="B211" s="234"/>
      <c r="C211" s="235"/>
      <c r="D211" s="236" t="s">
        <v>223</v>
      </c>
      <c r="E211" s="237" t="s">
        <v>21</v>
      </c>
      <c r="F211" s="238" t="s">
        <v>711</v>
      </c>
      <c r="G211" s="235"/>
      <c r="H211" s="237" t="s">
        <v>21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223</v>
      </c>
      <c r="AU211" s="244" t="s">
        <v>86</v>
      </c>
      <c r="AV211" s="13" t="s">
        <v>80</v>
      </c>
      <c r="AW211" s="13" t="s">
        <v>34</v>
      </c>
      <c r="AX211" s="13" t="s">
        <v>73</v>
      </c>
      <c r="AY211" s="244" t="s">
        <v>213</v>
      </c>
    </row>
    <row r="212" s="14" customFormat="1">
      <c r="A212" s="14"/>
      <c r="B212" s="245"/>
      <c r="C212" s="246"/>
      <c r="D212" s="236" t="s">
        <v>223</v>
      </c>
      <c r="E212" s="247" t="s">
        <v>21</v>
      </c>
      <c r="F212" s="248" t="s">
        <v>712</v>
      </c>
      <c r="G212" s="246"/>
      <c r="H212" s="249">
        <v>89.25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223</v>
      </c>
      <c r="AU212" s="255" t="s">
        <v>86</v>
      </c>
      <c r="AV212" s="14" t="s">
        <v>86</v>
      </c>
      <c r="AW212" s="14" t="s">
        <v>34</v>
      </c>
      <c r="AX212" s="14" t="s">
        <v>73</v>
      </c>
      <c r="AY212" s="255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713</v>
      </c>
      <c r="G213" s="246"/>
      <c r="H213" s="249">
        <v>12.648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3" customFormat="1">
      <c r="A214" s="13"/>
      <c r="B214" s="234"/>
      <c r="C214" s="235"/>
      <c r="D214" s="236" t="s">
        <v>223</v>
      </c>
      <c r="E214" s="237" t="s">
        <v>21</v>
      </c>
      <c r="F214" s="238" t="s">
        <v>714</v>
      </c>
      <c r="G214" s="235"/>
      <c r="H214" s="237" t="s">
        <v>21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223</v>
      </c>
      <c r="AU214" s="244" t="s">
        <v>86</v>
      </c>
      <c r="AV214" s="13" t="s">
        <v>80</v>
      </c>
      <c r="AW214" s="13" t="s">
        <v>34</v>
      </c>
      <c r="AX214" s="13" t="s">
        <v>73</v>
      </c>
      <c r="AY214" s="244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715</v>
      </c>
      <c r="G215" s="246"/>
      <c r="H215" s="249">
        <v>20.16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716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717</v>
      </c>
      <c r="G217" s="246"/>
      <c r="H217" s="249">
        <v>206.976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3" customFormat="1">
      <c r="A218" s="13"/>
      <c r="B218" s="234"/>
      <c r="C218" s="235"/>
      <c r="D218" s="236" t="s">
        <v>223</v>
      </c>
      <c r="E218" s="237" t="s">
        <v>21</v>
      </c>
      <c r="F218" s="238" t="s">
        <v>718</v>
      </c>
      <c r="G218" s="235"/>
      <c r="H218" s="237" t="s">
        <v>21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223</v>
      </c>
      <c r="AU218" s="244" t="s">
        <v>86</v>
      </c>
      <c r="AV218" s="13" t="s">
        <v>80</v>
      </c>
      <c r="AW218" s="13" t="s">
        <v>34</v>
      </c>
      <c r="AX218" s="13" t="s">
        <v>73</v>
      </c>
      <c r="AY218" s="244" t="s">
        <v>213</v>
      </c>
    </row>
    <row r="219" s="14" customFormat="1">
      <c r="A219" s="14"/>
      <c r="B219" s="245"/>
      <c r="C219" s="246"/>
      <c r="D219" s="236" t="s">
        <v>223</v>
      </c>
      <c r="E219" s="247" t="s">
        <v>21</v>
      </c>
      <c r="F219" s="248" t="s">
        <v>719</v>
      </c>
      <c r="G219" s="246"/>
      <c r="H219" s="249">
        <v>69.843999999999994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223</v>
      </c>
      <c r="AU219" s="255" t="s">
        <v>86</v>
      </c>
      <c r="AV219" s="14" t="s">
        <v>86</v>
      </c>
      <c r="AW219" s="14" t="s">
        <v>34</v>
      </c>
      <c r="AX219" s="14" t="s">
        <v>73</v>
      </c>
      <c r="AY219" s="255" t="s">
        <v>213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720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721</v>
      </c>
      <c r="G221" s="246"/>
      <c r="H221" s="249">
        <v>73.971999999999994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3" customFormat="1">
      <c r="A222" s="13"/>
      <c r="B222" s="234"/>
      <c r="C222" s="235"/>
      <c r="D222" s="236" t="s">
        <v>223</v>
      </c>
      <c r="E222" s="237" t="s">
        <v>21</v>
      </c>
      <c r="F222" s="238" t="s">
        <v>722</v>
      </c>
      <c r="G222" s="235"/>
      <c r="H222" s="237" t="s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223</v>
      </c>
      <c r="AU222" s="244" t="s">
        <v>86</v>
      </c>
      <c r="AV222" s="13" t="s">
        <v>80</v>
      </c>
      <c r="AW222" s="13" t="s">
        <v>34</v>
      </c>
      <c r="AX222" s="13" t="s">
        <v>73</v>
      </c>
      <c r="AY222" s="244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723</v>
      </c>
      <c r="G223" s="246"/>
      <c r="H223" s="249">
        <v>18.184999999999999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3" customFormat="1">
      <c r="A224" s="13"/>
      <c r="B224" s="234"/>
      <c r="C224" s="235"/>
      <c r="D224" s="236" t="s">
        <v>223</v>
      </c>
      <c r="E224" s="237" t="s">
        <v>21</v>
      </c>
      <c r="F224" s="238" t="s">
        <v>654</v>
      </c>
      <c r="G224" s="235"/>
      <c r="H224" s="237" t="s">
        <v>21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223</v>
      </c>
      <c r="AU224" s="244" t="s">
        <v>86</v>
      </c>
      <c r="AV224" s="13" t="s">
        <v>80</v>
      </c>
      <c r="AW224" s="13" t="s">
        <v>34</v>
      </c>
      <c r="AX224" s="13" t="s">
        <v>73</v>
      </c>
      <c r="AY224" s="244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724</v>
      </c>
      <c r="G225" s="246"/>
      <c r="H225" s="249">
        <v>120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6" customFormat="1">
      <c r="A226" s="16"/>
      <c r="B226" s="282"/>
      <c r="C226" s="283"/>
      <c r="D226" s="236" t="s">
        <v>223</v>
      </c>
      <c r="E226" s="284" t="s">
        <v>591</v>
      </c>
      <c r="F226" s="285" t="s">
        <v>380</v>
      </c>
      <c r="G226" s="283"/>
      <c r="H226" s="286">
        <v>908.81700000000001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2" t="s">
        <v>223</v>
      </c>
      <c r="AU226" s="292" t="s">
        <v>86</v>
      </c>
      <c r="AV226" s="16" t="s">
        <v>116</v>
      </c>
      <c r="AW226" s="16" t="s">
        <v>34</v>
      </c>
      <c r="AX226" s="16" t="s">
        <v>73</v>
      </c>
      <c r="AY226" s="292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725</v>
      </c>
      <c r="G227" s="246"/>
      <c r="H227" s="249">
        <v>-908.81700000000001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726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681</v>
      </c>
      <c r="G229" s="246"/>
      <c r="H229" s="249">
        <v>454.40899999999999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5" customFormat="1">
      <c r="A230" s="15"/>
      <c r="B230" s="256"/>
      <c r="C230" s="257"/>
      <c r="D230" s="236" t="s">
        <v>223</v>
      </c>
      <c r="E230" s="258" t="s">
        <v>21</v>
      </c>
      <c r="F230" s="259" t="s">
        <v>230</v>
      </c>
      <c r="G230" s="257"/>
      <c r="H230" s="260">
        <v>454.40899999999999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223</v>
      </c>
      <c r="AU230" s="266" t="s">
        <v>86</v>
      </c>
      <c r="AV230" s="15" t="s">
        <v>122</v>
      </c>
      <c r="AW230" s="15" t="s">
        <v>34</v>
      </c>
      <c r="AX230" s="15" t="s">
        <v>80</v>
      </c>
      <c r="AY230" s="266" t="s">
        <v>213</v>
      </c>
    </row>
    <row r="231" s="2" customFormat="1" ht="16.5" customHeight="1">
      <c r="A231" s="41"/>
      <c r="B231" s="42"/>
      <c r="C231" s="267" t="s">
        <v>8</v>
      </c>
      <c r="D231" s="267" t="s">
        <v>241</v>
      </c>
      <c r="E231" s="268" t="s">
        <v>242</v>
      </c>
      <c r="F231" s="269" t="s">
        <v>243</v>
      </c>
      <c r="G231" s="270" t="s">
        <v>218</v>
      </c>
      <c r="H231" s="271">
        <v>454.40899999999999</v>
      </c>
      <c r="I231" s="272"/>
      <c r="J231" s="273">
        <f>ROUND(I231*H231,2)</f>
        <v>0</v>
      </c>
      <c r="K231" s="269" t="s">
        <v>21</v>
      </c>
      <c r="L231" s="274"/>
      <c r="M231" s="275" t="s">
        <v>21</v>
      </c>
      <c r="N231" s="276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244</v>
      </c>
      <c r="AT231" s="227" t="s">
        <v>241</v>
      </c>
      <c r="AU231" s="227" t="s">
        <v>86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122</v>
      </c>
      <c r="BM231" s="227" t="s">
        <v>727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681</v>
      </c>
      <c r="G232" s="246"/>
      <c r="H232" s="249">
        <v>454.40899999999999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80</v>
      </c>
      <c r="AY232" s="255" t="s">
        <v>213</v>
      </c>
    </row>
    <row r="233" s="2" customFormat="1" ht="24.15" customHeight="1">
      <c r="A233" s="41"/>
      <c r="B233" s="42"/>
      <c r="C233" s="216" t="s">
        <v>299</v>
      </c>
      <c r="D233" s="216" t="s">
        <v>215</v>
      </c>
      <c r="E233" s="217" t="s">
        <v>235</v>
      </c>
      <c r="F233" s="218" t="s">
        <v>236</v>
      </c>
      <c r="G233" s="219" t="s">
        <v>218</v>
      </c>
      <c r="H233" s="220">
        <v>454.40899999999999</v>
      </c>
      <c r="I233" s="221"/>
      <c r="J233" s="222">
        <f>ROUND(I233*H233,2)</f>
        <v>0</v>
      </c>
      <c r="K233" s="218" t="s">
        <v>219</v>
      </c>
      <c r="L233" s="47"/>
      <c r="M233" s="223" t="s">
        <v>21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122</v>
      </c>
      <c r="AT233" s="227" t="s">
        <v>215</v>
      </c>
      <c r="AU233" s="227" t="s">
        <v>86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122</v>
      </c>
      <c r="BM233" s="227" t="s">
        <v>728</v>
      </c>
    </row>
    <row r="234" s="2" customFormat="1">
      <c r="A234" s="41"/>
      <c r="B234" s="42"/>
      <c r="C234" s="43"/>
      <c r="D234" s="229" t="s">
        <v>221</v>
      </c>
      <c r="E234" s="43"/>
      <c r="F234" s="230" t="s">
        <v>238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221</v>
      </c>
      <c r="AU234" s="20" t="s">
        <v>86</v>
      </c>
    </row>
    <row r="235" s="13" customFormat="1">
      <c r="A235" s="13"/>
      <c r="B235" s="234"/>
      <c r="C235" s="235"/>
      <c r="D235" s="236" t="s">
        <v>223</v>
      </c>
      <c r="E235" s="237" t="s">
        <v>21</v>
      </c>
      <c r="F235" s="238" t="s">
        <v>697</v>
      </c>
      <c r="G235" s="235"/>
      <c r="H235" s="237" t="s">
        <v>21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223</v>
      </c>
      <c r="AU235" s="244" t="s">
        <v>86</v>
      </c>
      <c r="AV235" s="13" t="s">
        <v>80</v>
      </c>
      <c r="AW235" s="13" t="s">
        <v>34</v>
      </c>
      <c r="AX235" s="13" t="s">
        <v>73</v>
      </c>
      <c r="AY235" s="244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681</v>
      </c>
      <c r="G236" s="246"/>
      <c r="H236" s="249">
        <v>454.40899999999999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5" customFormat="1">
      <c r="A237" s="15"/>
      <c r="B237" s="256"/>
      <c r="C237" s="257"/>
      <c r="D237" s="236" t="s">
        <v>223</v>
      </c>
      <c r="E237" s="258" t="s">
        <v>21</v>
      </c>
      <c r="F237" s="259" t="s">
        <v>230</v>
      </c>
      <c r="G237" s="257"/>
      <c r="H237" s="260">
        <v>454.40899999999999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223</v>
      </c>
      <c r="AU237" s="266" t="s">
        <v>86</v>
      </c>
      <c r="AV237" s="15" t="s">
        <v>122</v>
      </c>
      <c r="AW237" s="15" t="s">
        <v>34</v>
      </c>
      <c r="AX237" s="15" t="s">
        <v>80</v>
      </c>
      <c r="AY237" s="266" t="s">
        <v>213</v>
      </c>
    </row>
    <row r="238" s="2" customFormat="1" ht="16.5" customHeight="1">
      <c r="A238" s="41"/>
      <c r="B238" s="42"/>
      <c r="C238" s="267" t="s">
        <v>304</v>
      </c>
      <c r="D238" s="267" t="s">
        <v>241</v>
      </c>
      <c r="E238" s="268" t="s">
        <v>729</v>
      </c>
      <c r="F238" s="269" t="s">
        <v>730</v>
      </c>
      <c r="G238" s="270" t="s">
        <v>284</v>
      </c>
      <c r="H238" s="271">
        <v>908.81700000000001</v>
      </c>
      <c r="I238" s="272"/>
      <c r="J238" s="273">
        <f>ROUND(I238*H238,2)</f>
        <v>0</v>
      </c>
      <c r="K238" s="269" t="s">
        <v>21</v>
      </c>
      <c r="L238" s="274"/>
      <c r="M238" s="275" t="s">
        <v>21</v>
      </c>
      <c r="N238" s="276" t="s">
        <v>45</v>
      </c>
      <c r="O238" s="87"/>
      <c r="P238" s="225">
        <f>O238*H238</f>
        <v>0</v>
      </c>
      <c r="Q238" s="225">
        <v>1</v>
      </c>
      <c r="R238" s="225">
        <f>Q238*H238</f>
        <v>908.81700000000001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244</v>
      </c>
      <c r="AT238" s="227" t="s">
        <v>241</v>
      </c>
      <c r="AU238" s="227" t="s">
        <v>86</v>
      </c>
      <c r="AY238" s="20" t="s">
        <v>213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86</v>
      </c>
      <c r="BK238" s="228">
        <f>ROUND(I238*H238,2)</f>
        <v>0</v>
      </c>
      <c r="BL238" s="20" t="s">
        <v>122</v>
      </c>
      <c r="BM238" s="227" t="s">
        <v>731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732</v>
      </c>
      <c r="G239" s="246"/>
      <c r="H239" s="249">
        <v>908.81700000000001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80</v>
      </c>
      <c r="AY239" s="255" t="s">
        <v>213</v>
      </c>
    </row>
    <row r="240" s="2" customFormat="1" ht="21.75" customHeight="1">
      <c r="A240" s="41"/>
      <c r="B240" s="42"/>
      <c r="C240" s="216" t="s">
        <v>308</v>
      </c>
      <c r="D240" s="216" t="s">
        <v>215</v>
      </c>
      <c r="E240" s="217" t="s">
        <v>733</v>
      </c>
      <c r="F240" s="218" t="s">
        <v>734</v>
      </c>
      <c r="G240" s="219" t="s">
        <v>248</v>
      </c>
      <c r="H240" s="220">
        <v>625</v>
      </c>
      <c r="I240" s="221"/>
      <c r="J240" s="222">
        <f>ROUND(I240*H240,2)</f>
        <v>0</v>
      </c>
      <c r="K240" s="218" t="s">
        <v>21</v>
      </c>
      <c r="L240" s="47"/>
      <c r="M240" s="223" t="s">
        <v>21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122</v>
      </c>
      <c r="AT240" s="227" t="s">
        <v>215</v>
      </c>
      <c r="AU240" s="227" t="s">
        <v>86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122</v>
      </c>
      <c r="BM240" s="227" t="s">
        <v>735</v>
      </c>
    </row>
    <row r="241" s="13" customFormat="1">
      <c r="A241" s="13"/>
      <c r="B241" s="234"/>
      <c r="C241" s="235"/>
      <c r="D241" s="236" t="s">
        <v>223</v>
      </c>
      <c r="E241" s="237" t="s">
        <v>21</v>
      </c>
      <c r="F241" s="238" t="s">
        <v>736</v>
      </c>
      <c r="G241" s="235"/>
      <c r="H241" s="237" t="s">
        <v>21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223</v>
      </c>
      <c r="AU241" s="244" t="s">
        <v>86</v>
      </c>
      <c r="AV241" s="13" t="s">
        <v>80</v>
      </c>
      <c r="AW241" s="13" t="s">
        <v>34</v>
      </c>
      <c r="AX241" s="13" t="s">
        <v>73</v>
      </c>
      <c r="AY241" s="244" t="s">
        <v>213</v>
      </c>
    </row>
    <row r="242" s="14" customFormat="1">
      <c r="A242" s="14"/>
      <c r="B242" s="245"/>
      <c r="C242" s="246"/>
      <c r="D242" s="236" t="s">
        <v>223</v>
      </c>
      <c r="E242" s="247" t="s">
        <v>21</v>
      </c>
      <c r="F242" s="248" t="s">
        <v>737</v>
      </c>
      <c r="G242" s="246"/>
      <c r="H242" s="249">
        <v>625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223</v>
      </c>
      <c r="AU242" s="255" t="s">
        <v>86</v>
      </c>
      <c r="AV242" s="14" t="s">
        <v>86</v>
      </c>
      <c r="AW242" s="14" t="s">
        <v>34</v>
      </c>
      <c r="AX242" s="14" t="s">
        <v>73</v>
      </c>
      <c r="AY242" s="255" t="s">
        <v>213</v>
      </c>
    </row>
    <row r="243" s="16" customFormat="1">
      <c r="A243" s="16"/>
      <c r="B243" s="282"/>
      <c r="C243" s="283"/>
      <c r="D243" s="236" t="s">
        <v>223</v>
      </c>
      <c r="E243" s="284" t="s">
        <v>21</v>
      </c>
      <c r="F243" s="285" t="s">
        <v>380</v>
      </c>
      <c r="G243" s="283"/>
      <c r="H243" s="286">
        <v>625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223</v>
      </c>
      <c r="AU243" s="292" t="s">
        <v>86</v>
      </c>
      <c r="AV243" s="16" t="s">
        <v>116</v>
      </c>
      <c r="AW243" s="16" t="s">
        <v>34</v>
      </c>
      <c r="AX243" s="16" t="s">
        <v>73</v>
      </c>
      <c r="AY243" s="292" t="s">
        <v>213</v>
      </c>
    </row>
    <row r="244" s="15" customFormat="1">
      <c r="A244" s="15"/>
      <c r="B244" s="256"/>
      <c r="C244" s="257"/>
      <c r="D244" s="236" t="s">
        <v>223</v>
      </c>
      <c r="E244" s="258" t="s">
        <v>21</v>
      </c>
      <c r="F244" s="259" t="s">
        <v>230</v>
      </c>
      <c r="G244" s="257"/>
      <c r="H244" s="260">
        <v>625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223</v>
      </c>
      <c r="AU244" s="266" t="s">
        <v>86</v>
      </c>
      <c r="AV244" s="15" t="s">
        <v>122</v>
      </c>
      <c r="AW244" s="15" t="s">
        <v>34</v>
      </c>
      <c r="AX244" s="15" t="s">
        <v>80</v>
      </c>
      <c r="AY244" s="266" t="s">
        <v>213</v>
      </c>
    </row>
    <row r="245" s="2" customFormat="1" ht="24.15" customHeight="1">
      <c r="A245" s="41"/>
      <c r="B245" s="42"/>
      <c r="C245" s="216" t="s">
        <v>314</v>
      </c>
      <c r="D245" s="216" t="s">
        <v>215</v>
      </c>
      <c r="E245" s="217" t="s">
        <v>738</v>
      </c>
      <c r="F245" s="218" t="s">
        <v>739</v>
      </c>
      <c r="G245" s="219" t="s">
        <v>740</v>
      </c>
      <c r="H245" s="220">
        <v>1</v>
      </c>
      <c r="I245" s="221"/>
      <c r="J245" s="222">
        <f>ROUND(I245*H245,2)</f>
        <v>0</v>
      </c>
      <c r="K245" s="218" t="s">
        <v>21</v>
      </c>
      <c r="L245" s="47"/>
      <c r="M245" s="223" t="s">
        <v>21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122</v>
      </c>
      <c r="AT245" s="227" t="s">
        <v>215</v>
      </c>
      <c r="AU245" s="227" t="s">
        <v>86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122</v>
      </c>
      <c r="BM245" s="227" t="s">
        <v>741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80</v>
      </c>
      <c r="G246" s="246"/>
      <c r="H246" s="249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80</v>
      </c>
      <c r="AY246" s="255" t="s">
        <v>213</v>
      </c>
    </row>
    <row r="247" s="12" customFormat="1" ht="22.8" customHeight="1">
      <c r="A247" s="12"/>
      <c r="B247" s="200"/>
      <c r="C247" s="201"/>
      <c r="D247" s="202" t="s">
        <v>72</v>
      </c>
      <c r="E247" s="214" t="s">
        <v>86</v>
      </c>
      <c r="F247" s="214" t="s">
        <v>742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SUM(P248:P529)</f>
        <v>0</v>
      </c>
      <c r="Q247" s="208"/>
      <c r="R247" s="209">
        <f>SUM(R248:R529)</f>
        <v>1192.9993783999998</v>
      </c>
      <c r="S247" s="208"/>
      <c r="T247" s="210">
        <f>SUM(T248:T529)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80</v>
      </c>
      <c r="AT247" s="212" t="s">
        <v>72</v>
      </c>
      <c r="AU247" s="212" t="s">
        <v>80</v>
      </c>
      <c r="AY247" s="211" t="s">
        <v>213</v>
      </c>
      <c r="BK247" s="213">
        <f>SUM(BK248:BK529)</f>
        <v>0</v>
      </c>
    </row>
    <row r="248" s="2" customFormat="1" ht="24.15" customHeight="1">
      <c r="A248" s="41"/>
      <c r="B248" s="42"/>
      <c r="C248" s="216" t="s">
        <v>322</v>
      </c>
      <c r="D248" s="216" t="s">
        <v>215</v>
      </c>
      <c r="E248" s="217" t="s">
        <v>743</v>
      </c>
      <c r="F248" s="218" t="s">
        <v>744</v>
      </c>
      <c r="G248" s="219" t="s">
        <v>218</v>
      </c>
      <c r="H248" s="220">
        <v>30.181999999999999</v>
      </c>
      <c r="I248" s="221"/>
      <c r="J248" s="222">
        <f>ROUND(I248*H248,2)</f>
        <v>0</v>
      </c>
      <c r="K248" s="218" t="s">
        <v>219</v>
      </c>
      <c r="L248" s="47"/>
      <c r="M248" s="223" t="s">
        <v>21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122</v>
      </c>
      <c r="AT248" s="227" t="s">
        <v>215</v>
      </c>
      <c r="AU248" s="227" t="s">
        <v>86</v>
      </c>
      <c r="AY248" s="20" t="s">
        <v>213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86</v>
      </c>
      <c r="BK248" s="228">
        <f>ROUND(I248*H248,2)</f>
        <v>0</v>
      </c>
      <c r="BL248" s="20" t="s">
        <v>122</v>
      </c>
      <c r="BM248" s="227" t="s">
        <v>745</v>
      </c>
    </row>
    <row r="249" s="2" customFormat="1">
      <c r="A249" s="41"/>
      <c r="B249" s="42"/>
      <c r="C249" s="43"/>
      <c r="D249" s="229" t="s">
        <v>221</v>
      </c>
      <c r="E249" s="43"/>
      <c r="F249" s="230" t="s">
        <v>746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221</v>
      </c>
      <c r="AU249" s="20" t="s">
        <v>86</v>
      </c>
    </row>
    <row r="250" s="13" customFormat="1">
      <c r="A250" s="13"/>
      <c r="B250" s="234"/>
      <c r="C250" s="235"/>
      <c r="D250" s="236" t="s">
        <v>223</v>
      </c>
      <c r="E250" s="237" t="s">
        <v>21</v>
      </c>
      <c r="F250" s="238" t="s">
        <v>628</v>
      </c>
      <c r="G250" s="235"/>
      <c r="H250" s="237" t="s">
        <v>21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223</v>
      </c>
      <c r="AU250" s="244" t="s">
        <v>86</v>
      </c>
      <c r="AV250" s="13" t="s">
        <v>80</v>
      </c>
      <c r="AW250" s="13" t="s">
        <v>34</v>
      </c>
      <c r="AX250" s="13" t="s">
        <v>73</v>
      </c>
      <c r="AY250" s="244" t="s">
        <v>213</v>
      </c>
    </row>
    <row r="251" s="14" customFormat="1">
      <c r="A251" s="14"/>
      <c r="B251" s="245"/>
      <c r="C251" s="246"/>
      <c r="D251" s="236" t="s">
        <v>223</v>
      </c>
      <c r="E251" s="247" t="s">
        <v>21</v>
      </c>
      <c r="F251" s="248" t="s">
        <v>747</v>
      </c>
      <c r="G251" s="246"/>
      <c r="H251" s="249">
        <v>3.2120000000000002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223</v>
      </c>
      <c r="AU251" s="255" t="s">
        <v>86</v>
      </c>
      <c r="AV251" s="14" t="s">
        <v>86</v>
      </c>
      <c r="AW251" s="14" t="s">
        <v>34</v>
      </c>
      <c r="AX251" s="14" t="s">
        <v>73</v>
      </c>
      <c r="AY251" s="255" t="s">
        <v>213</v>
      </c>
    </row>
    <row r="252" s="13" customFormat="1">
      <c r="A252" s="13"/>
      <c r="B252" s="234"/>
      <c r="C252" s="235"/>
      <c r="D252" s="236" t="s">
        <v>223</v>
      </c>
      <c r="E252" s="237" t="s">
        <v>21</v>
      </c>
      <c r="F252" s="238" t="s">
        <v>748</v>
      </c>
      <c r="G252" s="235"/>
      <c r="H252" s="237" t="s">
        <v>21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223</v>
      </c>
      <c r="AU252" s="244" t="s">
        <v>86</v>
      </c>
      <c r="AV252" s="13" t="s">
        <v>80</v>
      </c>
      <c r="AW252" s="13" t="s">
        <v>34</v>
      </c>
      <c r="AX252" s="13" t="s">
        <v>73</v>
      </c>
      <c r="AY252" s="244" t="s">
        <v>213</v>
      </c>
    </row>
    <row r="253" s="14" customFormat="1">
      <c r="A253" s="14"/>
      <c r="B253" s="245"/>
      <c r="C253" s="246"/>
      <c r="D253" s="236" t="s">
        <v>223</v>
      </c>
      <c r="E253" s="247" t="s">
        <v>21</v>
      </c>
      <c r="F253" s="248" t="s">
        <v>749</v>
      </c>
      <c r="G253" s="246"/>
      <c r="H253" s="249">
        <v>26.969999999999999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223</v>
      </c>
      <c r="AU253" s="255" t="s">
        <v>86</v>
      </c>
      <c r="AV253" s="14" t="s">
        <v>86</v>
      </c>
      <c r="AW253" s="14" t="s">
        <v>34</v>
      </c>
      <c r="AX253" s="14" t="s">
        <v>73</v>
      </c>
      <c r="AY253" s="255" t="s">
        <v>213</v>
      </c>
    </row>
    <row r="254" s="15" customFormat="1">
      <c r="A254" s="15"/>
      <c r="B254" s="256"/>
      <c r="C254" s="257"/>
      <c r="D254" s="236" t="s">
        <v>223</v>
      </c>
      <c r="E254" s="258" t="s">
        <v>21</v>
      </c>
      <c r="F254" s="259" t="s">
        <v>230</v>
      </c>
      <c r="G254" s="257"/>
      <c r="H254" s="260">
        <v>30.181999999999999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223</v>
      </c>
      <c r="AU254" s="266" t="s">
        <v>86</v>
      </c>
      <c r="AV254" s="15" t="s">
        <v>122</v>
      </c>
      <c r="AW254" s="15" t="s">
        <v>34</v>
      </c>
      <c r="AX254" s="15" t="s">
        <v>80</v>
      </c>
      <c r="AY254" s="266" t="s">
        <v>213</v>
      </c>
    </row>
    <row r="255" s="2" customFormat="1" ht="24.15" customHeight="1">
      <c r="A255" s="41"/>
      <c r="B255" s="42"/>
      <c r="C255" s="216" t="s">
        <v>328</v>
      </c>
      <c r="D255" s="216" t="s">
        <v>215</v>
      </c>
      <c r="E255" s="217" t="s">
        <v>750</v>
      </c>
      <c r="F255" s="218" t="s">
        <v>751</v>
      </c>
      <c r="G255" s="219" t="s">
        <v>248</v>
      </c>
      <c r="H255" s="220">
        <v>402.43200000000002</v>
      </c>
      <c r="I255" s="221"/>
      <c r="J255" s="222">
        <f>ROUND(I255*H255,2)</f>
        <v>0</v>
      </c>
      <c r="K255" s="218" t="s">
        <v>219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0.00031</v>
      </c>
      <c r="R255" s="225">
        <f>Q255*H255</f>
        <v>0.12475392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122</v>
      </c>
      <c r="AT255" s="227" t="s">
        <v>215</v>
      </c>
      <c r="AU255" s="227" t="s">
        <v>86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122</v>
      </c>
      <c r="BM255" s="227" t="s">
        <v>752</v>
      </c>
    </row>
    <row r="256" s="2" customFormat="1">
      <c r="A256" s="41"/>
      <c r="B256" s="42"/>
      <c r="C256" s="43"/>
      <c r="D256" s="229" t="s">
        <v>221</v>
      </c>
      <c r="E256" s="43"/>
      <c r="F256" s="230" t="s">
        <v>753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221</v>
      </c>
      <c r="AU256" s="20" t="s">
        <v>86</v>
      </c>
    </row>
    <row r="257" s="13" customFormat="1">
      <c r="A257" s="13"/>
      <c r="B257" s="234"/>
      <c r="C257" s="235"/>
      <c r="D257" s="236" t="s">
        <v>223</v>
      </c>
      <c r="E257" s="237" t="s">
        <v>21</v>
      </c>
      <c r="F257" s="238" t="s">
        <v>628</v>
      </c>
      <c r="G257" s="235"/>
      <c r="H257" s="237" t="s">
        <v>21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223</v>
      </c>
      <c r="AU257" s="244" t="s">
        <v>86</v>
      </c>
      <c r="AV257" s="13" t="s">
        <v>80</v>
      </c>
      <c r="AW257" s="13" t="s">
        <v>34</v>
      </c>
      <c r="AX257" s="13" t="s">
        <v>73</v>
      </c>
      <c r="AY257" s="244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754</v>
      </c>
      <c r="G258" s="246"/>
      <c r="H258" s="249">
        <v>42.832000000000001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3" customFormat="1">
      <c r="A259" s="13"/>
      <c r="B259" s="234"/>
      <c r="C259" s="235"/>
      <c r="D259" s="236" t="s">
        <v>223</v>
      </c>
      <c r="E259" s="237" t="s">
        <v>21</v>
      </c>
      <c r="F259" s="238" t="s">
        <v>748</v>
      </c>
      <c r="G259" s="235"/>
      <c r="H259" s="237" t="s">
        <v>21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223</v>
      </c>
      <c r="AU259" s="244" t="s">
        <v>86</v>
      </c>
      <c r="AV259" s="13" t="s">
        <v>80</v>
      </c>
      <c r="AW259" s="13" t="s">
        <v>34</v>
      </c>
      <c r="AX259" s="13" t="s">
        <v>73</v>
      </c>
      <c r="AY259" s="244" t="s">
        <v>213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755</v>
      </c>
      <c r="G260" s="246"/>
      <c r="H260" s="249">
        <v>359.60000000000002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5" customFormat="1">
      <c r="A261" s="15"/>
      <c r="B261" s="256"/>
      <c r="C261" s="257"/>
      <c r="D261" s="236" t="s">
        <v>223</v>
      </c>
      <c r="E261" s="258" t="s">
        <v>21</v>
      </c>
      <c r="F261" s="259" t="s">
        <v>230</v>
      </c>
      <c r="G261" s="257"/>
      <c r="H261" s="260">
        <v>402.43200000000002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223</v>
      </c>
      <c r="AU261" s="266" t="s">
        <v>86</v>
      </c>
      <c r="AV261" s="15" t="s">
        <v>122</v>
      </c>
      <c r="AW261" s="15" t="s">
        <v>34</v>
      </c>
      <c r="AX261" s="15" t="s">
        <v>80</v>
      </c>
      <c r="AY261" s="266" t="s">
        <v>213</v>
      </c>
    </row>
    <row r="262" s="2" customFormat="1" ht="16.5" customHeight="1">
      <c r="A262" s="41"/>
      <c r="B262" s="42"/>
      <c r="C262" s="267" t="s">
        <v>334</v>
      </c>
      <c r="D262" s="267" t="s">
        <v>241</v>
      </c>
      <c r="E262" s="268" t="s">
        <v>756</v>
      </c>
      <c r="F262" s="269" t="s">
        <v>757</v>
      </c>
      <c r="G262" s="270" t="s">
        <v>248</v>
      </c>
      <c r="H262" s="271">
        <v>476.68099999999998</v>
      </c>
      <c r="I262" s="272"/>
      <c r="J262" s="273">
        <f>ROUND(I262*H262,2)</f>
        <v>0</v>
      </c>
      <c r="K262" s="269" t="s">
        <v>219</v>
      </c>
      <c r="L262" s="274"/>
      <c r="M262" s="275" t="s">
        <v>21</v>
      </c>
      <c r="N262" s="276" t="s">
        <v>45</v>
      </c>
      <c r="O262" s="87"/>
      <c r="P262" s="225">
        <f>O262*H262</f>
        <v>0</v>
      </c>
      <c r="Q262" s="225">
        <v>0.00029999999999999997</v>
      </c>
      <c r="R262" s="225">
        <f>Q262*H262</f>
        <v>0.14300429999999997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244</v>
      </c>
      <c r="AT262" s="227" t="s">
        <v>241</v>
      </c>
      <c r="AU262" s="227" t="s">
        <v>86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122</v>
      </c>
      <c r="BM262" s="227" t="s">
        <v>758</v>
      </c>
    </row>
    <row r="263" s="14" customFormat="1">
      <c r="A263" s="14"/>
      <c r="B263" s="245"/>
      <c r="C263" s="246"/>
      <c r="D263" s="236" t="s">
        <v>223</v>
      </c>
      <c r="E263" s="246"/>
      <c r="F263" s="248" t="s">
        <v>759</v>
      </c>
      <c r="G263" s="246"/>
      <c r="H263" s="249">
        <v>476.68099999999998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223</v>
      </c>
      <c r="AU263" s="255" t="s">
        <v>86</v>
      </c>
      <c r="AV263" s="14" t="s">
        <v>86</v>
      </c>
      <c r="AW263" s="14" t="s">
        <v>4</v>
      </c>
      <c r="AX263" s="14" t="s">
        <v>80</v>
      </c>
      <c r="AY263" s="255" t="s">
        <v>213</v>
      </c>
    </row>
    <row r="264" s="2" customFormat="1" ht="16.5" customHeight="1">
      <c r="A264" s="41"/>
      <c r="B264" s="42"/>
      <c r="C264" s="216" t="s">
        <v>340</v>
      </c>
      <c r="D264" s="216" t="s">
        <v>215</v>
      </c>
      <c r="E264" s="217" t="s">
        <v>760</v>
      </c>
      <c r="F264" s="218" t="s">
        <v>761</v>
      </c>
      <c r="G264" s="219" t="s">
        <v>218</v>
      </c>
      <c r="H264" s="220">
        <v>18.082999999999998</v>
      </c>
      <c r="I264" s="221"/>
      <c r="J264" s="222">
        <f>ROUND(I264*H264,2)</f>
        <v>0</v>
      </c>
      <c r="K264" s="218" t="s">
        <v>219</v>
      </c>
      <c r="L264" s="47"/>
      <c r="M264" s="223" t="s">
        <v>21</v>
      </c>
      <c r="N264" s="224" t="s">
        <v>45</v>
      </c>
      <c r="O264" s="87"/>
      <c r="P264" s="225">
        <f>O264*H264</f>
        <v>0</v>
      </c>
      <c r="Q264" s="225">
        <v>2.3010199999999998</v>
      </c>
      <c r="R264" s="225">
        <f>Q264*H264</f>
        <v>41.609344659999991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122</v>
      </c>
      <c r="AT264" s="227" t="s">
        <v>215</v>
      </c>
      <c r="AU264" s="227" t="s">
        <v>86</v>
      </c>
      <c r="AY264" s="20" t="s">
        <v>213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86</v>
      </c>
      <c r="BK264" s="228">
        <f>ROUND(I264*H264,2)</f>
        <v>0</v>
      </c>
      <c r="BL264" s="20" t="s">
        <v>122</v>
      </c>
      <c r="BM264" s="227" t="s">
        <v>762</v>
      </c>
    </row>
    <row r="265" s="2" customFormat="1">
      <c r="A265" s="41"/>
      <c r="B265" s="42"/>
      <c r="C265" s="43"/>
      <c r="D265" s="229" t="s">
        <v>221</v>
      </c>
      <c r="E265" s="43"/>
      <c r="F265" s="230" t="s">
        <v>763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221</v>
      </c>
      <c r="AU265" s="20" t="s">
        <v>86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628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764</v>
      </c>
      <c r="G267" s="246"/>
      <c r="H267" s="249">
        <v>1.339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3" customFormat="1">
      <c r="A268" s="13"/>
      <c r="B268" s="234"/>
      <c r="C268" s="235"/>
      <c r="D268" s="236" t="s">
        <v>223</v>
      </c>
      <c r="E268" s="237" t="s">
        <v>21</v>
      </c>
      <c r="F268" s="238" t="s">
        <v>748</v>
      </c>
      <c r="G268" s="235"/>
      <c r="H268" s="237" t="s">
        <v>21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223</v>
      </c>
      <c r="AU268" s="244" t="s">
        <v>86</v>
      </c>
      <c r="AV268" s="13" t="s">
        <v>80</v>
      </c>
      <c r="AW268" s="13" t="s">
        <v>34</v>
      </c>
      <c r="AX268" s="13" t="s">
        <v>73</v>
      </c>
      <c r="AY268" s="244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765</v>
      </c>
      <c r="G269" s="246"/>
      <c r="H269" s="249">
        <v>16.744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5" customFormat="1">
      <c r="A270" s="15"/>
      <c r="B270" s="256"/>
      <c r="C270" s="257"/>
      <c r="D270" s="236" t="s">
        <v>223</v>
      </c>
      <c r="E270" s="258" t="s">
        <v>21</v>
      </c>
      <c r="F270" s="259" t="s">
        <v>230</v>
      </c>
      <c r="G270" s="257"/>
      <c r="H270" s="260">
        <v>18.082999999999998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223</v>
      </c>
      <c r="AU270" s="266" t="s">
        <v>86</v>
      </c>
      <c r="AV270" s="15" t="s">
        <v>122</v>
      </c>
      <c r="AW270" s="15" t="s">
        <v>34</v>
      </c>
      <c r="AX270" s="15" t="s">
        <v>80</v>
      </c>
      <c r="AY270" s="266" t="s">
        <v>213</v>
      </c>
    </row>
    <row r="271" s="2" customFormat="1" ht="16.5" customHeight="1">
      <c r="A271" s="41"/>
      <c r="B271" s="42"/>
      <c r="C271" s="216" t="s">
        <v>7</v>
      </c>
      <c r="D271" s="216" t="s">
        <v>215</v>
      </c>
      <c r="E271" s="217" t="s">
        <v>766</v>
      </c>
      <c r="F271" s="218" t="s">
        <v>767</v>
      </c>
      <c r="G271" s="219" t="s">
        <v>424</v>
      </c>
      <c r="H271" s="220">
        <v>251.52000000000001</v>
      </c>
      <c r="I271" s="221"/>
      <c r="J271" s="222">
        <f>ROUND(I271*H271,2)</f>
        <v>0</v>
      </c>
      <c r="K271" s="218" t="s">
        <v>219</v>
      </c>
      <c r="L271" s="47"/>
      <c r="M271" s="223" t="s">
        <v>21</v>
      </c>
      <c r="N271" s="224" t="s">
        <v>45</v>
      </c>
      <c r="O271" s="87"/>
      <c r="P271" s="225">
        <f>O271*H271</f>
        <v>0</v>
      </c>
      <c r="Q271" s="225">
        <v>0.00072999999999999996</v>
      </c>
      <c r="R271" s="225">
        <f>Q271*H271</f>
        <v>0.18360960000000001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122</v>
      </c>
      <c r="AT271" s="227" t="s">
        <v>215</v>
      </c>
      <c r="AU271" s="227" t="s">
        <v>86</v>
      </c>
      <c r="AY271" s="20" t="s">
        <v>213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86</v>
      </c>
      <c r="BK271" s="228">
        <f>ROUND(I271*H271,2)</f>
        <v>0</v>
      </c>
      <c r="BL271" s="20" t="s">
        <v>122</v>
      </c>
      <c r="BM271" s="227" t="s">
        <v>768</v>
      </c>
    </row>
    <row r="272" s="2" customFormat="1">
      <c r="A272" s="41"/>
      <c r="B272" s="42"/>
      <c r="C272" s="43"/>
      <c r="D272" s="229" t="s">
        <v>221</v>
      </c>
      <c r="E272" s="43"/>
      <c r="F272" s="230" t="s">
        <v>769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221</v>
      </c>
      <c r="AU272" s="20" t="s">
        <v>86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628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770</v>
      </c>
      <c r="G274" s="246"/>
      <c r="H274" s="249">
        <v>26.77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3" customFormat="1">
      <c r="A275" s="13"/>
      <c r="B275" s="234"/>
      <c r="C275" s="235"/>
      <c r="D275" s="236" t="s">
        <v>223</v>
      </c>
      <c r="E275" s="237" t="s">
        <v>21</v>
      </c>
      <c r="F275" s="238" t="s">
        <v>748</v>
      </c>
      <c r="G275" s="235"/>
      <c r="H275" s="237" t="s">
        <v>21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223</v>
      </c>
      <c r="AU275" s="244" t="s">
        <v>86</v>
      </c>
      <c r="AV275" s="13" t="s">
        <v>80</v>
      </c>
      <c r="AW275" s="13" t="s">
        <v>34</v>
      </c>
      <c r="AX275" s="13" t="s">
        <v>73</v>
      </c>
      <c r="AY275" s="244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771</v>
      </c>
      <c r="G276" s="246"/>
      <c r="H276" s="249">
        <v>224.75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5" customFormat="1">
      <c r="A277" s="15"/>
      <c r="B277" s="256"/>
      <c r="C277" s="257"/>
      <c r="D277" s="236" t="s">
        <v>223</v>
      </c>
      <c r="E277" s="258" t="s">
        <v>21</v>
      </c>
      <c r="F277" s="259" t="s">
        <v>230</v>
      </c>
      <c r="G277" s="257"/>
      <c r="H277" s="260">
        <v>251.52000000000001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223</v>
      </c>
      <c r="AU277" s="266" t="s">
        <v>86</v>
      </c>
      <c r="AV277" s="15" t="s">
        <v>122</v>
      </c>
      <c r="AW277" s="15" t="s">
        <v>34</v>
      </c>
      <c r="AX277" s="15" t="s">
        <v>80</v>
      </c>
      <c r="AY277" s="266" t="s">
        <v>213</v>
      </c>
    </row>
    <row r="278" s="2" customFormat="1" ht="21.75" customHeight="1">
      <c r="A278" s="41"/>
      <c r="B278" s="42"/>
      <c r="C278" s="216" t="s">
        <v>350</v>
      </c>
      <c r="D278" s="216" t="s">
        <v>215</v>
      </c>
      <c r="E278" s="217" t="s">
        <v>772</v>
      </c>
      <c r="F278" s="218" t="s">
        <v>773</v>
      </c>
      <c r="G278" s="219" t="s">
        <v>424</v>
      </c>
      <c r="H278" s="220">
        <v>33.600000000000001</v>
      </c>
      <c r="I278" s="221"/>
      <c r="J278" s="222">
        <f>ROUND(I278*H278,2)</f>
        <v>0</v>
      </c>
      <c r="K278" s="218" t="s">
        <v>219</v>
      </c>
      <c r="L278" s="47"/>
      <c r="M278" s="223" t="s">
        <v>21</v>
      </c>
      <c r="N278" s="224" t="s">
        <v>45</v>
      </c>
      <c r="O278" s="87"/>
      <c r="P278" s="225">
        <f>O278*H278</f>
        <v>0</v>
      </c>
      <c r="Q278" s="225">
        <v>0.00044000000000000002</v>
      </c>
      <c r="R278" s="225">
        <f>Q278*H278</f>
        <v>0.014784000000000002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122</v>
      </c>
      <c r="AT278" s="227" t="s">
        <v>215</v>
      </c>
      <c r="AU278" s="227" t="s">
        <v>86</v>
      </c>
      <c r="AY278" s="20" t="s">
        <v>213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86</v>
      </c>
      <c r="BK278" s="228">
        <f>ROUND(I278*H278,2)</f>
        <v>0</v>
      </c>
      <c r="BL278" s="20" t="s">
        <v>122</v>
      </c>
      <c r="BM278" s="227" t="s">
        <v>774</v>
      </c>
    </row>
    <row r="279" s="2" customFormat="1">
      <c r="A279" s="41"/>
      <c r="B279" s="42"/>
      <c r="C279" s="43"/>
      <c r="D279" s="229" t="s">
        <v>221</v>
      </c>
      <c r="E279" s="43"/>
      <c r="F279" s="230" t="s">
        <v>775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221</v>
      </c>
      <c r="AU279" s="20" t="s">
        <v>86</v>
      </c>
    </row>
    <row r="280" s="13" customFormat="1">
      <c r="A280" s="13"/>
      <c r="B280" s="234"/>
      <c r="C280" s="235"/>
      <c r="D280" s="236" t="s">
        <v>223</v>
      </c>
      <c r="E280" s="237" t="s">
        <v>21</v>
      </c>
      <c r="F280" s="238" t="s">
        <v>776</v>
      </c>
      <c r="G280" s="235"/>
      <c r="H280" s="237" t="s">
        <v>21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223</v>
      </c>
      <c r="AU280" s="244" t="s">
        <v>86</v>
      </c>
      <c r="AV280" s="13" t="s">
        <v>80</v>
      </c>
      <c r="AW280" s="13" t="s">
        <v>34</v>
      </c>
      <c r="AX280" s="13" t="s">
        <v>73</v>
      </c>
      <c r="AY280" s="244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661</v>
      </c>
      <c r="G281" s="246"/>
      <c r="H281" s="249">
        <v>33.600000000000001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33.600000000000001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16" t="s">
        <v>466</v>
      </c>
      <c r="D283" s="216" t="s">
        <v>215</v>
      </c>
      <c r="E283" s="217" t="s">
        <v>777</v>
      </c>
      <c r="F283" s="218" t="s">
        <v>778</v>
      </c>
      <c r="G283" s="219" t="s">
        <v>218</v>
      </c>
      <c r="H283" s="220">
        <v>123.904</v>
      </c>
      <c r="I283" s="221"/>
      <c r="J283" s="222">
        <f>ROUND(I283*H283,2)</f>
        <v>0</v>
      </c>
      <c r="K283" s="218" t="s">
        <v>219</v>
      </c>
      <c r="L283" s="47"/>
      <c r="M283" s="223" t="s">
        <v>21</v>
      </c>
      <c r="N283" s="224" t="s">
        <v>45</v>
      </c>
      <c r="O283" s="87"/>
      <c r="P283" s="225">
        <f>O283*H283</f>
        <v>0</v>
      </c>
      <c r="Q283" s="225">
        <v>1.98</v>
      </c>
      <c r="R283" s="225">
        <f>Q283*H283</f>
        <v>245.32991999999999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122</v>
      </c>
      <c r="AT283" s="227" t="s">
        <v>215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122</v>
      </c>
      <c r="BM283" s="227" t="s">
        <v>779</v>
      </c>
    </row>
    <row r="284" s="2" customFormat="1">
      <c r="A284" s="41"/>
      <c r="B284" s="42"/>
      <c r="C284" s="43"/>
      <c r="D284" s="229" t="s">
        <v>221</v>
      </c>
      <c r="E284" s="43"/>
      <c r="F284" s="230" t="s">
        <v>780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221</v>
      </c>
      <c r="AU284" s="20" t="s">
        <v>86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781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3" customFormat="1">
      <c r="A286" s="13"/>
      <c r="B286" s="234"/>
      <c r="C286" s="235"/>
      <c r="D286" s="236" t="s">
        <v>223</v>
      </c>
      <c r="E286" s="237" t="s">
        <v>21</v>
      </c>
      <c r="F286" s="238" t="s">
        <v>782</v>
      </c>
      <c r="G286" s="235"/>
      <c r="H286" s="237" t="s">
        <v>21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223</v>
      </c>
      <c r="AU286" s="244" t="s">
        <v>86</v>
      </c>
      <c r="AV286" s="13" t="s">
        <v>80</v>
      </c>
      <c r="AW286" s="13" t="s">
        <v>34</v>
      </c>
      <c r="AX286" s="13" t="s">
        <v>73</v>
      </c>
      <c r="AY286" s="244" t="s">
        <v>213</v>
      </c>
    </row>
    <row r="287" s="13" customFormat="1">
      <c r="A287" s="13"/>
      <c r="B287" s="234"/>
      <c r="C287" s="235"/>
      <c r="D287" s="236" t="s">
        <v>223</v>
      </c>
      <c r="E287" s="237" t="s">
        <v>21</v>
      </c>
      <c r="F287" s="238" t="s">
        <v>783</v>
      </c>
      <c r="G287" s="235"/>
      <c r="H287" s="237" t="s">
        <v>21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223</v>
      </c>
      <c r="AU287" s="244" t="s">
        <v>86</v>
      </c>
      <c r="AV287" s="13" t="s">
        <v>80</v>
      </c>
      <c r="AW287" s="13" t="s">
        <v>34</v>
      </c>
      <c r="AX287" s="13" t="s">
        <v>73</v>
      </c>
      <c r="AY287" s="244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784</v>
      </c>
      <c r="G288" s="246"/>
      <c r="H288" s="249">
        <v>11.332000000000001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3" customFormat="1">
      <c r="A289" s="13"/>
      <c r="B289" s="234"/>
      <c r="C289" s="235"/>
      <c r="D289" s="236" t="s">
        <v>223</v>
      </c>
      <c r="E289" s="237" t="s">
        <v>21</v>
      </c>
      <c r="F289" s="238" t="s">
        <v>785</v>
      </c>
      <c r="G289" s="235"/>
      <c r="H289" s="237" t="s">
        <v>21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223</v>
      </c>
      <c r="AU289" s="244" t="s">
        <v>86</v>
      </c>
      <c r="AV289" s="13" t="s">
        <v>80</v>
      </c>
      <c r="AW289" s="13" t="s">
        <v>34</v>
      </c>
      <c r="AX289" s="13" t="s">
        <v>73</v>
      </c>
      <c r="AY289" s="244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786</v>
      </c>
      <c r="G290" s="246"/>
      <c r="H290" s="249">
        <v>27.295999999999999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3" customFormat="1">
      <c r="A291" s="13"/>
      <c r="B291" s="234"/>
      <c r="C291" s="235"/>
      <c r="D291" s="236" t="s">
        <v>223</v>
      </c>
      <c r="E291" s="237" t="s">
        <v>21</v>
      </c>
      <c r="F291" s="238" t="s">
        <v>787</v>
      </c>
      <c r="G291" s="235"/>
      <c r="H291" s="237" t="s">
        <v>21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223</v>
      </c>
      <c r="AU291" s="244" t="s">
        <v>86</v>
      </c>
      <c r="AV291" s="13" t="s">
        <v>80</v>
      </c>
      <c r="AW291" s="13" t="s">
        <v>34</v>
      </c>
      <c r="AX291" s="13" t="s">
        <v>73</v>
      </c>
      <c r="AY291" s="244" t="s">
        <v>213</v>
      </c>
    </row>
    <row r="292" s="13" customFormat="1">
      <c r="A292" s="13"/>
      <c r="B292" s="234"/>
      <c r="C292" s="235"/>
      <c r="D292" s="236" t="s">
        <v>223</v>
      </c>
      <c r="E292" s="237" t="s">
        <v>21</v>
      </c>
      <c r="F292" s="238" t="s">
        <v>788</v>
      </c>
      <c r="G292" s="235"/>
      <c r="H292" s="237" t="s">
        <v>21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223</v>
      </c>
      <c r="AU292" s="244" t="s">
        <v>86</v>
      </c>
      <c r="AV292" s="13" t="s">
        <v>80</v>
      </c>
      <c r="AW292" s="13" t="s">
        <v>34</v>
      </c>
      <c r="AX292" s="13" t="s">
        <v>73</v>
      </c>
      <c r="AY292" s="244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789</v>
      </c>
      <c r="G293" s="246"/>
      <c r="H293" s="249">
        <v>85.275999999999996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5" customFormat="1">
      <c r="A294" s="15"/>
      <c r="B294" s="256"/>
      <c r="C294" s="257"/>
      <c r="D294" s="236" t="s">
        <v>223</v>
      </c>
      <c r="E294" s="258" t="s">
        <v>21</v>
      </c>
      <c r="F294" s="259" t="s">
        <v>230</v>
      </c>
      <c r="G294" s="257"/>
      <c r="H294" s="260">
        <v>123.904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223</v>
      </c>
      <c r="AU294" s="266" t="s">
        <v>86</v>
      </c>
      <c r="AV294" s="15" t="s">
        <v>122</v>
      </c>
      <c r="AW294" s="15" t="s">
        <v>34</v>
      </c>
      <c r="AX294" s="15" t="s">
        <v>80</v>
      </c>
      <c r="AY294" s="266" t="s">
        <v>213</v>
      </c>
    </row>
    <row r="295" s="2" customFormat="1" ht="16.5" customHeight="1">
      <c r="A295" s="41"/>
      <c r="B295" s="42"/>
      <c r="C295" s="216" t="s">
        <v>469</v>
      </c>
      <c r="D295" s="216" t="s">
        <v>215</v>
      </c>
      <c r="E295" s="217" t="s">
        <v>790</v>
      </c>
      <c r="F295" s="218" t="s">
        <v>791</v>
      </c>
      <c r="G295" s="219" t="s">
        <v>218</v>
      </c>
      <c r="H295" s="220">
        <v>42.637999999999998</v>
      </c>
      <c r="I295" s="221"/>
      <c r="J295" s="222">
        <f>ROUND(I295*H295,2)</f>
        <v>0</v>
      </c>
      <c r="K295" s="218" t="s">
        <v>219</v>
      </c>
      <c r="L295" s="47"/>
      <c r="M295" s="223" t="s">
        <v>21</v>
      </c>
      <c r="N295" s="224" t="s">
        <v>45</v>
      </c>
      <c r="O295" s="87"/>
      <c r="P295" s="225">
        <f>O295*H295</f>
        <v>0</v>
      </c>
      <c r="Q295" s="225">
        <v>2.5018699999999998</v>
      </c>
      <c r="R295" s="225">
        <f>Q295*H295</f>
        <v>106.67473305999999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122</v>
      </c>
      <c r="AT295" s="227" t="s">
        <v>215</v>
      </c>
      <c r="AU295" s="227" t="s">
        <v>86</v>
      </c>
      <c r="AY295" s="20" t="s">
        <v>213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86</v>
      </c>
      <c r="BK295" s="228">
        <f>ROUND(I295*H295,2)</f>
        <v>0</v>
      </c>
      <c r="BL295" s="20" t="s">
        <v>122</v>
      </c>
      <c r="BM295" s="227" t="s">
        <v>792</v>
      </c>
    </row>
    <row r="296" s="2" customFormat="1">
      <c r="A296" s="41"/>
      <c r="B296" s="42"/>
      <c r="C296" s="43"/>
      <c r="D296" s="229" t="s">
        <v>221</v>
      </c>
      <c r="E296" s="43"/>
      <c r="F296" s="230" t="s">
        <v>793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221</v>
      </c>
      <c r="AU296" s="20" t="s">
        <v>86</v>
      </c>
    </row>
    <row r="297" s="13" customFormat="1">
      <c r="A297" s="13"/>
      <c r="B297" s="234"/>
      <c r="C297" s="235"/>
      <c r="D297" s="236" t="s">
        <v>223</v>
      </c>
      <c r="E297" s="237" t="s">
        <v>21</v>
      </c>
      <c r="F297" s="238" t="s">
        <v>794</v>
      </c>
      <c r="G297" s="235"/>
      <c r="H297" s="237" t="s">
        <v>21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223</v>
      </c>
      <c r="AU297" s="244" t="s">
        <v>86</v>
      </c>
      <c r="AV297" s="13" t="s">
        <v>80</v>
      </c>
      <c r="AW297" s="13" t="s">
        <v>34</v>
      </c>
      <c r="AX297" s="13" t="s">
        <v>73</v>
      </c>
      <c r="AY297" s="244" t="s">
        <v>213</v>
      </c>
    </row>
    <row r="298" s="13" customFormat="1">
      <c r="A298" s="13"/>
      <c r="B298" s="234"/>
      <c r="C298" s="235"/>
      <c r="D298" s="236" t="s">
        <v>223</v>
      </c>
      <c r="E298" s="237" t="s">
        <v>21</v>
      </c>
      <c r="F298" s="238" t="s">
        <v>788</v>
      </c>
      <c r="G298" s="235"/>
      <c r="H298" s="237" t="s">
        <v>21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223</v>
      </c>
      <c r="AU298" s="244" t="s">
        <v>86</v>
      </c>
      <c r="AV298" s="13" t="s">
        <v>80</v>
      </c>
      <c r="AW298" s="13" t="s">
        <v>34</v>
      </c>
      <c r="AX298" s="13" t="s">
        <v>73</v>
      </c>
      <c r="AY298" s="244" t="s">
        <v>213</v>
      </c>
    </row>
    <row r="299" s="14" customFormat="1">
      <c r="A299" s="14"/>
      <c r="B299" s="245"/>
      <c r="C299" s="246"/>
      <c r="D299" s="236" t="s">
        <v>223</v>
      </c>
      <c r="E299" s="247" t="s">
        <v>21</v>
      </c>
      <c r="F299" s="248" t="s">
        <v>795</v>
      </c>
      <c r="G299" s="246"/>
      <c r="H299" s="249">
        <v>42.637999999999998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223</v>
      </c>
      <c r="AU299" s="255" t="s">
        <v>86</v>
      </c>
      <c r="AV299" s="14" t="s">
        <v>86</v>
      </c>
      <c r="AW299" s="14" t="s">
        <v>34</v>
      </c>
      <c r="AX299" s="14" t="s">
        <v>73</v>
      </c>
      <c r="AY299" s="255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796</v>
      </c>
      <c r="G300" s="246"/>
      <c r="H300" s="249">
        <v>-0.98999999999999999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797</v>
      </c>
      <c r="G301" s="246"/>
      <c r="H301" s="249">
        <v>0.98999999999999999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5" customFormat="1">
      <c r="A302" s="15"/>
      <c r="B302" s="256"/>
      <c r="C302" s="257"/>
      <c r="D302" s="236" t="s">
        <v>223</v>
      </c>
      <c r="E302" s="258" t="s">
        <v>21</v>
      </c>
      <c r="F302" s="259" t="s">
        <v>230</v>
      </c>
      <c r="G302" s="257"/>
      <c r="H302" s="260">
        <v>42.637999999999998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223</v>
      </c>
      <c r="AU302" s="266" t="s">
        <v>86</v>
      </c>
      <c r="AV302" s="15" t="s">
        <v>122</v>
      </c>
      <c r="AW302" s="15" t="s">
        <v>34</v>
      </c>
      <c r="AX302" s="15" t="s">
        <v>80</v>
      </c>
      <c r="AY302" s="266" t="s">
        <v>213</v>
      </c>
    </row>
    <row r="303" s="2" customFormat="1" ht="21.75" customHeight="1">
      <c r="A303" s="41"/>
      <c r="B303" s="42"/>
      <c r="C303" s="216" t="s">
        <v>475</v>
      </c>
      <c r="D303" s="216" t="s">
        <v>215</v>
      </c>
      <c r="E303" s="217" t="s">
        <v>798</v>
      </c>
      <c r="F303" s="218" t="s">
        <v>799</v>
      </c>
      <c r="G303" s="219" t="s">
        <v>218</v>
      </c>
      <c r="H303" s="220">
        <v>19.314</v>
      </c>
      <c r="I303" s="221"/>
      <c r="J303" s="222">
        <f>ROUND(I303*H303,2)</f>
        <v>0</v>
      </c>
      <c r="K303" s="218" t="s">
        <v>219</v>
      </c>
      <c r="L303" s="47"/>
      <c r="M303" s="223" t="s">
        <v>21</v>
      </c>
      <c r="N303" s="224" t="s">
        <v>45</v>
      </c>
      <c r="O303" s="87"/>
      <c r="P303" s="225">
        <f>O303*H303</f>
        <v>0</v>
      </c>
      <c r="Q303" s="225">
        <v>2.5018699999999998</v>
      </c>
      <c r="R303" s="225">
        <f>Q303*H303</f>
        <v>48.321117179999995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122</v>
      </c>
      <c r="AT303" s="227" t="s">
        <v>215</v>
      </c>
      <c r="AU303" s="227" t="s">
        <v>86</v>
      </c>
      <c r="AY303" s="20" t="s">
        <v>213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86</v>
      </c>
      <c r="BK303" s="228">
        <f>ROUND(I303*H303,2)</f>
        <v>0</v>
      </c>
      <c r="BL303" s="20" t="s">
        <v>122</v>
      </c>
      <c r="BM303" s="227" t="s">
        <v>800</v>
      </c>
    </row>
    <row r="304" s="2" customFormat="1">
      <c r="A304" s="41"/>
      <c r="B304" s="42"/>
      <c r="C304" s="43"/>
      <c r="D304" s="229" t="s">
        <v>221</v>
      </c>
      <c r="E304" s="43"/>
      <c r="F304" s="230" t="s">
        <v>801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221</v>
      </c>
      <c r="AU304" s="20" t="s">
        <v>86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781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3" customFormat="1">
      <c r="A306" s="13"/>
      <c r="B306" s="234"/>
      <c r="C306" s="235"/>
      <c r="D306" s="236" t="s">
        <v>223</v>
      </c>
      <c r="E306" s="237" t="s">
        <v>21</v>
      </c>
      <c r="F306" s="238" t="s">
        <v>802</v>
      </c>
      <c r="G306" s="235"/>
      <c r="H306" s="237" t="s">
        <v>21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223</v>
      </c>
      <c r="AU306" s="244" t="s">
        <v>86</v>
      </c>
      <c r="AV306" s="13" t="s">
        <v>80</v>
      </c>
      <c r="AW306" s="13" t="s">
        <v>34</v>
      </c>
      <c r="AX306" s="13" t="s">
        <v>73</v>
      </c>
      <c r="AY306" s="244" t="s">
        <v>213</v>
      </c>
    </row>
    <row r="307" s="13" customFormat="1">
      <c r="A307" s="13"/>
      <c r="B307" s="234"/>
      <c r="C307" s="235"/>
      <c r="D307" s="236" t="s">
        <v>223</v>
      </c>
      <c r="E307" s="237" t="s">
        <v>21</v>
      </c>
      <c r="F307" s="238" t="s">
        <v>783</v>
      </c>
      <c r="G307" s="235"/>
      <c r="H307" s="237" t="s">
        <v>21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223</v>
      </c>
      <c r="AU307" s="244" t="s">
        <v>86</v>
      </c>
      <c r="AV307" s="13" t="s">
        <v>80</v>
      </c>
      <c r="AW307" s="13" t="s">
        <v>34</v>
      </c>
      <c r="AX307" s="13" t="s">
        <v>73</v>
      </c>
      <c r="AY307" s="244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803</v>
      </c>
      <c r="G308" s="246"/>
      <c r="H308" s="249">
        <v>5.6660000000000004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3" customFormat="1">
      <c r="A309" s="13"/>
      <c r="B309" s="234"/>
      <c r="C309" s="235"/>
      <c r="D309" s="236" t="s">
        <v>223</v>
      </c>
      <c r="E309" s="237" t="s">
        <v>21</v>
      </c>
      <c r="F309" s="238" t="s">
        <v>785</v>
      </c>
      <c r="G309" s="235"/>
      <c r="H309" s="237" t="s">
        <v>21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223</v>
      </c>
      <c r="AU309" s="244" t="s">
        <v>86</v>
      </c>
      <c r="AV309" s="13" t="s">
        <v>80</v>
      </c>
      <c r="AW309" s="13" t="s">
        <v>34</v>
      </c>
      <c r="AX309" s="13" t="s">
        <v>73</v>
      </c>
      <c r="AY309" s="244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804</v>
      </c>
      <c r="G310" s="246"/>
      <c r="H310" s="249">
        <v>13.648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5" customFormat="1">
      <c r="A311" s="15"/>
      <c r="B311" s="256"/>
      <c r="C311" s="257"/>
      <c r="D311" s="236" t="s">
        <v>223</v>
      </c>
      <c r="E311" s="258" t="s">
        <v>21</v>
      </c>
      <c r="F311" s="259" t="s">
        <v>230</v>
      </c>
      <c r="G311" s="257"/>
      <c r="H311" s="260">
        <v>19.314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223</v>
      </c>
      <c r="AU311" s="266" t="s">
        <v>86</v>
      </c>
      <c r="AV311" s="15" t="s">
        <v>122</v>
      </c>
      <c r="AW311" s="15" t="s">
        <v>34</v>
      </c>
      <c r="AX311" s="15" t="s">
        <v>80</v>
      </c>
      <c r="AY311" s="266" t="s">
        <v>213</v>
      </c>
    </row>
    <row r="312" s="2" customFormat="1" ht="21.75" customHeight="1">
      <c r="A312" s="41"/>
      <c r="B312" s="42"/>
      <c r="C312" s="216" t="s">
        <v>478</v>
      </c>
      <c r="D312" s="216" t="s">
        <v>215</v>
      </c>
      <c r="E312" s="217" t="s">
        <v>805</v>
      </c>
      <c r="F312" s="218" t="s">
        <v>806</v>
      </c>
      <c r="G312" s="219" t="s">
        <v>218</v>
      </c>
      <c r="H312" s="220">
        <v>0.17100000000000001</v>
      </c>
      <c r="I312" s="221"/>
      <c r="J312" s="222">
        <f>ROUND(I312*H312,2)</f>
        <v>0</v>
      </c>
      <c r="K312" s="218" t="s">
        <v>219</v>
      </c>
      <c r="L312" s="47"/>
      <c r="M312" s="223" t="s">
        <v>21</v>
      </c>
      <c r="N312" s="224" t="s">
        <v>45</v>
      </c>
      <c r="O312" s="87"/>
      <c r="P312" s="225">
        <f>O312*H312</f>
        <v>0</v>
      </c>
      <c r="Q312" s="225">
        <v>2.5018699999999998</v>
      </c>
      <c r="R312" s="225">
        <f>Q312*H312</f>
        <v>0.42781976999999999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122</v>
      </c>
      <c r="AT312" s="227" t="s">
        <v>215</v>
      </c>
      <c r="AU312" s="227" t="s">
        <v>86</v>
      </c>
      <c r="AY312" s="20" t="s">
        <v>213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86</v>
      </c>
      <c r="BK312" s="228">
        <f>ROUND(I312*H312,2)</f>
        <v>0</v>
      </c>
      <c r="BL312" s="20" t="s">
        <v>122</v>
      </c>
      <c r="BM312" s="227" t="s">
        <v>807</v>
      </c>
    </row>
    <row r="313" s="2" customFormat="1">
      <c r="A313" s="41"/>
      <c r="B313" s="42"/>
      <c r="C313" s="43"/>
      <c r="D313" s="229" t="s">
        <v>221</v>
      </c>
      <c r="E313" s="43"/>
      <c r="F313" s="230" t="s">
        <v>808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221</v>
      </c>
      <c r="AU313" s="20" t="s">
        <v>86</v>
      </c>
    </row>
    <row r="314" s="13" customFormat="1">
      <c r="A314" s="13"/>
      <c r="B314" s="234"/>
      <c r="C314" s="235"/>
      <c r="D314" s="236" t="s">
        <v>223</v>
      </c>
      <c r="E314" s="237" t="s">
        <v>21</v>
      </c>
      <c r="F314" s="238" t="s">
        <v>809</v>
      </c>
      <c r="G314" s="235"/>
      <c r="H314" s="237" t="s">
        <v>21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223</v>
      </c>
      <c r="AU314" s="244" t="s">
        <v>86</v>
      </c>
      <c r="AV314" s="13" t="s">
        <v>80</v>
      </c>
      <c r="AW314" s="13" t="s">
        <v>34</v>
      </c>
      <c r="AX314" s="13" t="s">
        <v>73</v>
      </c>
      <c r="AY314" s="244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810</v>
      </c>
      <c r="G315" s="246"/>
      <c r="H315" s="249">
        <v>0.17100000000000001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5" customFormat="1">
      <c r="A316" s="15"/>
      <c r="B316" s="256"/>
      <c r="C316" s="257"/>
      <c r="D316" s="236" t="s">
        <v>223</v>
      </c>
      <c r="E316" s="258" t="s">
        <v>21</v>
      </c>
      <c r="F316" s="259" t="s">
        <v>230</v>
      </c>
      <c r="G316" s="257"/>
      <c r="H316" s="260">
        <v>0.17100000000000001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223</v>
      </c>
      <c r="AU316" s="266" t="s">
        <v>86</v>
      </c>
      <c r="AV316" s="15" t="s">
        <v>122</v>
      </c>
      <c r="AW316" s="15" t="s">
        <v>34</v>
      </c>
      <c r="AX316" s="15" t="s">
        <v>80</v>
      </c>
      <c r="AY316" s="266" t="s">
        <v>213</v>
      </c>
    </row>
    <row r="317" s="2" customFormat="1" ht="16.5" customHeight="1">
      <c r="A317" s="41"/>
      <c r="B317" s="42"/>
      <c r="C317" s="216" t="s">
        <v>481</v>
      </c>
      <c r="D317" s="216" t="s">
        <v>215</v>
      </c>
      <c r="E317" s="217" t="s">
        <v>811</v>
      </c>
      <c r="F317" s="218" t="s">
        <v>812</v>
      </c>
      <c r="G317" s="219" t="s">
        <v>218</v>
      </c>
      <c r="H317" s="220">
        <v>101.935</v>
      </c>
      <c r="I317" s="221"/>
      <c r="J317" s="222">
        <f>ROUND(I317*H317,2)</f>
        <v>0</v>
      </c>
      <c r="K317" s="218" t="s">
        <v>219</v>
      </c>
      <c r="L317" s="47"/>
      <c r="M317" s="223" t="s">
        <v>21</v>
      </c>
      <c r="N317" s="224" t="s">
        <v>45</v>
      </c>
      <c r="O317" s="87"/>
      <c r="P317" s="225">
        <f>O317*H317</f>
        <v>0</v>
      </c>
      <c r="Q317" s="225">
        <v>2.5236100000000001</v>
      </c>
      <c r="R317" s="225">
        <f>Q317*H317</f>
        <v>257.24418535000001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122</v>
      </c>
      <c r="AT317" s="227" t="s">
        <v>215</v>
      </c>
      <c r="AU317" s="227" t="s">
        <v>86</v>
      </c>
      <c r="AY317" s="20" t="s">
        <v>213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86</v>
      </c>
      <c r="BK317" s="228">
        <f>ROUND(I317*H317,2)</f>
        <v>0</v>
      </c>
      <c r="BL317" s="20" t="s">
        <v>122</v>
      </c>
      <c r="BM317" s="227" t="s">
        <v>813</v>
      </c>
    </row>
    <row r="318" s="2" customFormat="1">
      <c r="A318" s="41"/>
      <c r="B318" s="42"/>
      <c r="C318" s="43"/>
      <c r="D318" s="229" t="s">
        <v>221</v>
      </c>
      <c r="E318" s="43"/>
      <c r="F318" s="230" t="s">
        <v>814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221</v>
      </c>
      <c r="AU318" s="20" t="s">
        <v>86</v>
      </c>
    </row>
    <row r="319" s="13" customFormat="1">
      <c r="A319" s="13"/>
      <c r="B319" s="234"/>
      <c r="C319" s="235"/>
      <c r="D319" s="236" t="s">
        <v>223</v>
      </c>
      <c r="E319" s="237" t="s">
        <v>21</v>
      </c>
      <c r="F319" s="238" t="s">
        <v>788</v>
      </c>
      <c r="G319" s="235"/>
      <c r="H319" s="237" t="s">
        <v>21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223</v>
      </c>
      <c r="AU319" s="244" t="s">
        <v>86</v>
      </c>
      <c r="AV319" s="13" t="s">
        <v>80</v>
      </c>
      <c r="AW319" s="13" t="s">
        <v>34</v>
      </c>
      <c r="AX319" s="13" t="s">
        <v>73</v>
      </c>
      <c r="AY319" s="244" t="s">
        <v>213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815</v>
      </c>
      <c r="G320" s="246"/>
      <c r="H320" s="249">
        <v>102.331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4" customFormat="1">
      <c r="A321" s="14"/>
      <c r="B321" s="245"/>
      <c r="C321" s="246"/>
      <c r="D321" s="236" t="s">
        <v>223</v>
      </c>
      <c r="E321" s="247" t="s">
        <v>21</v>
      </c>
      <c r="F321" s="248" t="s">
        <v>816</v>
      </c>
      <c r="G321" s="246"/>
      <c r="H321" s="249">
        <v>-2.3759999999999999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223</v>
      </c>
      <c r="AU321" s="255" t="s">
        <v>86</v>
      </c>
      <c r="AV321" s="14" t="s">
        <v>86</v>
      </c>
      <c r="AW321" s="14" t="s">
        <v>34</v>
      </c>
      <c r="AX321" s="14" t="s">
        <v>73</v>
      </c>
      <c r="AY321" s="255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817</v>
      </c>
      <c r="G322" s="246"/>
      <c r="H322" s="249">
        <v>1.98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5" customFormat="1">
      <c r="A323" s="15"/>
      <c r="B323" s="256"/>
      <c r="C323" s="257"/>
      <c r="D323" s="236" t="s">
        <v>223</v>
      </c>
      <c r="E323" s="258" t="s">
        <v>21</v>
      </c>
      <c r="F323" s="259" t="s">
        <v>230</v>
      </c>
      <c r="G323" s="257"/>
      <c r="H323" s="260">
        <v>101.935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223</v>
      </c>
      <c r="AU323" s="266" t="s">
        <v>86</v>
      </c>
      <c r="AV323" s="15" t="s">
        <v>122</v>
      </c>
      <c r="AW323" s="15" t="s">
        <v>34</v>
      </c>
      <c r="AX323" s="15" t="s">
        <v>80</v>
      </c>
      <c r="AY323" s="266" t="s">
        <v>213</v>
      </c>
    </row>
    <row r="324" s="2" customFormat="1" ht="16.5" customHeight="1">
      <c r="A324" s="41"/>
      <c r="B324" s="42"/>
      <c r="C324" s="216" t="s">
        <v>487</v>
      </c>
      <c r="D324" s="216" t="s">
        <v>215</v>
      </c>
      <c r="E324" s="217" t="s">
        <v>818</v>
      </c>
      <c r="F324" s="218" t="s">
        <v>819</v>
      </c>
      <c r="G324" s="219" t="s">
        <v>248</v>
      </c>
      <c r="H324" s="220">
        <v>42.613999999999997</v>
      </c>
      <c r="I324" s="221"/>
      <c r="J324" s="222">
        <f>ROUND(I324*H324,2)</f>
        <v>0</v>
      </c>
      <c r="K324" s="218" t="s">
        <v>219</v>
      </c>
      <c r="L324" s="47"/>
      <c r="M324" s="223" t="s">
        <v>21</v>
      </c>
      <c r="N324" s="224" t="s">
        <v>45</v>
      </c>
      <c r="O324" s="87"/>
      <c r="P324" s="225">
        <f>O324*H324</f>
        <v>0</v>
      </c>
      <c r="Q324" s="225">
        <v>0.0029399999999999999</v>
      </c>
      <c r="R324" s="225">
        <f>Q324*H324</f>
        <v>0.12528515999999998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122</v>
      </c>
      <c r="AT324" s="227" t="s">
        <v>215</v>
      </c>
      <c r="AU324" s="227" t="s">
        <v>86</v>
      </c>
      <c r="AY324" s="20" t="s">
        <v>213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86</v>
      </c>
      <c r="BK324" s="228">
        <f>ROUND(I324*H324,2)</f>
        <v>0</v>
      </c>
      <c r="BL324" s="20" t="s">
        <v>122</v>
      </c>
      <c r="BM324" s="227" t="s">
        <v>820</v>
      </c>
    </row>
    <row r="325" s="2" customFormat="1">
      <c r="A325" s="41"/>
      <c r="B325" s="42"/>
      <c r="C325" s="43"/>
      <c r="D325" s="229" t="s">
        <v>221</v>
      </c>
      <c r="E325" s="43"/>
      <c r="F325" s="230" t="s">
        <v>821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221</v>
      </c>
      <c r="AU325" s="20" t="s">
        <v>86</v>
      </c>
    </row>
    <row r="326" s="13" customFormat="1">
      <c r="A326" s="13"/>
      <c r="B326" s="234"/>
      <c r="C326" s="235"/>
      <c r="D326" s="236" t="s">
        <v>223</v>
      </c>
      <c r="E326" s="237" t="s">
        <v>21</v>
      </c>
      <c r="F326" s="238" t="s">
        <v>788</v>
      </c>
      <c r="G326" s="235"/>
      <c r="H326" s="237" t="s">
        <v>21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223</v>
      </c>
      <c r="AU326" s="244" t="s">
        <v>86</v>
      </c>
      <c r="AV326" s="13" t="s">
        <v>80</v>
      </c>
      <c r="AW326" s="13" t="s">
        <v>34</v>
      </c>
      <c r="AX326" s="13" t="s">
        <v>73</v>
      </c>
      <c r="AY326" s="244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822</v>
      </c>
      <c r="G327" s="246"/>
      <c r="H327" s="249">
        <v>29.837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4" customFormat="1">
      <c r="A328" s="14"/>
      <c r="B328" s="245"/>
      <c r="C328" s="246"/>
      <c r="D328" s="236" t="s">
        <v>223</v>
      </c>
      <c r="E328" s="247" t="s">
        <v>21</v>
      </c>
      <c r="F328" s="248" t="s">
        <v>823</v>
      </c>
      <c r="G328" s="246"/>
      <c r="H328" s="249">
        <v>3.0720000000000001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223</v>
      </c>
      <c r="AU328" s="255" t="s">
        <v>86</v>
      </c>
      <c r="AV328" s="14" t="s">
        <v>86</v>
      </c>
      <c r="AW328" s="14" t="s">
        <v>34</v>
      </c>
      <c r="AX328" s="14" t="s">
        <v>73</v>
      </c>
      <c r="AY328" s="255" t="s">
        <v>213</v>
      </c>
    </row>
    <row r="329" s="13" customFormat="1">
      <c r="A329" s="13"/>
      <c r="B329" s="234"/>
      <c r="C329" s="235"/>
      <c r="D329" s="236" t="s">
        <v>223</v>
      </c>
      <c r="E329" s="237" t="s">
        <v>21</v>
      </c>
      <c r="F329" s="238" t="s">
        <v>824</v>
      </c>
      <c r="G329" s="235"/>
      <c r="H329" s="237" t="s">
        <v>21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223</v>
      </c>
      <c r="AU329" s="244" t="s">
        <v>86</v>
      </c>
      <c r="AV329" s="13" t="s">
        <v>80</v>
      </c>
      <c r="AW329" s="13" t="s">
        <v>34</v>
      </c>
      <c r="AX329" s="13" t="s">
        <v>73</v>
      </c>
      <c r="AY329" s="244" t="s">
        <v>213</v>
      </c>
    </row>
    <row r="330" s="14" customFormat="1">
      <c r="A330" s="14"/>
      <c r="B330" s="245"/>
      <c r="C330" s="246"/>
      <c r="D330" s="236" t="s">
        <v>223</v>
      </c>
      <c r="E330" s="247" t="s">
        <v>21</v>
      </c>
      <c r="F330" s="248" t="s">
        <v>825</v>
      </c>
      <c r="G330" s="246"/>
      <c r="H330" s="249">
        <v>2.5600000000000001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223</v>
      </c>
      <c r="AU330" s="255" t="s">
        <v>86</v>
      </c>
      <c r="AV330" s="14" t="s">
        <v>86</v>
      </c>
      <c r="AW330" s="14" t="s">
        <v>34</v>
      </c>
      <c r="AX330" s="14" t="s">
        <v>73</v>
      </c>
      <c r="AY330" s="255" t="s">
        <v>213</v>
      </c>
    </row>
    <row r="331" s="13" customFormat="1">
      <c r="A331" s="13"/>
      <c r="B331" s="234"/>
      <c r="C331" s="235"/>
      <c r="D331" s="236" t="s">
        <v>223</v>
      </c>
      <c r="E331" s="237" t="s">
        <v>21</v>
      </c>
      <c r="F331" s="238" t="s">
        <v>809</v>
      </c>
      <c r="G331" s="235"/>
      <c r="H331" s="237" t="s">
        <v>21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223</v>
      </c>
      <c r="AU331" s="244" t="s">
        <v>86</v>
      </c>
      <c r="AV331" s="13" t="s">
        <v>80</v>
      </c>
      <c r="AW331" s="13" t="s">
        <v>34</v>
      </c>
      <c r="AX331" s="13" t="s">
        <v>73</v>
      </c>
      <c r="AY331" s="244" t="s">
        <v>213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826</v>
      </c>
      <c r="G332" s="246"/>
      <c r="H332" s="249">
        <v>0.45800000000000002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781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3" customFormat="1">
      <c r="A334" s="13"/>
      <c r="B334" s="234"/>
      <c r="C334" s="235"/>
      <c r="D334" s="236" t="s">
        <v>223</v>
      </c>
      <c r="E334" s="237" t="s">
        <v>21</v>
      </c>
      <c r="F334" s="238" t="s">
        <v>802</v>
      </c>
      <c r="G334" s="235"/>
      <c r="H334" s="237" t="s">
        <v>21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223</v>
      </c>
      <c r="AU334" s="244" t="s">
        <v>86</v>
      </c>
      <c r="AV334" s="13" t="s">
        <v>80</v>
      </c>
      <c r="AW334" s="13" t="s">
        <v>34</v>
      </c>
      <c r="AX334" s="13" t="s">
        <v>73</v>
      </c>
      <c r="AY334" s="244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783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827</v>
      </c>
      <c r="G336" s="246"/>
      <c r="H336" s="249">
        <v>2.6139999999999999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3" customFormat="1">
      <c r="A337" s="13"/>
      <c r="B337" s="234"/>
      <c r="C337" s="235"/>
      <c r="D337" s="236" t="s">
        <v>223</v>
      </c>
      <c r="E337" s="237" t="s">
        <v>21</v>
      </c>
      <c r="F337" s="238" t="s">
        <v>785</v>
      </c>
      <c r="G337" s="235"/>
      <c r="H337" s="237" t="s">
        <v>21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223</v>
      </c>
      <c r="AU337" s="244" t="s">
        <v>86</v>
      </c>
      <c r="AV337" s="13" t="s">
        <v>80</v>
      </c>
      <c r="AW337" s="13" t="s">
        <v>34</v>
      </c>
      <c r="AX337" s="13" t="s">
        <v>73</v>
      </c>
      <c r="AY337" s="244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828</v>
      </c>
      <c r="G338" s="246"/>
      <c r="H338" s="249">
        <v>4.0730000000000004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5" customFormat="1">
      <c r="A339" s="15"/>
      <c r="B339" s="256"/>
      <c r="C339" s="257"/>
      <c r="D339" s="236" t="s">
        <v>223</v>
      </c>
      <c r="E339" s="258" t="s">
        <v>21</v>
      </c>
      <c r="F339" s="259" t="s">
        <v>230</v>
      </c>
      <c r="G339" s="257"/>
      <c r="H339" s="260">
        <v>42.613999999999997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223</v>
      </c>
      <c r="AU339" s="266" t="s">
        <v>86</v>
      </c>
      <c r="AV339" s="15" t="s">
        <v>122</v>
      </c>
      <c r="AW339" s="15" t="s">
        <v>34</v>
      </c>
      <c r="AX339" s="15" t="s">
        <v>80</v>
      </c>
      <c r="AY339" s="266" t="s">
        <v>213</v>
      </c>
    </row>
    <row r="340" s="2" customFormat="1" ht="16.5" customHeight="1">
      <c r="A340" s="41"/>
      <c r="B340" s="42"/>
      <c r="C340" s="216" t="s">
        <v>493</v>
      </c>
      <c r="D340" s="216" t="s">
        <v>215</v>
      </c>
      <c r="E340" s="217" t="s">
        <v>829</v>
      </c>
      <c r="F340" s="218" t="s">
        <v>830</v>
      </c>
      <c r="G340" s="219" t="s">
        <v>248</v>
      </c>
      <c r="H340" s="220">
        <v>42.613999999999997</v>
      </c>
      <c r="I340" s="221"/>
      <c r="J340" s="222">
        <f>ROUND(I340*H340,2)</f>
        <v>0</v>
      </c>
      <c r="K340" s="218" t="s">
        <v>219</v>
      </c>
      <c r="L340" s="47"/>
      <c r="M340" s="223" t="s">
        <v>21</v>
      </c>
      <c r="N340" s="224" t="s">
        <v>45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122</v>
      </c>
      <c r="AT340" s="227" t="s">
        <v>215</v>
      </c>
      <c r="AU340" s="227" t="s">
        <v>86</v>
      </c>
      <c r="AY340" s="20" t="s">
        <v>213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86</v>
      </c>
      <c r="BK340" s="228">
        <f>ROUND(I340*H340,2)</f>
        <v>0</v>
      </c>
      <c r="BL340" s="20" t="s">
        <v>122</v>
      </c>
      <c r="BM340" s="227" t="s">
        <v>831</v>
      </c>
    </row>
    <row r="341" s="2" customFormat="1">
      <c r="A341" s="41"/>
      <c r="B341" s="42"/>
      <c r="C341" s="43"/>
      <c r="D341" s="229" t="s">
        <v>221</v>
      </c>
      <c r="E341" s="43"/>
      <c r="F341" s="230" t="s">
        <v>832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221</v>
      </c>
      <c r="AU341" s="20" t="s">
        <v>86</v>
      </c>
    </row>
    <row r="342" s="2" customFormat="1" ht="16.5" customHeight="1">
      <c r="A342" s="41"/>
      <c r="B342" s="42"/>
      <c r="C342" s="216" t="s">
        <v>496</v>
      </c>
      <c r="D342" s="216" t="s">
        <v>215</v>
      </c>
      <c r="E342" s="217" t="s">
        <v>833</v>
      </c>
      <c r="F342" s="218" t="s">
        <v>834</v>
      </c>
      <c r="G342" s="219" t="s">
        <v>284</v>
      </c>
      <c r="H342" s="220">
        <v>24.864000000000001</v>
      </c>
      <c r="I342" s="221"/>
      <c r="J342" s="222">
        <f>ROUND(I342*H342,2)</f>
        <v>0</v>
      </c>
      <c r="K342" s="218" t="s">
        <v>219</v>
      </c>
      <c r="L342" s="47"/>
      <c r="M342" s="223" t="s">
        <v>21</v>
      </c>
      <c r="N342" s="224" t="s">
        <v>45</v>
      </c>
      <c r="O342" s="87"/>
      <c r="P342" s="225">
        <f>O342*H342</f>
        <v>0</v>
      </c>
      <c r="Q342" s="225">
        <v>1.0606199999999999</v>
      </c>
      <c r="R342" s="225">
        <f>Q342*H342</f>
        <v>26.371255679999997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122</v>
      </c>
      <c r="AT342" s="227" t="s">
        <v>215</v>
      </c>
      <c r="AU342" s="227" t="s">
        <v>86</v>
      </c>
      <c r="AY342" s="20" t="s">
        <v>213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86</v>
      </c>
      <c r="BK342" s="228">
        <f>ROUND(I342*H342,2)</f>
        <v>0</v>
      </c>
      <c r="BL342" s="20" t="s">
        <v>122</v>
      </c>
      <c r="BM342" s="227" t="s">
        <v>835</v>
      </c>
    </row>
    <row r="343" s="2" customFormat="1">
      <c r="A343" s="41"/>
      <c r="B343" s="42"/>
      <c r="C343" s="43"/>
      <c r="D343" s="229" t="s">
        <v>221</v>
      </c>
      <c r="E343" s="43"/>
      <c r="F343" s="230" t="s">
        <v>836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221</v>
      </c>
      <c r="AU343" s="20" t="s">
        <v>86</v>
      </c>
    </row>
    <row r="344" s="13" customFormat="1">
      <c r="A344" s="13"/>
      <c r="B344" s="234"/>
      <c r="C344" s="235"/>
      <c r="D344" s="236" t="s">
        <v>223</v>
      </c>
      <c r="E344" s="237" t="s">
        <v>21</v>
      </c>
      <c r="F344" s="238" t="s">
        <v>837</v>
      </c>
      <c r="G344" s="235"/>
      <c r="H344" s="237" t="s">
        <v>21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223</v>
      </c>
      <c r="AU344" s="244" t="s">
        <v>86</v>
      </c>
      <c r="AV344" s="13" t="s">
        <v>80</v>
      </c>
      <c r="AW344" s="13" t="s">
        <v>34</v>
      </c>
      <c r="AX344" s="13" t="s">
        <v>73</v>
      </c>
      <c r="AY344" s="244" t="s">
        <v>213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838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3" customFormat="1">
      <c r="A346" s="13"/>
      <c r="B346" s="234"/>
      <c r="C346" s="235"/>
      <c r="D346" s="236" t="s">
        <v>223</v>
      </c>
      <c r="E346" s="237" t="s">
        <v>21</v>
      </c>
      <c r="F346" s="238" t="s">
        <v>839</v>
      </c>
      <c r="G346" s="235"/>
      <c r="H346" s="237" t="s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223</v>
      </c>
      <c r="AU346" s="244" t="s">
        <v>86</v>
      </c>
      <c r="AV346" s="13" t="s">
        <v>80</v>
      </c>
      <c r="AW346" s="13" t="s">
        <v>34</v>
      </c>
      <c r="AX346" s="13" t="s">
        <v>73</v>
      </c>
      <c r="AY346" s="244" t="s">
        <v>213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840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841</v>
      </c>
      <c r="G348" s="246"/>
      <c r="H348" s="249">
        <v>24.864000000000001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5" customFormat="1">
      <c r="A349" s="15"/>
      <c r="B349" s="256"/>
      <c r="C349" s="257"/>
      <c r="D349" s="236" t="s">
        <v>223</v>
      </c>
      <c r="E349" s="258" t="s">
        <v>21</v>
      </c>
      <c r="F349" s="259" t="s">
        <v>230</v>
      </c>
      <c r="G349" s="257"/>
      <c r="H349" s="260">
        <v>24.864000000000001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223</v>
      </c>
      <c r="AU349" s="266" t="s">
        <v>86</v>
      </c>
      <c r="AV349" s="15" t="s">
        <v>122</v>
      </c>
      <c r="AW349" s="15" t="s">
        <v>34</v>
      </c>
      <c r="AX349" s="15" t="s">
        <v>80</v>
      </c>
      <c r="AY349" s="266" t="s">
        <v>213</v>
      </c>
    </row>
    <row r="350" s="2" customFormat="1" ht="16.5" customHeight="1">
      <c r="A350" s="41"/>
      <c r="B350" s="42"/>
      <c r="C350" s="216" t="s">
        <v>499</v>
      </c>
      <c r="D350" s="216" t="s">
        <v>215</v>
      </c>
      <c r="E350" s="217" t="s">
        <v>842</v>
      </c>
      <c r="F350" s="218" t="s">
        <v>843</v>
      </c>
      <c r="G350" s="219" t="s">
        <v>284</v>
      </c>
      <c r="H350" s="220">
        <v>3.069</v>
      </c>
      <c r="I350" s="221"/>
      <c r="J350" s="222">
        <f>ROUND(I350*H350,2)</f>
        <v>0</v>
      </c>
      <c r="K350" s="218" t="s">
        <v>219</v>
      </c>
      <c r="L350" s="47"/>
      <c r="M350" s="223" t="s">
        <v>21</v>
      </c>
      <c r="N350" s="224" t="s">
        <v>45</v>
      </c>
      <c r="O350" s="87"/>
      <c r="P350" s="225">
        <f>O350*H350</f>
        <v>0</v>
      </c>
      <c r="Q350" s="225">
        <v>1.06277</v>
      </c>
      <c r="R350" s="225">
        <f>Q350*H350</f>
        <v>3.2616411300000001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122</v>
      </c>
      <c r="AT350" s="227" t="s">
        <v>215</v>
      </c>
      <c r="AU350" s="227" t="s">
        <v>86</v>
      </c>
      <c r="AY350" s="20" t="s">
        <v>213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86</v>
      </c>
      <c r="BK350" s="228">
        <f>ROUND(I350*H350,2)</f>
        <v>0</v>
      </c>
      <c r="BL350" s="20" t="s">
        <v>122</v>
      </c>
      <c r="BM350" s="227" t="s">
        <v>844</v>
      </c>
    </row>
    <row r="351" s="2" customFormat="1">
      <c r="A351" s="41"/>
      <c r="B351" s="42"/>
      <c r="C351" s="43"/>
      <c r="D351" s="229" t="s">
        <v>221</v>
      </c>
      <c r="E351" s="43"/>
      <c r="F351" s="230" t="s">
        <v>845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221</v>
      </c>
      <c r="AU351" s="20" t="s">
        <v>86</v>
      </c>
    </row>
    <row r="352" s="13" customFormat="1">
      <c r="A352" s="13"/>
      <c r="B352" s="234"/>
      <c r="C352" s="235"/>
      <c r="D352" s="236" t="s">
        <v>223</v>
      </c>
      <c r="E352" s="237" t="s">
        <v>21</v>
      </c>
      <c r="F352" s="238" t="s">
        <v>809</v>
      </c>
      <c r="G352" s="235"/>
      <c r="H352" s="237" t="s">
        <v>21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223</v>
      </c>
      <c r="AU352" s="244" t="s">
        <v>86</v>
      </c>
      <c r="AV352" s="13" t="s">
        <v>80</v>
      </c>
      <c r="AW352" s="13" t="s">
        <v>34</v>
      </c>
      <c r="AX352" s="13" t="s">
        <v>73</v>
      </c>
      <c r="AY352" s="244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846</v>
      </c>
      <c r="G353" s="246"/>
      <c r="H353" s="249">
        <v>0.017999999999999999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3" customFormat="1">
      <c r="A354" s="13"/>
      <c r="B354" s="234"/>
      <c r="C354" s="235"/>
      <c r="D354" s="236" t="s">
        <v>223</v>
      </c>
      <c r="E354" s="237" t="s">
        <v>21</v>
      </c>
      <c r="F354" s="238" t="s">
        <v>781</v>
      </c>
      <c r="G354" s="235"/>
      <c r="H354" s="237" t="s">
        <v>21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223</v>
      </c>
      <c r="AU354" s="244" t="s">
        <v>86</v>
      </c>
      <c r="AV354" s="13" t="s">
        <v>80</v>
      </c>
      <c r="AW354" s="13" t="s">
        <v>34</v>
      </c>
      <c r="AX354" s="13" t="s">
        <v>73</v>
      </c>
      <c r="AY354" s="244" t="s">
        <v>213</v>
      </c>
    </row>
    <row r="355" s="13" customFormat="1">
      <c r="A355" s="13"/>
      <c r="B355" s="234"/>
      <c r="C355" s="235"/>
      <c r="D355" s="236" t="s">
        <v>223</v>
      </c>
      <c r="E355" s="237" t="s">
        <v>21</v>
      </c>
      <c r="F355" s="238" t="s">
        <v>802</v>
      </c>
      <c r="G355" s="235"/>
      <c r="H355" s="237" t="s">
        <v>21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223</v>
      </c>
      <c r="AU355" s="244" t="s">
        <v>86</v>
      </c>
      <c r="AV355" s="13" t="s">
        <v>80</v>
      </c>
      <c r="AW355" s="13" t="s">
        <v>34</v>
      </c>
      <c r="AX355" s="13" t="s">
        <v>73</v>
      </c>
      <c r="AY355" s="244" t="s">
        <v>213</v>
      </c>
    </row>
    <row r="356" s="13" customFormat="1">
      <c r="A356" s="13"/>
      <c r="B356" s="234"/>
      <c r="C356" s="235"/>
      <c r="D356" s="236" t="s">
        <v>223</v>
      </c>
      <c r="E356" s="237" t="s">
        <v>21</v>
      </c>
      <c r="F356" s="238" t="s">
        <v>783</v>
      </c>
      <c r="G356" s="235"/>
      <c r="H356" s="237" t="s">
        <v>21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223</v>
      </c>
      <c r="AU356" s="244" t="s">
        <v>86</v>
      </c>
      <c r="AV356" s="13" t="s">
        <v>80</v>
      </c>
      <c r="AW356" s="13" t="s">
        <v>34</v>
      </c>
      <c r="AX356" s="13" t="s">
        <v>73</v>
      </c>
      <c r="AY356" s="244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847</v>
      </c>
      <c r="G357" s="246"/>
      <c r="H357" s="249">
        <v>0.89500000000000002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785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848</v>
      </c>
      <c r="G359" s="246"/>
      <c r="H359" s="249">
        <v>2.1560000000000001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5" customFormat="1">
      <c r="A360" s="15"/>
      <c r="B360" s="256"/>
      <c r="C360" s="257"/>
      <c r="D360" s="236" t="s">
        <v>223</v>
      </c>
      <c r="E360" s="258" t="s">
        <v>21</v>
      </c>
      <c r="F360" s="259" t="s">
        <v>230</v>
      </c>
      <c r="G360" s="257"/>
      <c r="H360" s="260">
        <v>3.069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223</v>
      </c>
      <c r="AU360" s="266" t="s">
        <v>86</v>
      </c>
      <c r="AV360" s="15" t="s">
        <v>122</v>
      </c>
      <c r="AW360" s="15" t="s">
        <v>34</v>
      </c>
      <c r="AX360" s="15" t="s">
        <v>80</v>
      </c>
      <c r="AY360" s="266" t="s">
        <v>213</v>
      </c>
    </row>
    <row r="361" s="2" customFormat="1" ht="21.75" customHeight="1">
      <c r="A361" s="41"/>
      <c r="B361" s="42"/>
      <c r="C361" s="216" t="s">
        <v>502</v>
      </c>
      <c r="D361" s="216" t="s">
        <v>215</v>
      </c>
      <c r="E361" s="217" t="s">
        <v>849</v>
      </c>
      <c r="F361" s="218" t="s">
        <v>850</v>
      </c>
      <c r="G361" s="219" t="s">
        <v>218</v>
      </c>
      <c r="H361" s="220">
        <v>44.994999999999997</v>
      </c>
      <c r="I361" s="221"/>
      <c r="J361" s="222">
        <f>ROUND(I361*H361,2)</f>
        <v>0</v>
      </c>
      <c r="K361" s="218" t="s">
        <v>219</v>
      </c>
      <c r="L361" s="47"/>
      <c r="M361" s="223" t="s">
        <v>21</v>
      </c>
      <c r="N361" s="224" t="s">
        <v>45</v>
      </c>
      <c r="O361" s="87"/>
      <c r="P361" s="225">
        <f>O361*H361</f>
        <v>0</v>
      </c>
      <c r="Q361" s="225">
        <v>2.5018699999999998</v>
      </c>
      <c r="R361" s="225">
        <f>Q361*H361</f>
        <v>112.57164064999999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122</v>
      </c>
      <c r="AT361" s="227" t="s">
        <v>215</v>
      </c>
      <c r="AU361" s="227" t="s">
        <v>86</v>
      </c>
      <c r="AY361" s="20" t="s">
        <v>213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86</v>
      </c>
      <c r="BK361" s="228">
        <f>ROUND(I361*H361,2)</f>
        <v>0</v>
      </c>
      <c r="BL361" s="20" t="s">
        <v>122</v>
      </c>
      <c r="BM361" s="227" t="s">
        <v>851</v>
      </c>
    </row>
    <row r="362" s="2" customFormat="1">
      <c r="A362" s="41"/>
      <c r="B362" s="42"/>
      <c r="C362" s="43"/>
      <c r="D362" s="229" t="s">
        <v>221</v>
      </c>
      <c r="E362" s="43"/>
      <c r="F362" s="230" t="s">
        <v>852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221</v>
      </c>
      <c r="AU362" s="20" t="s">
        <v>86</v>
      </c>
    </row>
    <row r="363" s="13" customFormat="1">
      <c r="A363" s="13"/>
      <c r="B363" s="234"/>
      <c r="C363" s="235"/>
      <c r="D363" s="236" t="s">
        <v>223</v>
      </c>
      <c r="E363" s="237" t="s">
        <v>21</v>
      </c>
      <c r="F363" s="238" t="s">
        <v>853</v>
      </c>
      <c r="G363" s="235"/>
      <c r="H363" s="237" t="s">
        <v>21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223</v>
      </c>
      <c r="AU363" s="244" t="s">
        <v>86</v>
      </c>
      <c r="AV363" s="13" t="s">
        <v>80</v>
      </c>
      <c r="AW363" s="13" t="s">
        <v>34</v>
      </c>
      <c r="AX363" s="13" t="s">
        <v>73</v>
      </c>
      <c r="AY363" s="244" t="s">
        <v>213</v>
      </c>
    </row>
    <row r="364" s="14" customFormat="1">
      <c r="A364" s="14"/>
      <c r="B364" s="245"/>
      <c r="C364" s="246"/>
      <c r="D364" s="236" t="s">
        <v>223</v>
      </c>
      <c r="E364" s="247" t="s">
        <v>21</v>
      </c>
      <c r="F364" s="248" t="s">
        <v>854</v>
      </c>
      <c r="G364" s="246"/>
      <c r="H364" s="249">
        <v>1.4079999999999999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223</v>
      </c>
      <c r="AU364" s="255" t="s">
        <v>86</v>
      </c>
      <c r="AV364" s="14" t="s">
        <v>86</v>
      </c>
      <c r="AW364" s="14" t="s">
        <v>34</v>
      </c>
      <c r="AX364" s="14" t="s">
        <v>73</v>
      </c>
      <c r="AY364" s="255" t="s">
        <v>213</v>
      </c>
    </row>
    <row r="365" s="14" customFormat="1">
      <c r="A365" s="14"/>
      <c r="B365" s="245"/>
      <c r="C365" s="246"/>
      <c r="D365" s="236" t="s">
        <v>223</v>
      </c>
      <c r="E365" s="247" t="s">
        <v>21</v>
      </c>
      <c r="F365" s="248" t="s">
        <v>855</v>
      </c>
      <c r="G365" s="246"/>
      <c r="H365" s="249">
        <v>2.52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223</v>
      </c>
      <c r="AU365" s="255" t="s">
        <v>86</v>
      </c>
      <c r="AV365" s="14" t="s">
        <v>86</v>
      </c>
      <c r="AW365" s="14" t="s">
        <v>34</v>
      </c>
      <c r="AX365" s="14" t="s">
        <v>73</v>
      </c>
      <c r="AY365" s="255" t="s">
        <v>213</v>
      </c>
    </row>
    <row r="366" s="13" customFormat="1">
      <c r="A366" s="13"/>
      <c r="B366" s="234"/>
      <c r="C366" s="235"/>
      <c r="D366" s="236" t="s">
        <v>223</v>
      </c>
      <c r="E366" s="237" t="s">
        <v>21</v>
      </c>
      <c r="F366" s="238" t="s">
        <v>856</v>
      </c>
      <c r="G366" s="235"/>
      <c r="H366" s="237" t="s">
        <v>21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223</v>
      </c>
      <c r="AU366" s="244" t="s">
        <v>86</v>
      </c>
      <c r="AV366" s="13" t="s">
        <v>80</v>
      </c>
      <c r="AW366" s="13" t="s">
        <v>34</v>
      </c>
      <c r="AX366" s="13" t="s">
        <v>73</v>
      </c>
      <c r="AY366" s="244" t="s">
        <v>213</v>
      </c>
    </row>
    <row r="367" s="14" customFormat="1">
      <c r="A367" s="14"/>
      <c r="B367" s="245"/>
      <c r="C367" s="246"/>
      <c r="D367" s="236" t="s">
        <v>223</v>
      </c>
      <c r="E367" s="247" t="s">
        <v>21</v>
      </c>
      <c r="F367" s="248" t="s">
        <v>857</v>
      </c>
      <c r="G367" s="246"/>
      <c r="H367" s="249">
        <v>2.5600000000000001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223</v>
      </c>
      <c r="AU367" s="255" t="s">
        <v>86</v>
      </c>
      <c r="AV367" s="14" t="s">
        <v>86</v>
      </c>
      <c r="AW367" s="14" t="s">
        <v>34</v>
      </c>
      <c r="AX367" s="14" t="s">
        <v>73</v>
      </c>
      <c r="AY367" s="255" t="s">
        <v>213</v>
      </c>
    </row>
    <row r="368" s="14" customFormat="1">
      <c r="A368" s="14"/>
      <c r="B368" s="245"/>
      <c r="C368" s="246"/>
      <c r="D368" s="236" t="s">
        <v>223</v>
      </c>
      <c r="E368" s="247" t="s">
        <v>21</v>
      </c>
      <c r="F368" s="248" t="s">
        <v>858</v>
      </c>
      <c r="G368" s="246"/>
      <c r="H368" s="249">
        <v>0.33500000000000002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223</v>
      </c>
      <c r="AU368" s="255" t="s">
        <v>86</v>
      </c>
      <c r="AV368" s="14" t="s">
        <v>86</v>
      </c>
      <c r="AW368" s="14" t="s">
        <v>34</v>
      </c>
      <c r="AX368" s="14" t="s">
        <v>73</v>
      </c>
      <c r="AY368" s="255" t="s">
        <v>213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859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860</v>
      </c>
      <c r="G370" s="246"/>
      <c r="H370" s="249">
        <v>10.488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861</v>
      </c>
      <c r="G371" s="246"/>
      <c r="H371" s="249">
        <v>2.3039999999999998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3" customFormat="1">
      <c r="A372" s="13"/>
      <c r="B372" s="234"/>
      <c r="C372" s="235"/>
      <c r="D372" s="236" t="s">
        <v>223</v>
      </c>
      <c r="E372" s="237" t="s">
        <v>21</v>
      </c>
      <c r="F372" s="238" t="s">
        <v>862</v>
      </c>
      <c r="G372" s="235"/>
      <c r="H372" s="237" t="s">
        <v>21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223</v>
      </c>
      <c r="AU372" s="244" t="s">
        <v>86</v>
      </c>
      <c r="AV372" s="13" t="s">
        <v>80</v>
      </c>
      <c r="AW372" s="13" t="s">
        <v>34</v>
      </c>
      <c r="AX372" s="13" t="s">
        <v>73</v>
      </c>
      <c r="AY372" s="244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863</v>
      </c>
      <c r="G373" s="246"/>
      <c r="H373" s="249">
        <v>8.7899999999999991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3" customFormat="1">
      <c r="A374" s="13"/>
      <c r="B374" s="234"/>
      <c r="C374" s="235"/>
      <c r="D374" s="236" t="s">
        <v>223</v>
      </c>
      <c r="E374" s="237" t="s">
        <v>21</v>
      </c>
      <c r="F374" s="238" t="s">
        <v>864</v>
      </c>
      <c r="G374" s="235"/>
      <c r="H374" s="237" t="s">
        <v>21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223</v>
      </c>
      <c r="AU374" s="244" t="s">
        <v>86</v>
      </c>
      <c r="AV374" s="13" t="s">
        <v>80</v>
      </c>
      <c r="AW374" s="13" t="s">
        <v>34</v>
      </c>
      <c r="AX374" s="13" t="s">
        <v>73</v>
      </c>
      <c r="AY374" s="244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865</v>
      </c>
      <c r="G375" s="246"/>
      <c r="H375" s="249">
        <v>16.59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5" customFormat="1">
      <c r="A376" s="15"/>
      <c r="B376" s="256"/>
      <c r="C376" s="257"/>
      <c r="D376" s="236" t="s">
        <v>223</v>
      </c>
      <c r="E376" s="258" t="s">
        <v>21</v>
      </c>
      <c r="F376" s="259" t="s">
        <v>230</v>
      </c>
      <c r="G376" s="257"/>
      <c r="H376" s="260">
        <v>44.994999999999997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223</v>
      </c>
      <c r="AU376" s="266" t="s">
        <v>86</v>
      </c>
      <c r="AV376" s="15" t="s">
        <v>122</v>
      </c>
      <c r="AW376" s="15" t="s">
        <v>34</v>
      </c>
      <c r="AX376" s="15" t="s">
        <v>80</v>
      </c>
      <c r="AY376" s="266" t="s">
        <v>213</v>
      </c>
    </row>
    <row r="377" s="2" customFormat="1" ht="16.5" customHeight="1">
      <c r="A377" s="41"/>
      <c r="B377" s="42"/>
      <c r="C377" s="216" t="s">
        <v>505</v>
      </c>
      <c r="D377" s="216" t="s">
        <v>215</v>
      </c>
      <c r="E377" s="217" t="s">
        <v>866</v>
      </c>
      <c r="F377" s="218" t="s">
        <v>867</v>
      </c>
      <c r="G377" s="219" t="s">
        <v>248</v>
      </c>
      <c r="H377" s="220">
        <v>92.543999999999997</v>
      </c>
      <c r="I377" s="221"/>
      <c r="J377" s="222">
        <f>ROUND(I377*H377,2)</f>
        <v>0</v>
      </c>
      <c r="K377" s="218" t="s">
        <v>219</v>
      </c>
      <c r="L377" s="47"/>
      <c r="M377" s="223" t="s">
        <v>21</v>
      </c>
      <c r="N377" s="224" t="s">
        <v>45</v>
      </c>
      <c r="O377" s="87"/>
      <c r="P377" s="225">
        <f>O377*H377</f>
        <v>0</v>
      </c>
      <c r="Q377" s="225">
        <v>0.0026900000000000001</v>
      </c>
      <c r="R377" s="225">
        <f>Q377*H377</f>
        <v>0.24894336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122</v>
      </c>
      <c r="AT377" s="227" t="s">
        <v>215</v>
      </c>
      <c r="AU377" s="227" t="s">
        <v>86</v>
      </c>
      <c r="AY377" s="20" t="s">
        <v>213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86</v>
      </c>
      <c r="BK377" s="228">
        <f>ROUND(I377*H377,2)</f>
        <v>0</v>
      </c>
      <c r="BL377" s="20" t="s">
        <v>122</v>
      </c>
      <c r="BM377" s="227" t="s">
        <v>868</v>
      </c>
    </row>
    <row r="378" s="2" customFormat="1">
      <c r="A378" s="41"/>
      <c r="B378" s="42"/>
      <c r="C378" s="43"/>
      <c r="D378" s="229" t="s">
        <v>221</v>
      </c>
      <c r="E378" s="43"/>
      <c r="F378" s="230" t="s">
        <v>869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221</v>
      </c>
      <c r="AU378" s="20" t="s">
        <v>86</v>
      </c>
    </row>
    <row r="379" s="13" customFormat="1">
      <c r="A379" s="13"/>
      <c r="B379" s="234"/>
      <c r="C379" s="235"/>
      <c r="D379" s="236" t="s">
        <v>223</v>
      </c>
      <c r="E379" s="237" t="s">
        <v>21</v>
      </c>
      <c r="F379" s="238" t="s">
        <v>856</v>
      </c>
      <c r="G379" s="235"/>
      <c r="H379" s="237" t="s">
        <v>21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223</v>
      </c>
      <c r="AU379" s="244" t="s">
        <v>86</v>
      </c>
      <c r="AV379" s="13" t="s">
        <v>80</v>
      </c>
      <c r="AW379" s="13" t="s">
        <v>34</v>
      </c>
      <c r="AX379" s="13" t="s">
        <v>73</v>
      </c>
      <c r="AY379" s="244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870</v>
      </c>
      <c r="G380" s="246"/>
      <c r="H380" s="249">
        <v>6.4000000000000004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871</v>
      </c>
      <c r="G381" s="246"/>
      <c r="H381" s="249">
        <v>1.6759999999999999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3" customFormat="1">
      <c r="A382" s="13"/>
      <c r="B382" s="234"/>
      <c r="C382" s="235"/>
      <c r="D382" s="236" t="s">
        <v>223</v>
      </c>
      <c r="E382" s="237" t="s">
        <v>21</v>
      </c>
      <c r="F382" s="238" t="s">
        <v>859</v>
      </c>
      <c r="G382" s="235"/>
      <c r="H382" s="237" t="s">
        <v>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223</v>
      </c>
      <c r="AU382" s="244" t="s">
        <v>86</v>
      </c>
      <c r="AV382" s="13" t="s">
        <v>80</v>
      </c>
      <c r="AW382" s="13" t="s">
        <v>34</v>
      </c>
      <c r="AX382" s="13" t="s">
        <v>73</v>
      </c>
      <c r="AY382" s="244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872</v>
      </c>
      <c r="G383" s="246"/>
      <c r="H383" s="249">
        <v>17.48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873</v>
      </c>
      <c r="G384" s="246"/>
      <c r="H384" s="249">
        <v>3.8399999999999999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3" customFormat="1">
      <c r="A385" s="13"/>
      <c r="B385" s="234"/>
      <c r="C385" s="235"/>
      <c r="D385" s="236" t="s">
        <v>223</v>
      </c>
      <c r="E385" s="237" t="s">
        <v>21</v>
      </c>
      <c r="F385" s="238" t="s">
        <v>862</v>
      </c>
      <c r="G385" s="235"/>
      <c r="H385" s="237" t="s">
        <v>21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223</v>
      </c>
      <c r="AU385" s="244" t="s">
        <v>86</v>
      </c>
      <c r="AV385" s="13" t="s">
        <v>80</v>
      </c>
      <c r="AW385" s="13" t="s">
        <v>34</v>
      </c>
      <c r="AX385" s="13" t="s">
        <v>73</v>
      </c>
      <c r="AY385" s="244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874</v>
      </c>
      <c r="G386" s="246"/>
      <c r="H386" s="249">
        <v>14.65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3" customFormat="1">
      <c r="A387" s="13"/>
      <c r="B387" s="234"/>
      <c r="C387" s="235"/>
      <c r="D387" s="236" t="s">
        <v>223</v>
      </c>
      <c r="E387" s="237" t="s">
        <v>21</v>
      </c>
      <c r="F387" s="238" t="s">
        <v>864</v>
      </c>
      <c r="G387" s="235"/>
      <c r="H387" s="237" t="s">
        <v>21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223</v>
      </c>
      <c r="AU387" s="244" t="s">
        <v>86</v>
      </c>
      <c r="AV387" s="13" t="s">
        <v>80</v>
      </c>
      <c r="AW387" s="13" t="s">
        <v>34</v>
      </c>
      <c r="AX387" s="13" t="s">
        <v>73</v>
      </c>
      <c r="AY387" s="244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875</v>
      </c>
      <c r="G388" s="246"/>
      <c r="H388" s="249">
        <v>27.649999999999999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3" customFormat="1">
      <c r="A389" s="13"/>
      <c r="B389" s="234"/>
      <c r="C389" s="235"/>
      <c r="D389" s="236" t="s">
        <v>223</v>
      </c>
      <c r="E389" s="237" t="s">
        <v>21</v>
      </c>
      <c r="F389" s="238" t="s">
        <v>853</v>
      </c>
      <c r="G389" s="235"/>
      <c r="H389" s="237" t="s">
        <v>21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223</v>
      </c>
      <c r="AU389" s="244" t="s">
        <v>86</v>
      </c>
      <c r="AV389" s="13" t="s">
        <v>80</v>
      </c>
      <c r="AW389" s="13" t="s">
        <v>34</v>
      </c>
      <c r="AX389" s="13" t="s">
        <v>73</v>
      </c>
      <c r="AY389" s="244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876</v>
      </c>
      <c r="G390" s="246"/>
      <c r="H390" s="249">
        <v>7.7439999999999998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877</v>
      </c>
      <c r="G391" s="246"/>
      <c r="H391" s="249">
        <v>13.103999999999999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5" customFormat="1">
      <c r="A392" s="15"/>
      <c r="B392" s="256"/>
      <c r="C392" s="257"/>
      <c r="D392" s="236" t="s">
        <v>223</v>
      </c>
      <c r="E392" s="258" t="s">
        <v>21</v>
      </c>
      <c r="F392" s="259" t="s">
        <v>230</v>
      </c>
      <c r="G392" s="257"/>
      <c r="H392" s="260">
        <v>92.543999999999997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223</v>
      </c>
      <c r="AU392" s="266" t="s">
        <v>86</v>
      </c>
      <c r="AV392" s="15" t="s">
        <v>122</v>
      </c>
      <c r="AW392" s="15" t="s">
        <v>34</v>
      </c>
      <c r="AX392" s="15" t="s">
        <v>80</v>
      </c>
      <c r="AY392" s="266" t="s">
        <v>213</v>
      </c>
    </row>
    <row r="393" s="2" customFormat="1" ht="16.5" customHeight="1">
      <c r="A393" s="41"/>
      <c r="B393" s="42"/>
      <c r="C393" s="216" t="s">
        <v>509</v>
      </c>
      <c r="D393" s="216" t="s">
        <v>215</v>
      </c>
      <c r="E393" s="217" t="s">
        <v>878</v>
      </c>
      <c r="F393" s="218" t="s">
        <v>879</v>
      </c>
      <c r="G393" s="219" t="s">
        <v>248</v>
      </c>
      <c r="H393" s="220">
        <v>92.543999999999997</v>
      </c>
      <c r="I393" s="221"/>
      <c r="J393" s="222">
        <f>ROUND(I393*H393,2)</f>
        <v>0</v>
      </c>
      <c r="K393" s="218" t="s">
        <v>219</v>
      </c>
      <c r="L393" s="47"/>
      <c r="M393" s="223" t="s">
        <v>21</v>
      </c>
      <c r="N393" s="224" t="s">
        <v>45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122</v>
      </c>
      <c r="AT393" s="227" t="s">
        <v>215</v>
      </c>
      <c r="AU393" s="227" t="s">
        <v>86</v>
      </c>
      <c r="AY393" s="20" t="s">
        <v>213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86</v>
      </c>
      <c r="BK393" s="228">
        <f>ROUND(I393*H393,2)</f>
        <v>0</v>
      </c>
      <c r="BL393" s="20" t="s">
        <v>122</v>
      </c>
      <c r="BM393" s="227" t="s">
        <v>880</v>
      </c>
    </row>
    <row r="394" s="2" customFormat="1">
      <c r="A394" s="41"/>
      <c r="B394" s="42"/>
      <c r="C394" s="43"/>
      <c r="D394" s="229" t="s">
        <v>221</v>
      </c>
      <c r="E394" s="43"/>
      <c r="F394" s="230" t="s">
        <v>881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221</v>
      </c>
      <c r="AU394" s="20" t="s">
        <v>86</v>
      </c>
    </row>
    <row r="395" s="2" customFormat="1" ht="16.5" customHeight="1">
      <c r="A395" s="41"/>
      <c r="B395" s="42"/>
      <c r="C395" s="216" t="s">
        <v>513</v>
      </c>
      <c r="D395" s="216" t="s">
        <v>215</v>
      </c>
      <c r="E395" s="217" t="s">
        <v>882</v>
      </c>
      <c r="F395" s="218" t="s">
        <v>883</v>
      </c>
      <c r="G395" s="219" t="s">
        <v>284</v>
      </c>
      <c r="H395" s="220">
        <v>3.1880000000000002</v>
      </c>
      <c r="I395" s="221"/>
      <c r="J395" s="222">
        <f>ROUND(I395*H395,2)</f>
        <v>0</v>
      </c>
      <c r="K395" s="218" t="s">
        <v>219</v>
      </c>
      <c r="L395" s="47"/>
      <c r="M395" s="223" t="s">
        <v>21</v>
      </c>
      <c r="N395" s="224" t="s">
        <v>45</v>
      </c>
      <c r="O395" s="87"/>
      <c r="P395" s="225">
        <f>O395*H395</f>
        <v>0</v>
      </c>
      <c r="Q395" s="225">
        <v>1.0606199999999999</v>
      </c>
      <c r="R395" s="225">
        <f>Q395*H395</f>
        <v>3.3812565599999997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122</v>
      </c>
      <c r="AT395" s="227" t="s">
        <v>215</v>
      </c>
      <c r="AU395" s="227" t="s">
        <v>86</v>
      </c>
      <c r="AY395" s="20" t="s">
        <v>213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86</v>
      </c>
      <c r="BK395" s="228">
        <f>ROUND(I395*H395,2)</f>
        <v>0</v>
      </c>
      <c r="BL395" s="20" t="s">
        <v>122</v>
      </c>
      <c r="BM395" s="227" t="s">
        <v>884</v>
      </c>
    </row>
    <row r="396" s="2" customFormat="1">
      <c r="A396" s="41"/>
      <c r="B396" s="42"/>
      <c r="C396" s="43"/>
      <c r="D396" s="229" t="s">
        <v>221</v>
      </c>
      <c r="E396" s="43"/>
      <c r="F396" s="230" t="s">
        <v>885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221</v>
      </c>
      <c r="AU396" s="20" t="s">
        <v>86</v>
      </c>
    </row>
    <row r="397" s="13" customFormat="1">
      <c r="A397" s="13"/>
      <c r="B397" s="234"/>
      <c r="C397" s="235"/>
      <c r="D397" s="236" t="s">
        <v>223</v>
      </c>
      <c r="E397" s="237" t="s">
        <v>21</v>
      </c>
      <c r="F397" s="238" t="s">
        <v>886</v>
      </c>
      <c r="G397" s="235"/>
      <c r="H397" s="237" t="s">
        <v>21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223</v>
      </c>
      <c r="AU397" s="244" t="s">
        <v>86</v>
      </c>
      <c r="AV397" s="13" t="s">
        <v>80</v>
      </c>
      <c r="AW397" s="13" t="s">
        <v>34</v>
      </c>
      <c r="AX397" s="13" t="s">
        <v>73</v>
      </c>
      <c r="AY397" s="244" t="s">
        <v>213</v>
      </c>
    </row>
    <row r="398" s="14" customFormat="1">
      <c r="A398" s="14"/>
      <c r="B398" s="245"/>
      <c r="C398" s="246"/>
      <c r="D398" s="236" t="s">
        <v>223</v>
      </c>
      <c r="E398" s="247" t="s">
        <v>21</v>
      </c>
      <c r="F398" s="248" t="s">
        <v>887</v>
      </c>
      <c r="G398" s="246"/>
      <c r="H398" s="249">
        <v>3.1880000000000002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223</v>
      </c>
      <c r="AU398" s="255" t="s">
        <v>86</v>
      </c>
      <c r="AV398" s="14" t="s">
        <v>86</v>
      </c>
      <c r="AW398" s="14" t="s">
        <v>34</v>
      </c>
      <c r="AX398" s="14" t="s">
        <v>73</v>
      </c>
      <c r="AY398" s="255" t="s">
        <v>213</v>
      </c>
    </row>
    <row r="399" s="15" customFormat="1">
      <c r="A399" s="15"/>
      <c r="B399" s="256"/>
      <c r="C399" s="257"/>
      <c r="D399" s="236" t="s">
        <v>223</v>
      </c>
      <c r="E399" s="258" t="s">
        <v>21</v>
      </c>
      <c r="F399" s="259" t="s">
        <v>230</v>
      </c>
      <c r="G399" s="257"/>
      <c r="H399" s="260">
        <v>3.1880000000000002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223</v>
      </c>
      <c r="AU399" s="266" t="s">
        <v>86</v>
      </c>
      <c r="AV399" s="15" t="s">
        <v>122</v>
      </c>
      <c r="AW399" s="15" t="s">
        <v>34</v>
      </c>
      <c r="AX399" s="15" t="s">
        <v>80</v>
      </c>
      <c r="AY399" s="266" t="s">
        <v>213</v>
      </c>
    </row>
    <row r="400" s="2" customFormat="1" ht="16.5" customHeight="1">
      <c r="A400" s="41"/>
      <c r="B400" s="42"/>
      <c r="C400" s="216" t="s">
        <v>888</v>
      </c>
      <c r="D400" s="216" t="s">
        <v>215</v>
      </c>
      <c r="E400" s="217" t="s">
        <v>889</v>
      </c>
      <c r="F400" s="218" t="s">
        <v>890</v>
      </c>
      <c r="G400" s="219" t="s">
        <v>218</v>
      </c>
      <c r="H400" s="220">
        <v>1.6200000000000001</v>
      </c>
      <c r="I400" s="221"/>
      <c r="J400" s="222">
        <f>ROUND(I400*H400,2)</f>
        <v>0</v>
      </c>
      <c r="K400" s="218" t="s">
        <v>219</v>
      </c>
      <c r="L400" s="47"/>
      <c r="M400" s="223" t="s">
        <v>21</v>
      </c>
      <c r="N400" s="224" t="s">
        <v>45</v>
      </c>
      <c r="O400" s="87"/>
      <c r="P400" s="225">
        <f>O400*H400</f>
        <v>0</v>
      </c>
      <c r="Q400" s="225">
        <v>2.5018699999999998</v>
      </c>
      <c r="R400" s="225">
        <f>Q400*H400</f>
        <v>4.0530293999999998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122</v>
      </c>
      <c r="AT400" s="227" t="s">
        <v>215</v>
      </c>
      <c r="AU400" s="227" t="s">
        <v>86</v>
      </c>
      <c r="AY400" s="20" t="s">
        <v>213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86</v>
      </c>
      <c r="BK400" s="228">
        <f>ROUND(I400*H400,2)</f>
        <v>0</v>
      </c>
      <c r="BL400" s="20" t="s">
        <v>122</v>
      </c>
      <c r="BM400" s="227" t="s">
        <v>891</v>
      </c>
    </row>
    <row r="401" s="2" customFormat="1">
      <c r="A401" s="41"/>
      <c r="B401" s="42"/>
      <c r="C401" s="43"/>
      <c r="D401" s="229" t="s">
        <v>221</v>
      </c>
      <c r="E401" s="43"/>
      <c r="F401" s="230" t="s">
        <v>892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221</v>
      </c>
      <c r="AU401" s="20" t="s">
        <v>86</v>
      </c>
    </row>
    <row r="402" s="13" customFormat="1">
      <c r="A402" s="13"/>
      <c r="B402" s="234"/>
      <c r="C402" s="235"/>
      <c r="D402" s="236" t="s">
        <v>223</v>
      </c>
      <c r="E402" s="237" t="s">
        <v>21</v>
      </c>
      <c r="F402" s="238" t="s">
        <v>893</v>
      </c>
      <c r="G402" s="235"/>
      <c r="H402" s="237" t="s">
        <v>21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223</v>
      </c>
      <c r="AU402" s="244" t="s">
        <v>86</v>
      </c>
      <c r="AV402" s="13" t="s">
        <v>80</v>
      </c>
      <c r="AW402" s="13" t="s">
        <v>34</v>
      </c>
      <c r="AX402" s="13" t="s">
        <v>73</v>
      </c>
      <c r="AY402" s="244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894</v>
      </c>
      <c r="G403" s="246"/>
      <c r="H403" s="249">
        <v>1.6200000000000001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5" customFormat="1">
      <c r="A404" s="15"/>
      <c r="B404" s="256"/>
      <c r="C404" s="257"/>
      <c r="D404" s="236" t="s">
        <v>223</v>
      </c>
      <c r="E404" s="258" t="s">
        <v>21</v>
      </c>
      <c r="F404" s="259" t="s">
        <v>230</v>
      </c>
      <c r="G404" s="257"/>
      <c r="H404" s="260">
        <v>1.6200000000000001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223</v>
      </c>
      <c r="AU404" s="266" t="s">
        <v>86</v>
      </c>
      <c r="AV404" s="15" t="s">
        <v>122</v>
      </c>
      <c r="AW404" s="15" t="s">
        <v>34</v>
      </c>
      <c r="AX404" s="15" t="s">
        <v>80</v>
      </c>
      <c r="AY404" s="266" t="s">
        <v>213</v>
      </c>
    </row>
    <row r="405" s="2" customFormat="1" ht="16.5" customHeight="1">
      <c r="A405" s="41"/>
      <c r="B405" s="42"/>
      <c r="C405" s="216" t="s">
        <v>895</v>
      </c>
      <c r="D405" s="216" t="s">
        <v>215</v>
      </c>
      <c r="E405" s="217" t="s">
        <v>896</v>
      </c>
      <c r="F405" s="218" t="s">
        <v>897</v>
      </c>
      <c r="G405" s="219" t="s">
        <v>248</v>
      </c>
      <c r="H405" s="220">
        <v>10.800000000000001</v>
      </c>
      <c r="I405" s="221"/>
      <c r="J405" s="222">
        <f>ROUND(I405*H405,2)</f>
        <v>0</v>
      </c>
      <c r="K405" s="218" t="s">
        <v>219</v>
      </c>
      <c r="L405" s="47"/>
      <c r="M405" s="223" t="s">
        <v>21</v>
      </c>
      <c r="N405" s="224" t="s">
        <v>45</v>
      </c>
      <c r="O405" s="87"/>
      <c r="P405" s="225">
        <f>O405*H405</f>
        <v>0</v>
      </c>
      <c r="Q405" s="225">
        <v>0.00264</v>
      </c>
      <c r="R405" s="225">
        <f>Q405*H405</f>
        <v>0.028512000000000003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122</v>
      </c>
      <c r="AT405" s="227" t="s">
        <v>215</v>
      </c>
      <c r="AU405" s="227" t="s">
        <v>86</v>
      </c>
      <c r="AY405" s="20" t="s">
        <v>213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86</v>
      </c>
      <c r="BK405" s="228">
        <f>ROUND(I405*H405,2)</f>
        <v>0</v>
      </c>
      <c r="BL405" s="20" t="s">
        <v>122</v>
      </c>
      <c r="BM405" s="227" t="s">
        <v>898</v>
      </c>
    </row>
    <row r="406" s="2" customFormat="1">
      <c r="A406" s="41"/>
      <c r="B406" s="42"/>
      <c r="C406" s="43"/>
      <c r="D406" s="229" t="s">
        <v>221</v>
      </c>
      <c r="E406" s="43"/>
      <c r="F406" s="230" t="s">
        <v>899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221</v>
      </c>
      <c r="AU406" s="20" t="s">
        <v>86</v>
      </c>
    </row>
    <row r="407" s="13" customFormat="1">
      <c r="A407" s="13"/>
      <c r="B407" s="234"/>
      <c r="C407" s="235"/>
      <c r="D407" s="236" t="s">
        <v>223</v>
      </c>
      <c r="E407" s="237" t="s">
        <v>21</v>
      </c>
      <c r="F407" s="238" t="s">
        <v>893</v>
      </c>
      <c r="G407" s="235"/>
      <c r="H407" s="237" t="s">
        <v>21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223</v>
      </c>
      <c r="AU407" s="244" t="s">
        <v>86</v>
      </c>
      <c r="AV407" s="13" t="s">
        <v>80</v>
      </c>
      <c r="AW407" s="13" t="s">
        <v>34</v>
      </c>
      <c r="AX407" s="13" t="s">
        <v>73</v>
      </c>
      <c r="AY407" s="244" t="s">
        <v>213</v>
      </c>
    </row>
    <row r="408" s="14" customFormat="1">
      <c r="A408" s="14"/>
      <c r="B408" s="245"/>
      <c r="C408" s="246"/>
      <c r="D408" s="236" t="s">
        <v>223</v>
      </c>
      <c r="E408" s="247" t="s">
        <v>21</v>
      </c>
      <c r="F408" s="248" t="s">
        <v>900</v>
      </c>
      <c r="G408" s="246"/>
      <c r="H408" s="249">
        <v>10.800000000000001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223</v>
      </c>
      <c r="AU408" s="255" t="s">
        <v>86</v>
      </c>
      <c r="AV408" s="14" t="s">
        <v>86</v>
      </c>
      <c r="AW408" s="14" t="s">
        <v>34</v>
      </c>
      <c r="AX408" s="14" t="s">
        <v>73</v>
      </c>
      <c r="AY408" s="255" t="s">
        <v>213</v>
      </c>
    </row>
    <row r="409" s="15" customFormat="1">
      <c r="A409" s="15"/>
      <c r="B409" s="256"/>
      <c r="C409" s="257"/>
      <c r="D409" s="236" t="s">
        <v>223</v>
      </c>
      <c r="E409" s="258" t="s">
        <v>21</v>
      </c>
      <c r="F409" s="259" t="s">
        <v>230</v>
      </c>
      <c r="G409" s="257"/>
      <c r="H409" s="260">
        <v>10.800000000000001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223</v>
      </c>
      <c r="AU409" s="266" t="s">
        <v>86</v>
      </c>
      <c r="AV409" s="15" t="s">
        <v>122</v>
      </c>
      <c r="AW409" s="15" t="s">
        <v>34</v>
      </c>
      <c r="AX409" s="15" t="s">
        <v>80</v>
      </c>
      <c r="AY409" s="266" t="s">
        <v>213</v>
      </c>
    </row>
    <row r="410" s="2" customFormat="1" ht="16.5" customHeight="1">
      <c r="A410" s="41"/>
      <c r="B410" s="42"/>
      <c r="C410" s="216" t="s">
        <v>901</v>
      </c>
      <c r="D410" s="216" t="s">
        <v>215</v>
      </c>
      <c r="E410" s="217" t="s">
        <v>902</v>
      </c>
      <c r="F410" s="218" t="s">
        <v>903</v>
      </c>
      <c r="G410" s="219" t="s">
        <v>248</v>
      </c>
      <c r="H410" s="220">
        <v>10.800000000000001</v>
      </c>
      <c r="I410" s="221"/>
      <c r="J410" s="222">
        <f>ROUND(I410*H410,2)</f>
        <v>0</v>
      </c>
      <c r="K410" s="218" t="s">
        <v>219</v>
      </c>
      <c r="L410" s="47"/>
      <c r="M410" s="223" t="s">
        <v>21</v>
      </c>
      <c r="N410" s="224" t="s">
        <v>45</v>
      </c>
      <c r="O410" s="87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122</v>
      </c>
      <c r="AT410" s="227" t="s">
        <v>215</v>
      </c>
      <c r="AU410" s="227" t="s">
        <v>86</v>
      </c>
      <c r="AY410" s="20" t="s">
        <v>213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86</v>
      </c>
      <c r="BK410" s="228">
        <f>ROUND(I410*H410,2)</f>
        <v>0</v>
      </c>
      <c r="BL410" s="20" t="s">
        <v>122</v>
      </c>
      <c r="BM410" s="227" t="s">
        <v>904</v>
      </c>
    </row>
    <row r="411" s="2" customFormat="1">
      <c r="A411" s="41"/>
      <c r="B411" s="42"/>
      <c r="C411" s="43"/>
      <c r="D411" s="229" t="s">
        <v>221</v>
      </c>
      <c r="E411" s="43"/>
      <c r="F411" s="230" t="s">
        <v>905</v>
      </c>
      <c r="G411" s="43"/>
      <c r="H411" s="43"/>
      <c r="I411" s="231"/>
      <c r="J411" s="43"/>
      <c r="K411" s="43"/>
      <c r="L411" s="47"/>
      <c r="M411" s="232"/>
      <c r="N411" s="233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221</v>
      </c>
      <c r="AU411" s="20" t="s">
        <v>86</v>
      </c>
    </row>
    <row r="412" s="2" customFormat="1" ht="24.15" customHeight="1">
      <c r="A412" s="41"/>
      <c r="B412" s="42"/>
      <c r="C412" s="216" t="s">
        <v>906</v>
      </c>
      <c r="D412" s="216" t="s">
        <v>215</v>
      </c>
      <c r="E412" s="217" t="s">
        <v>907</v>
      </c>
      <c r="F412" s="218" t="s">
        <v>908</v>
      </c>
      <c r="G412" s="219" t="s">
        <v>248</v>
      </c>
      <c r="H412" s="220">
        <v>6.7839999999999998</v>
      </c>
      <c r="I412" s="221"/>
      <c r="J412" s="222">
        <f>ROUND(I412*H412,2)</f>
        <v>0</v>
      </c>
      <c r="K412" s="218" t="s">
        <v>219</v>
      </c>
      <c r="L412" s="47"/>
      <c r="M412" s="223" t="s">
        <v>21</v>
      </c>
      <c r="N412" s="224" t="s">
        <v>45</v>
      </c>
      <c r="O412" s="87"/>
      <c r="P412" s="225">
        <f>O412*H412</f>
        <v>0</v>
      </c>
      <c r="Q412" s="225">
        <v>0.54959999999999998</v>
      </c>
      <c r="R412" s="225">
        <f>Q412*H412</f>
        <v>3.7284863999999995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122</v>
      </c>
      <c r="AT412" s="227" t="s">
        <v>215</v>
      </c>
      <c r="AU412" s="227" t="s">
        <v>86</v>
      </c>
      <c r="AY412" s="20" t="s">
        <v>213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86</v>
      </c>
      <c r="BK412" s="228">
        <f>ROUND(I412*H412,2)</f>
        <v>0</v>
      </c>
      <c r="BL412" s="20" t="s">
        <v>122</v>
      </c>
      <c r="BM412" s="227" t="s">
        <v>909</v>
      </c>
    </row>
    <row r="413" s="2" customFormat="1">
      <c r="A413" s="41"/>
      <c r="B413" s="42"/>
      <c r="C413" s="43"/>
      <c r="D413" s="229" t="s">
        <v>221</v>
      </c>
      <c r="E413" s="43"/>
      <c r="F413" s="230" t="s">
        <v>910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221</v>
      </c>
      <c r="AU413" s="20" t="s">
        <v>86</v>
      </c>
    </row>
    <row r="414" s="13" customFormat="1">
      <c r="A414" s="13"/>
      <c r="B414" s="234"/>
      <c r="C414" s="235"/>
      <c r="D414" s="236" t="s">
        <v>223</v>
      </c>
      <c r="E414" s="237" t="s">
        <v>21</v>
      </c>
      <c r="F414" s="238" t="s">
        <v>911</v>
      </c>
      <c r="G414" s="235"/>
      <c r="H414" s="237" t="s">
        <v>21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223</v>
      </c>
      <c r="AU414" s="244" t="s">
        <v>86</v>
      </c>
      <c r="AV414" s="13" t="s">
        <v>80</v>
      </c>
      <c r="AW414" s="13" t="s">
        <v>34</v>
      </c>
      <c r="AX414" s="13" t="s">
        <v>73</v>
      </c>
      <c r="AY414" s="244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912</v>
      </c>
      <c r="G415" s="246"/>
      <c r="H415" s="249">
        <v>1.9379999999999999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913</v>
      </c>
      <c r="G416" s="246"/>
      <c r="H416" s="249">
        <v>0.86299999999999999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3" customFormat="1">
      <c r="A417" s="13"/>
      <c r="B417" s="234"/>
      <c r="C417" s="235"/>
      <c r="D417" s="236" t="s">
        <v>223</v>
      </c>
      <c r="E417" s="237" t="s">
        <v>21</v>
      </c>
      <c r="F417" s="238" t="s">
        <v>914</v>
      </c>
      <c r="G417" s="235"/>
      <c r="H417" s="237" t="s">
        <v>21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223</v>
      </c>
      <c r="AU417" s="244" t="s">
        <v>86</v>
      </c>
      <c r="AV417" s="13" t="s">
        <v>80</v>
      </c>
      <c r="AW417" s="13" t="s">
        <v>34</v>
      </c>
      <c r="AX417" s="13" t="s">
        <v>73</v>
      </c>
      <c r="AY417" s="244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915</v>
      </c>
      <c r="G418" s="246"/>
      <c r="H418" s="249">
        <v>1.3280000000000001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916</v>
      </c>
      <c r="G419" s="246"/>
      <c r="H419" s="249">
        <v>2.6549999999999998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5" customFormat="1">
      <c r="A420" s="15"/>
      <c r="B420" s="256"/>
      <c r="C420" s="257"/>
      <c r="D420" s="236" t="s">
        <v>223</v>
      </c>
      <c r="E420" s="258" t="s">
        <v>21</v>
      </c>
      <c r="F420" s="259" t="s">
        <v>230</v>
      </c>
      <c r="G420" s="257"/>
      <c r="H420" s="260">
        <v>6.7839999999999998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223</v>
      </c>
      <c r="AU420" s="266" t="s">
        <v>86</v>
      </c>
      <c r="AV420" s="15" t="s">
        <v>122</v>
      </c>
      <c r="AW420" s="15" t="s">
        <v>34</v>
      </c>
      <c r="AX420" s="15" t="s">
        <v>80</v>
      </c>
      <c r="AY420" s="266" t="s">
        <v>213</v>
      </c>
    </row>
    <row r="421" s="2" customFormat="1" ht="24.15" customHeight="1">
      <c r="A421" s="41"/>
      <c r="B421" s="42"/>
      <c r="C421" s="216" t="s">
        <v>917</v>
      </c>
      <c r="D421" s="216" t="s">
        <v>215</v>
      </c>
      <c r="E421" s="217" t="s">
        <v>918</v>
      </c>
      <c r="F421" s="218" t="s">
        <v>919</v>
      </c>
      <c r="G421" s="219" t="s">
        <v>248</v>
      </c>
      <c r="H421" s="220">
        <v>92.031000000000006</v>
      </c>
      <c r="I421" s="221"/>
      <c r="J421" s="222">
        <f>ROUND(I421*H421,2)</f>
        <v>0</v>
      </c>
      <c r="K421" s="218" t="s">
        <v>219</v>
      </c>
      <c r="L421" s="47"/>
      <c r="M421" s="223" t="s">
        <v>21</v>
      </c>
      <c r="N421" s="224" t="s">
        <v>45</v>
      </c>
      <c r="O421" s="87"/>
      <c r="P421" s="225">
        <f>O421*H421</f>
        <v>0</v>
      </c>
      <c r="Q421" s="225">
        <v>1.0203599999999999</v>
      </c>
      <c r="R421" s="225">
        <f>Q421*H421</f>
        <v>93.904751160000004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122</v>
      </c>
      <c r="AT421" s="227" t="s">
        <v>215</v>
      </c>
      <c r="AU421" s="227" t="s">
        <v>86</v>
      </c>
      <c r="AY421" s="20" t="s">
        <v>213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86</v>
      </c>
      <c r="BK421" s="228">
        <f>ROUND(I421*H421,2)</f>
        <v>0</v>
      </c>
      <c r="BL421" s="20" t="s">
        <v>122</v>
      </c>
      <c r="BM421" s="227" t="s">
        <v>920</v>
      </c>
    </row>
    <row r="422" s="2" customFormat="1">
      <c r="A422" s="41"/>
      <c r="B422" s="42"/>
      <c r="C422" s="43"/>
      <c r="D422" s="229" t="s">
        <v>221</v>
      </c>
      <c r="E422" s="43"/>
      <c r="F422" s="230" t="s">
        <v>921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221</v>
      </c>
      <c r="AU422" s="20" t="s">
        <v>86</v>
      </c>
    </row>
    <row r="423" s="13" customFormat="1">
      <c r="A423" s="13"/>
      <c r="B423" s="234"/>
      <c r="C423" s="235"/>
      <c r="D423" s="236" t="s">
        <v>223</v>
      </c>
      <c r="E423" s="237" t="s">
        <v>21</v>
      </c>
      <c r="F423" s="238" t="s">
        <v>922</v>
      </c>
      <c r="G423" s="235"/>
      <c r="H423" s="237" t="s">
        <v>21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223</v>
      </c>
      <c r="AU423" s="244" t="s">
        <v>86</v>
      </c>
      <c r="AV423" s="13" t="s">
        <v>80</v>
      </c>
      <c r="AW423" s="13" t="s">
        <v>34</v>
      </c>
      <c r="AX423" s="13" t="s">
        <v>73</v>
      </c>
      <c r="AY423" s="244" t="s">
        <v>213</v>
      </c>
    </row>
    <row r="424" s="13" customFormat="1">
      <c r="A424" s="13"/>
      <c r="B424" s="234"/>
      <c r="C424" s="235"/>
      <c r="D424" s="236" t="s">
        <v>223</v>
      </c>
      <c r="E424" s="237" t="s">
        <v>21</v>
      </c>
      <c r="F424" s="238" t="s">
        <v>923</v>
      </c>
      <c r="G424" s="235"/>
      <c r="H424" s="237" t="s">
        <v>21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223</v>
      </c>
      <c r="AU424" s="244" t="s">
        <v>86</v>
      </c>
      <c r="AV424" s="13" t="s">
        <v>80</v>
      </c>
      <c r="AW424" s="13" t="s">
        <v>34</v>
      </c>
      <c r="AX424" s="13" t="s">
        <v>73</v>
      </c>
      <c r="AY424" s="244" t="s">
        <v>213</v>
      </c>
    </row>
    <row r="425" s="14" customFormat="1">
      <c r="A425" s="14"/>
      <c r="B425" s="245"/>
      <c r="C425" s="246"/>
      <c r="D425" s="236" t="s">
        <v>223</v>
      </c>
      <c r="E425" s="247" t="s">
        <v>21</v>
      </c>
      <c r="F425" s="248" t="s">
        <v>924</v>
      </c>
      <c r="G425" s="246"/>
      <c r="H425" s="249">
        <v>5.2400000000000002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223</v>
      </c>
      <c r="AU425" s="255" t="s">
        <v>86</v>
      </c>
      <c r="AV425" s="14" t="s">
        <v>86</v>
      </c>
      <c r="AW425" s="14" t="s">
        <v>34</v>
      </c>
      <c r="AX425" s="14" t="s">
        <v>73</v>
      </c>
      <c r="AY425" s="255" t="s">
        <v>213</v>
      </c>
    </row>
    <row r="426" s="13" customFormat="1">
      <c r="A426" s="13"/>
      <c r="B426" s="234"/>
      <c r="C426" s="235"/>
      <c r="D426" s="236" t="s">
        <v>223</v>
      </c>
      <c r="E426" s="237" t="s">
        <v>21</v>
      </c>
      <c r="F426" s="238" t="s">
        <v>925</v>
      </c>
      <c r="G426" s="235"/>
      <c r="H426" s="237" t="s">
        <v>21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223</v>
      </c>
      <c r="AU426" s="244" t="s">
        <v>86</v>
      </c>
      <c r="AV426" s="13" t="s">
        <v>80</v>
      </c>
      <c r="AW426" s="13" t="s">
        <v>34</v>
      </c>
      <c r="AX426" s="13" t="s">
        <v>73</v>
      </c>
      <c r="AY426" s="244" t="s">
        <v>213</v>
      </c>
    </row>
    <row r="427" s="13" customFormat="1">
      <c r="A427" s="13"/>
      <c r="B427" s="234"/>
      <c r="C427" s="235"/>
      <c r="D427" s="236" t="s">
        <v>223</v>
      </c>
      <c r="E427" s="237" t="s">
        <v>21</v>
      </c>
      <c r="F427" s="238" t="s">
        <v>926</v>
      </c>
      <c r="G427" s="235"/>
      <c r="H427" s="237" t="s">
        <v>21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223</v>
      </c>
      <c r="AU427" s="244" t="s">
        <v>86</v>
      </c>
      <c r="AV427" s="13" t="s">
        <v>80</v>
      </c>
      <c r="AW427" s="13" t="s">
        <v>34</v>
      </c>
      <c r="AX427" s="13" t="s">
        <v>73</v>
      </c>
      <c r="AY427" s="244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927</v>
      </c>
      <c r="G428" s="246"/>
      <c r="H428" s="249">
        <v>12.135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928</v>
      </c>
      <c r="G429" s="246"/>
      <c r="H429" s="249">
        <v>1.2749999999999999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3" customFormat="1">
      <c r="A430" s="13"/>
      <c r="B430" s="234"/>
      <c r="C430" s="235"/>
      <c r="D430" s="236" t="s">
        <v>223</v>
      </c>
      <c r="E430" s="237" t="s">
        <v>21</v>
      </c>
      <c r="F430" s="238" t="s">
        <v>929</v>
      </c>
      <c r="G430" s="235"/>
      <c r="H430" s="237" t="s">
        <v>21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223</v>
      </c>
      <c r="AU430" s="244" t="s">
        <v>86</v>
      </c>
      <c r="AV430" s="13" t="s">
        <v>80</v>
      </c>
      <c r="AW430" s="13" t="s">
        <v>34</v>
      </c>
      <c r="AX430" s="13" t="s">
        <v>73</v>
      </c>
      <c r="AY430" s="244" t="s">
        <v>213</v>
      </c>
    </row>
    <row r="431" s="14" customFormat="1">
      <c r="A431" s="14"/>
      <c r="B431" s="245"/>
      <c r="C431" s="246"/>
      <c r="D431" s="236" t="s">
        <v>223</v>
      </c>
      <c r="E431" s="247" t="s">
        <v>21</v>
      </c>
      <c r="F431" s="248" t="s">
        <v>930</v>
      </c>
      <c r="G431" s="246"/>
      <c r="H431" s="249">
        <v>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223</v>
      </c>
      <c r="AU431" s="255" t="s">
        <v>86</v>
      </c>
      <c r="AV431" s="14" t="s">
        <v>86</v>
      </c>
      <c r="AW431" s="14" t="s">
        <v>34</v>
      </c>
      <c r="AX431" s="14" t="s">
        <v>73</v>
      </c>
      <c r="AY431" s="255" t="s">
        <v>213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931</v>
      </c>
      <c r="G432" s="246"/>
      <c r="H432" s="249">
        <v>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73</v>
      </c>
      <c r="AY432" s="255" t="s">
        <v>213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932</v>
      </c>
      <c r="G433" s="246"/>
      <c r="H433" s="249">
        <v>3.125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73</v>
      </c>
      <c r="AY433" s="255" t="s">
        <v>213</v>
      </c>
    </row>
    <row r="434" s="13" customFormat="1">
      <c r="A434" s="13"/>
      <c r="B434" s="234"/>
      <c r="C434" s="235"/>
      <c r="D434" s="236" t="s">
        <v>223</v>
      </c>
      <c r="E434" s="237" t="s">
        <v>21</v>
      </c>
      <c r="F434" s="238" t="s">
        <v>933</v>
      </c>
      <c r="G434" s="235"/>
      <c r="H434" s="237" t="s">
        <v>21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223</v>
      </c>
      <c r="AU434" s="244" t="s">
        <v>86</v>
      </c>
      <c r="AV434" s="13" t="s">
        <v>80</v>
      </c>
      <c r="AW434" s="13" t="s">
        <v>34</v>
      </c>
      <c r="AX434" s="13" t="s">
        <v>73</v>
      </c>
      <c r="AY434" s="244" t="s">
        <v>213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934</v>
      </c>
      <c r="G435" s="246"/>
      <c r="H435" s="249">
        <v>23.82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935</v>
      </c>
      <c r="G436" s="246"/>
      <c r="H436" s="249">
        <v>4.7999999999999998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4" customFormat="1">
      <c r="A437" s="14"/>
      <c r="B437" s="245"/>
      <c r="C437" s="246"/>
      <c r="D437" s="236" t="s">
        <v>223</v>
      </c>
      <c r="E437" s="247" t="s">
        <v>21</v>
      </c>
      <c r="F437" s="248" t="s">
        <v>936</v>
      </c>
      <c r="G437" s="246"/>
      <c r="H437" s="249">
        <v>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223</v>
      </c>
      <c r="AU437" s="255" t="s">
        <v>86</v>
      </c>
      <c r="AV437" s="14" t="s">
        <v>86</v>
      </c>
      <c r="AW437" s="14" t="s">
        <v>34</v>
      </c>
      <c r="AX437" s="14" t="s">
        <v>73</v>
      </c>
      <c r="AY437" s="255" t="s">
        <v>213</v>
      </c>
    </row>
    <row r="438" s="13" customFormat="1">
      <c r="A438" s="13"/>
      <c r="B438" s="234"/>
      <c r="C438" s="235"/>
      <c r="D438" s="236" t="s">
        <v>223</v>
      </c>
      <c r="E438" s="237" t="s">
        <v>21</v>
      </c>
      <c r="F438" s="238" t="s">
        <v>937</v>
      </c>
      <c r="G438" s="235"/>
      <c r="H438" s="237" t="s">
        <v>21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223</v>
      </c>
      <c r="AU438" s="244" t="s">
        <v>86</v>
      </c>
      <c r="AV438" s="13" t="s">
        <v>80</v>
      </c>
      <c r="AW438" s="13" t="s">
        <v>34</v>
      </c>
      <c r="AX438" s="13" t="s">
        <v>73</v>
      </c>
      <c r="AY438" s="244" t="s">
        <v>213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938</v>
      </c>
      <c r="G439" s="246"/>
      <c r="H439" s="249">
        <v>4.883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939</v>
      </c>
      <c r="G440" s="246"/>
      <c r="H440" s="249">
        <v>0.52500000000000002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3" customFormat="1">
      <c r="A441" s="13"/>
      <c r="B441" s="234"/>
      <c r="C441" s="235"/>
      <c r="D441" s="236" t="s">
        <v>223</v>
      </c>
      <c r="E441" s="237" t="s">
        <v>21</v>
      </c>
      <c r="F441" s="238" t="s">
        <v>911</v>
      </c>
      <c r="G441" s="235"/>
      <c r="H441" s="237" t="s">
        <v>21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223</v>
      </c>
      <c r="AU441" s="244" t="s">
        <v>86</v>
      </c>
      <c r="AV441" s="13" t="s">
        <v>80</v>
      </c>
      <c r="AW441" s="13" t="s">
        <v>34</v>
      </c>
      <c r="AX441" s="13" t="s">
        <v>73</v>
      </c>
      <c r="AY441" s="244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936</v>
      </c>
      <c r="G442" s="246"/>
      <c r="H442" s="249">
        <v>4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940</v>
      </c>
      <c r="G443" s="246"/>
      <c r="H443" s="249">
        <v>1.8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4" customFormat="1">
      <c r="A444" s="14"/>
      <c r="B444" s="245"/>
      <c r="C444" s="246"/>
      <c r="D444" s="236" t="s">
        <v>223</v>
      </c>
      <c r="E444" s="247" t="s">
        <v>21</v>
      </c>
      <c r="F444" s="248" t="s">
        <v>941</v>
      </c>
      <c r="G444" s="246"/>
      <c r="H444" s="249">
        <v>6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223</v>
      </c>
      <c r="AU444" s="255" t="s">
        <v>86</v>
      </c>
      <c r="AV444" s="14" t="s">
        <v>86</v>
      </c>
      <c r="AW444" s="14" t="s">
        <v>34</v>
      </c>
      <c r="AX444" s="14" t="s">
        <v>73</v>
      </c>
      <c r="AY444" s="255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942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943</v>
      </c>
      <c r="G446" s="246"/>
      <c r="H446" s="249">
        <v>6.415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944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945</v>
      </c>
      <c r="G448" s="246"/>
      <c r="H448" s="249">
        <v>1.0129999999999999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5" customFormat="1">
      <c r="A449" s="15"/>
      <c r="B449" s="256"/>
      <c r="C449" s="257"/>
      <c r="D449" s="236" t="s">
        <v>223</v>
      </c>
      <c r="E449" s="258" t="s">
        <v>21</v>
      </c>
      <c r="F449" s="259" t="s">
        <v>230</v>
      </c>
      <c r="G449" s="257"/>
      <c r="H449" s="260">
        <v>92.031000000000006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223</v>
      </c>
      <c r="AU449" s="266" t="s">
        <v>86</v>
      </c>
      <c r="AV449" s="15" t="s">
        <v>122</v>
      </c>
      <c r="AW449" s="15" t="s">
        <v>34</v>
      </c>
      <c r="AX449" s="15" t="s">
        <v>80</v>
      </c>
      <c r="AY449" s="266" t="s">
        <v>213</v>
      </c>
    </row>
    <row r="450" s="2" customFormat="1" ht="16.5" customHeight="1">
      <c r="A450" s="41"/>
      <c r="B450" s="42"/>
      <c r="C450" s="216" t="s">
        <v>946</v>
      </c>
      <c r="D450" s="216" t="s">
        <v>215</v>
      </c>
      <c r="E450" s="217" t="s">
        <v>947</v>
      </c>
      <c r="F450" s="218" t="s">
        <v>948</v>
      </c>
      <c r="G450" s="219" t="s">
        <v>218</v>
      </c>
      <c r="H450" s="220">
        <v>3.3029999999999999</v>
      </c>
      <c r="I450" s="221"/>
      <c r="J450" s="222">
        <f>ROUND(I450*H450,2)</f>
        <v>0</v>
      </c>
      <c r="K450" s="218" t="s">
        <v>219</v>
      </c>
      <c r="L450" s="47"/>
      <c r="M450" s="223" t="s">
        <v>21</v>
      </c>
      <c r="N450" s="224" t="s">
        <v>45</v>
      </c>
      <c r="O450" s="87"/>
      <c r="P450" s="225">
        <f>O450*H450</f>
        <v>0</v>
      </c>
      <c r="Q450" s="225">
        <v>2.5018699999999998</v>
      </c>
      <c r="R450" s="225">
        <f>Q450*H450</f>
        <v>8.2636766099999992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122</v>
      </c>
      <c r="AT450" s="227" t="s">
        <v>215</v>
      </c>
      <c r="AU450" s="227" t="s">
        <v>86</v>
      </c>
      <c r="AY450" s="20" t="s">
        <v>213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86</v>
      </c>
      <c r="BK450" s="228">
        <f>ROUND(I450*H450,2)</f>
        <v>0</v>
      </c>
      <c r="BL450" s="20" t="s">
        <v>122</v>
      </c>
      <c r="BM450" s="227" t="s">
        <v>949</v>
      </c>
    </row>
    <row r="451" s="2" customFormat="1">
      <c r="A451" s="41"/>
      <c r="B451" s="42"/>
      <c r="C451" s="43"/>
      <c r="D451" s="229" t="s">
        <v>221</v>
      </c>
      <c r="E451" s="43"/>
      <c r="F451" s="230" t="s">
        <v>950</v>
      </c>
      <c r="G451" s="43"/>
      <c r="H451" s="43"/>
      <c r="I451" s="231"/>
      <c r="J451" s="43"/>
      <c r="K451" s="43"/>
      <c r="L451" s="47"/>
      <c r="M451" s="232"/>
      <c r="N451" s="233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221</v>
      </c>
      <c r="AU451" s="20" t="s">
        <v>86</v>
      </c>
    </row>
    <row r="452" s="13" customFormat="1">
      <c r="A452" s="13"/>
      <c r="B452" s="234"/>
      <c r="C452" s="235"/>
      <c r="D452" s="236" t="s">
        <v>223</v>
      </c>
      <c r="E452" s="237" t="s">
        <v>21</v>
      </c>
      <c r="F452" s="238" t="s">
        <v>809</v>
      </c>
      <c r="G452" s="235"/>
      <c r="H452" s="237" t="s">
        <v>21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223</v>
      </c>
      <c r="AU452" s="244" t="s">
        <v>86</v>
      </c>
      <c r="AV452" s="13" t="s">
        <v>80</v>
      </c>
      <c r="AW452" s="13" t="s">
        <v>34</v>
      </c>
      <c r="AX452" s="13" t="s">
        <v>73</v>
      </c>
      <c r="AY452" s="244" t="s">
        <v>213</v>
      </c>
    </row>
    <row r="453" s="14" customFormat="1">
      <c r="A453" s="14"/>
      <c r="B453" s="245"/>
      <c r="C453" s="246"/>
      <c r="D453" s="236" t="s">
        <v>223</v>
      </c>
      <c r="E453" s="247" t="s">
        <v>21</v>
      </c>
      <c r="F453" s="248" t="s">
        <v>951</v>
      </c>
      <c r="G453" s="246"/>
      <c r="H453" s="249">
        <v>0.96799999999999997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223</v>
      </c>
      <c r="AU453" s="255" t="s">
        <v>86</v>
      </c>
      <c r="AV453" s="14" t="s">
        <v>86</v>
      </c>
      <c r="AW453" s="14" t="s">
        <v>34</v>
      </c>
      <c r="AX453" s="14" t="s">
        <v>73</v>
      </c>
      <c r="AY453" s="255" t="s">
        <v>213</v>
      </c>
    </row>
    <row r="454" s="13" customFormat="1">
      <c r="A454" s="13"/>
      <c r="B454" s="234"/>
      <c r="C454" s="235"/>
      <c r="D454" s="236" t="s">
        <v>223</v>
      </c>
      <c r="E454" s="237" t="s">
        <v>21</v>
      </c>
      <c r="F454" s="238" t="s">
        <v>952</v>
      </c>
      <c r="G454" s="235"/>
      <c r="H454" s="237" t="s">
        <v>21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223</v>
      </c>
      <c r="AU454" s="244" t="s">
        <v>86</v>
      </c>
      <c r="AV454" s="13" t="s">
        <v>80</v>
      </c>
      <c r="AW454" s="13" t="s">
        <v>34</v>
      </c>
      <c r="AX454" s="13" t="s">
        <v>73</v>
      </c>
      <c r="AY454" s="244" t="s">
        <v>213</v>
      </c>
    </row>
    <row r="455" s="13" customFormat="1">
      <c r="A455" s="13"/>
      <c r="B455" s="234"/>
      <c r="C455" s="235"/>
      <c r="D455" s="236" t="s">
        <v>223</v>
      </c>
      <c r="E455" s="237" t="s">
        <v>21</v>
      </c>
      <c r="F455" s="238" t="s">
        <v>953</v>
      </c>
      <c r="G455" s="235"/>
      <c r="H455" s="237" t="s">
        <v>21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223</v>
      </c>
      <c r="AU455" s="244" t="s">
        <v>86</v>
      </c>
      <c r="AV455" s="13" t="s">
        <v>80</v>
      </c>
      <c r="AW455" s="13" t="s">
        <v>34</v>
      </c>
      <c r="AX455" s="13" t="s">
        <v>73</v>
      </c>
      <c r="AY455" s="244" t="s">
        <v>213</v>
      </c>
    </row>
    <row r="456" s="14" customFormat="1">
      <c r="A456" s="14"/>
      <c r="B456" s="245"/>
      <c r="C456" s="246"/>
      <c r="D456" s="236" t="s">
        <v>223</v>
      </c>
      <c r="E456" s="247" t="s">
        <v>21</v>
      </c>
      <c r="F456" s="248" t="s">
        <v>954</v>
      </c>
      <c r="G456" s="246"/>
      <c r="H456" s="249">
        <v>0.45100000000000001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223</v>
      </c>
      <c r="AU456" s="255" t="s">
        <v>86</v>
      </c>
      <c r="AV456" s="14" t="s">
        <v>86</v>
      </c>
      <c r="AW456" s="14" t="s">
        <v>34</v>
      </c>
      <c r="AX456" s="14" t="s">
        <v>73</v>
      </c>
      <c r="AY456" s="255" t="s">
        <v>213</v>
      </c>
    </row>
    <row r="457" s="14" customFormat="1">
      <c r="A457" s="14"/>
      <c r="B457" s="245"/>
      <c r="C457" s="246"/>
      <c r="D457" s="236" t="s">
        <v>223</v>
      </c>
      <c r="E457" s="247" t="s">
        <v>21</v>
      </c>
      <c r="F457" s="248" t="s">
        <v>955</v>
      </c>
      <c r="G457" s="246"/>
      <c r="H457" s="249">
        <v>1.8839999999999999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223</v>
      </c>
      <c r="AU457" s="255" t="s">
        <v>86</v>
      </c>
      <c r="AV457" s="14" t="s">
        <v>86</v>
      </c>
      <c r="AW457" s="14" t="s">
        <v>34</v>
      </c>
      <c r="AX457" s="14" t="s">
        <v>73</v>
      </c>
      <c r="AY457" s="255" t="s">
        <v>213</v>
      </c>
    </row>
    <row r="458" s="15" customFormat="1">
      <c r="A458" s="15"/>
      <c r="B458" s="256"/>
      <c r="C458" s="257"/>
      <c r="D458" s="236" t="s">
        <v>223</v>
      </c>
      <c r="E458" s="258" t="s">
        <v>21</v>
      </c>
      <c r="F458" s="259" t="s">
        <v>230</v>
      </c>
      <c r="G458" s="257"/>
      <c r="H458" s="260">
        <v>3.3029999999999999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223</v>
      </c>
      <c r="AU458" s="266" t="s">
        <v>86</v>
      </c>
      <c r="AV458" s="15" t="s">
        <v>122</v>
      </c>
      <c r="AW458" s="15" t="s">
        <v>34</v>
      </c>
      <c r="AX458" s="15" t="s">
        <v>80</v>
      </c>
      <c r="AY458" s="266" t="s">
        <v>213</v>
      </c>
    </row>
    <row r="459" s="2" customFormat="1" ht="16.5" customHeight="1">
      <c r="A459" s="41"/>
      <c r="B459" s="42"/>
      <c r="C459" s="216" t="s">
        <v>956</v>
      </c>
      <c r="D459" s="216" t="s">
        <v>215</v>
      </c>
      <c r="E459" s="217" t="s">
        <v>957</v>
      </c>
      <c r="F459" s="218" t="s">
        <v>958</v>
      </c>
      <c r="G459" s="219" t="s">
        <v>218</v>
      </c>
      <c r="H459" s="220">
        <v>83.659999999999997</v>
      </c>
      <c r="I459" s="221"/>
      <c r="J459" s="222">
        <f>ROUND(I459*H459,2)</f>
        <v>0</v>
      </c>
      <c r="K459" s="218" t="s">
        <v>219</v>
      </c>
      <c r="L459" s="47"/>
      <c r="M459" s="223" t="s">
        <v>21</v>
      </c>
      <c r="N459" s="224" t="s">
        <v>45</v>
      </c>
      <c r="O459" s="87"/>
      <c r="P459" s="225">
        <f>O459*H459</f>
        <v>0</v>
      </c>
      <c r="Q459" s="225">
        <v>2.5234999999999999</v>
      </c>
      <c r="R459" s="225">
        <f>Q459*H459</f>
        <v>211.11600999999999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122</v>
      </c>
      <c r="AT459" s="227" t="s">
        <v>215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122</v>
      </c>
      <c r="BM459" s="227" t="s">
        <v>959</v>
      </c>
    </row>
    <row r="460" s="2" customFormat="1">
      <c r="A460" s="41"/>
      <c r="B460" s="42"/>
      <c r="C460" s="43"/>
      <c r="D460" s="229" t="s">
        <v>221</v>
      </c>
      <c r="E460" s="43"/>
      <c r="F460" s="230" t="s">
        <v>960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221</v>
      </c>
      <c r="AU460" s="20" t="s">
        <v>86</v>
      </c>
    </row>
    <row r="461" s="13" customFormat="1">
      <c r="A461" s="13"/>
      <c r="B461" s="234"/>
      <c r="C461" s="235"/>
      <c r="D461" s="236" t="s">
        <v>223</v>
      </c>
      <c r="E461" s="237" t="s">
        <v>21</v>
      </c>
      <c r="F461" s="238" t="s">
        <v>961</v>
      </c>
      <c r="G461" s="235"/>
      <c r="H461" s="237" t="s">
        <v>21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223</v>
      </c>
      <c r="AU461" s="244" t="s">
        <v>86</v>
      </c>
      <c r="AV461" s="13" t="s">
        <v>80</v>
      </c>
      <c r="AW461" s="13" t="s">
        <v>34</v>
      </c>
      <c r="AX461" s="13" t="s">
        <v>73</v>
      </c>
      <c r="AY461" s="244" t="s">
        <v>213</v>
      </c>
    </row>
    <row r="462" s="14" customFormat="1">
      <c r="A462" s="14"/>
      <c r="B462" s="245"/>
      <c r="C462" s="246"/>
      <c r="D462" s="236" t="s">
        <v>223</v>
      </c>
      <c r="E462" s="247" t="s">
        <v>21</v>
      </c>
      <c r="F462" s="248" t="s">
        <v>962</v>
      </c>
      <c r="G462" s="246"/>
      <c r="H462" s="249">
        <v>2.4169999999999998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223</v>
      </c>
      <c r="AU462" s="255" t="s">
        <v>86</v>
      </c>
      <c r="AV462" s="14" t="s">
        <v>86</v>
      </c>
      <c r="AW462" s="14" t="s">
        <v>34</v>
      </c>
      <c r="AX462" s="14" t="s">
        <v>73</v>
      </c>
      <c r="AY462" s="255" t="s">
        <v>213</v>
      </c>
    </row>
    <row r="463" s="13" customFormat="1">
      <c r="A463" s="13"/>
      <c r="B463" s="234"/>
      <c r="C463" s="235"/>
      <c r="D463" s="236" t="s">
        <v>223</v>
      </c>
      <c r="E463" s="237" t="s">
        <v>21</v>
      </c>
      <c r="F463" s="238" t="s">
        <v>963</v>
      </c>
      <c r="G463" s="235"/>
      <c r="H463" s="237" t="s">
        <v>21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223</v>
      </c>
      <c r="AU463" s="244" t="s">
        <v>86</v>
      </c>
      <c r="AV463" s="13" t="s">
        <v>80</v>
      </c>
      <c r="AW463" s="13" t="s">
        <v>34</v>
      </c>
      <c r="AX463" s="13" t="s">
        <v>73</v>
      </c>
      <c r="AY463" s="244" t="s">
        <v>213</v>
      </c>
    </row>
    <row r="464" s="14" customFormat="1">
      <c r="A464" s="14"/>
      <c r="B464" s="245"/>
      <c r="C464" s="246"/>
      <c r="D464" s="236" t="s">
        <v>223</v>
      </c>
      <c r="E464" s="247" t="s">
        <v>21</v>
      </c>
      <c r="F464" s="248" t="s">
        <v>964</v>
      </c>
      <c r="G464" s="246"/>
      <c r="H464" s="249">
        <v>6.4390000000000001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223</v>
      </c>
      <c r="AU464" s="255" t="s">
        <v>86</v>
      </c>
      <c r="AV464" s="14" t="s">
        <v>86</v>
      </c>
      <c r="AW464" s="14" t="s">
        <v>34</v>
      </c>
      <c r="AX464" s="14" t="s">
        <v>73</v>
      </c>
      <c r="AY464" s="255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965</v>
      </c>
      <c r="G465" s="246"/>
      <c r="H465" s="249">
        <v>-0.63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4" customFormat="1">
      <c r="A466" s="14"/>
      <c r="B466" s="245"/>
      <c r="C466" s="246"/>
      <c r="D466" s="236" t="s">
        <v>223</v>
      </c>
      <c r="E466" s="247" t="s">
        <v>21</v>
      </c>
      <c r="F466" s="248" t="s">
        <v>966</v>
      </c>
      <c r="G466" s="246"/>
      <c r="H466" s="249">
        <v>2.6019999999999999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223</v>
      </c>
      <c r="AU466" s="255" t="s">
        <v>86</v>
      </c>
      <c r="AV466" s="14" t="s">
        <v>86</v>
      </c>
      <c r="AW466" s="14" t="s">
        <v>34</v>
      </c>
      <c r="AX466" s="14" t="s">
        <v>73</v>
      </c>
      <c r="AY466" s="255" t="s">
        <v>213</v>
      </c>
    </row>
    <row r="467" s="14" customFormat="1">
      <c r="A467" s="14"/>
      <c r="B467" s="245"/>
      <c r="C467" s="246"/>
      <c r="D467" s="236" t="s">
        <v>223</v>
      </c>
      <c r="E467" s="247" t="s">
        <v>21</v>
      </c>
      <c r="F467" s="248" t="s">
        <v>967</v>
      </c>
      <c r="G467" s="246"/>
      <c r="H467" s="249">
        <v>12.471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223</v>
      </c>
      <c r="AU467" s="255" t="s">
        <v>86</v>
      </c>
      <c r="AV467" s="14" t="s">
        <v>86</v>
      </c>
      <c r="AW467" s="14" t="s">
        <v>34</v>
      </c>
      <c r="AX467" s="14" t="s">
        <v>73</v>
      </c>
      <c r="AY467" s="255" t="s">
        <v>213</v>
      </c>
    </row>
    <row r="468" s="14" customFormat="1">
      <c r="A468" s="14"/>
      <c r="B468" s="245"/>
      <c r="C468" s="246"/>
      <c r="D468" s="236" t="s">
        <v>223</v>
      </c>
      <c r="E468" s="247" t="s">
        <v>21</v>
      </c>
      <c r="F468" s="248" t="s">
        <v>968</v>
      </c>
      <c r="G468" s="246"/>
      <c r="H468" s="249">
        <v>18.652999999999999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223</v>
      </c>
      <c r="AU468" s="255" t="s">
        <v>86</v>
      </c>
      <c r="AV468" s="14" t="s">
        <v>86</v>
      </c>
      <c r="AW468" s="14" t="s">
        <v>34</v>
      </c>
      <c r="AX468" s="14" t="s">
        <v>73</v>
      </c>
      <c r="AY468" s="255" t="s">
        <v>213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969</v>
      </c>
      <c r="G469" s="246"/>
      <c r="H469" s="249">
        <v>5.6449999999999996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73</v>
      </c>
      <c r="AY469" s="255" t="s">
        <v>213</v>
      </c>
    </row>
    <row r="470" s="14" customFormat="1">
      <c r="A470" s="14"/>
      <c r="B470" s="245"/>
      <c r="C470" s="246"/>
      <c r="D470" s="236" t="s">
        <v>223</v>
      </c>
      <c r="E470" s="247" t="s">
        <v>21</v>
      </c>
      <c r="F470" s="248" t="s">
        <v>970</v>
      </c>
      <c r="G470" s="246"/>
      <c r="H470" s="249">
        <v>9.0730000000000004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223</v>
      </c>
      <c r="AU470" s="255" t="s">
        <v>86</v>
      </c>
      <c r="AV470" s="14" t="s">
        <v>86</v>
      </c>
      <c r="AW470" s="14" t="s">
        <v>34</v>
      </c>
      <c r="AX470" s="14" t="s">
        <v>73</v>
      </c>
      <c r="AY470" s="255" t="s">
        <v>213</v>
      </c>
    </row>
    <row r="471" s="14" customFormat="1">
      <c r="A471" s="14"/>
      <c r="B471" s="245"/>
      <c r="C471" s="246"/>
      <c r="D471" s="236" t="s">
        <v>223</v>
      </c>
      <c r="E471" s="247" t="s">
        <v>21</v>
      </c>
      <c r="F471" s="248" t="s">
        <v>971</v>
      </c>
      <c r="G471" s="246"/>
      <c r="H471" s="249">
        <v>4.9169999999999998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34</v>
      </c>
      <c r="AX471" s="14" t="s">
        <v>73</v>
      </c>
      <c r="AY471" s="255" t="s">
        <v>213</v>
      </c>
    </row>
    <row r="472" s="14" customFormat="1">
      <c r="A472" s="14"/>
      <c r="B472" s="245"/>
      <c r="C472" s="246"/>
      <c r="D472" s="236" t="s">
        <v>223</v>
      </c>
      <c r="E472" s="247" t="s">
        <v>21</v>
      </c>
      <c r="F472" s="248" t="s">
        <v>972</v>
      </c>
      <c r="G472" s="246"/>
      <c r="H472" s="249">
        <v>-0.17399999999999999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223</v>
      </c>
      <c r="AU472" s="255" t="s">
        <v>86</v>
      </c>
      <c r="AV472" s="14" t="s">
        <v>86</v>
      </c>
      <c r="AW472" s="14" t="s">
        <v>34</v>
      </c>
      <c r="AX472" s="14" t="s">
        <v>73</v>
      </c>
      <c r="AY472" s="255" t="s">
        <v>213</v>
      </c>
    </row>
    <row r="473" s="14" customFormat="1">
      <c r="A473" s="14"/>
      <c r="B473" s="245"/>
      <c r="C473" s="246"/>
      <c r="D473" s="236" t="s">
        <v>223</v>
      </c>
      <c r="E473" s="247" t="s">
        <v>21</v>
      </c>
      <c r="F473" s="248" t="s">
        <v>973</v>
      </c>
      <c r="G473" s="246"/>
      <c r="H473" s="249">
        <v>5.5999999999999996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223</v>
      </c>
      <c r="AU473" s="255" t="s">
        <v>86</v>
      </c>
      <c r="AV473" s="14" t="s">
        <v>86</v>
      </c>
      <c r="AW473" s="14" t="s">
        <v>34</v>
      </c>
      <c r="AX473" s="14" t="s">
        <v>73</v>
      </c>
      <c r="AY473" s="255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974</v>
      </c>
      <c r="G474" s="246"/>
      <c r="H474" s="249">
        <v>-1.4350000000000001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975</v>
      </c>
      <c r="G475" s="246"/>
      <c r="H475" s="249">
        <v>13.268000000000001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976</v>
      </c>
      <c r="G476" s="246"/>
      <c r="H476" s="249">
        <v>-0.82299999999999995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977</v>
      </c>
      <c r="G477" s="246"/>
      <c r="H477" s="249">
        <v>6.8159999999999998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4" customFormat="1">
      <c r="A478" s="14"/>
      <c r="B478" s="245"/>
      <c r="C478" s="246"/>
      <c r="D478" s="236" t="s">
        <v>223</v>
      </c>
      <c r="E478" s="247" t="s">
        <v>21</v>
      </c>
      <c r="F478" s="248" t="s">
        <v>978</v>
      </c>
      <c r="G478" s="246"/>
      <c r="H478" s="249">
        <v>-1.1790000000000001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223</v>
      </c>
      <c r="AU478" s="255" t="s">
        <v>86</v>
      </c>
      <c r="AV478" s="14" t="s">
        <v>86</v>
      </c>
      <c r="AW478" s="14" t="s">
        <v>34</v>
      </c>
      <c r="AX478" s="14" t="s">
        <v>73</v>
      </c>
      <c r="AY478" s="255" t="s">
        <v>213</v>
      </c>
    </row>
    <row r="479" s="15" customFormat="1">
      <c r="A479" s="15"/>
      <c r="B479" s="256"/>
      <c r="C479" s="257"/>
      <c r="D479" s="236" t="s">
        <v>223</v>
      </c>
      <c r="E479" s="258" t="s">
        <v>21</v>
      </c>
      <c r="F479" s="259" t="s">
        <v>230</v>
      </c>
      <c r="G479" s="257"/>
      <c r="H479" s="260">
        <v>83.659999999999997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223</v>
      </c>
      <c r="AU479" s="266" t="s">
        <v>86</v>
      </c>
      <c r="AV479" s="15" t="s">
        <v>122</v>
      </c>
      <c r="AW479" s="15" t="s">
        <v>34</v>
      </c>
      <c r="AX479" s="15" t="s">
        <v>80</v>
      </c>
      <c r="AY479" s="266" t="s">
        <v>213</v>
      </c>
    </row>
    <row r="480" s="2" customFormat="1" ht="16.5" customHeight="1">
      <c r="A480" s="41"/>
      <c r="B480" s="42"/>
      <c r="C480" s="216" t="s">
        <v>979</v>
      </c>
      <c r="D480" s="216" t="s">
        <v>215</v>
      </c>
      <c r="E480" s="217" t="s">
        <v>980</v>
      </c>
      <c r="F480" s="218" t="s">
        <v>981</v>
      </c>
      <c r="G480" s="219" t="s">
        <v>248</v>
      </c>
      <c r="H480" s="220">
        <v>756.22299999999996</v>
      </c>
      <c r="I480" s="221"/>
      <c r="J480" s="222">
        <f>ROUND(I480*H480,2)</f>
        <v>0</v>
      </c>
      <c r="K480" s="218" t="s">
        <v>219</v>
      </c>
      <c r="L480" s="47"/>
      <c r="M480" s="223" t="s">
        <v>21</v>
      </c>
      <c r="N480" s="224" t="s">
        <v>45</v>
      </c>
      <c r="O480" s="87"/>
      <c r="P480" s="225">
        <f>O480*H480</f>
        <v>0</v>
      </c>
      <c r="Q480" s="225">
        <v>0.0027499999999999998</v>
      </c>
      <c r="R480" s="225">
        <f>Q480*H480</f>
        <v>2.07961325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122</v>
      </c>
      <c r="AT480" s="227" t="s">
        <v>215</v>
      </c>
      <c r="AU480" s="227" t="s">
        <v>86</v>
      </c>
      <c r="AY480" s="20" t="s">
        <v>213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86</v>
      </c>
      <c r="BK480" s="228">
        <f>ROUND(I480*H480,2)</f>
        <v>0</v>
      </c>
      <c r="BL480" s="20" t="s">
        <v>122</v>
      </c>
      <c r="BM480" s="227" t="s">
        <v>982</v>
      </c>
    </row>
    <row r="481" s="2" customFormat="1">
      <c r="A481" s="41"/>
      <c r="B481" s="42"/>
      <c r="C481" s="43"/>
      <c r="D481" s="229" t="s">
        <v>221</v>
      </c>
      <c r="E481" s="43"/>
      <c r="F481" s="230" t="s">
        <v>983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221</v>
      </c>
      <c r="AU481" s="20" t="s">
        <v>86</v>
      </c>
    </row>
    <row r="482" s="13" customFormat="1">
      <c r="A482" s="13"/>
      <c r="B482" s="234"/>
      <c r="C482" s="235"/>
      <c r="D482" s="236" t="s">
        <v>223</v>
      </c>
      <c r="E482" s="237" t="s">
        <v>21</v>
      </c>
      <c r="F482" s="238" t="s">
        <v>961</v>
      </c>
      <c r="G482" s="235"/>
      <c r="H482" s="237" t="s">
        <v>21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223</v>
      </c>
      <c r="AU482" s="244" t="s">
        <v>86</v>
      </c>
      <c r="AV482" s="13" t="s">
        <v>80</v>
      </c>
      <c r="AW482" s="13" t="s">
        <v>34</v>
      </c>
      <c r="AX482" s="13" t="s">
        <v>73</v>
      </c>
      <c r="AY482" s="244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984</v>
      </c>
      <c r="G483" s="246"/>
      <c r="H483" s="249">
        <v>30.207999999999998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3" customFormat="1">
      <c r="A484" s="13"/>
      <c r="B484" s="234"/>
      <c r="C484" s="235"/>
      <c r="D484" s="236" t="s">
        <v>223</v>
      </c>
      <c r="E484" s="237" t="s">
        <v>21</v>
      </c>
      <c r="F484" s="238" t="s">
        <v>963</v>
      </c>
      <c r="G484" s="235"/>
      <c r="H484" s="237" t="s">
        <v>21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223</v>
      </c>
      <c r="AU484" s="244" t="s">
        <v>86</v>
      </c>
      <c r="AV484" s="13" t="s">
        <v>80</v>
      </c>
      <c r="AW484" s="13" t="s">
        <v>34</v>
      </c>
      <c r="AX484" s="13" t="s">
        <v>73</v>
      </c>
      <c r="AY484" s="244" t="s">
        <v>213</v>
      </c>
    </row>
    <row r="485" s="14" customFormat="1">
      <c r="A485" s="14"/>
      <c r="B485" s="245"/>
      <c r="C485" s="246"/>
      <c r="D485" s="236" t="s">
        <v>223</v>
      </c>
      <c r="E485" s="247" t="s">
        <v>21</v>
      </c>
      <c r="F485" s="248" t="s">
        <v>985</v>
      </c>
      <c r="G485" s="246"/>
      <c r="H485" s="249">
        <v>53.658000000000001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223</v>
      </c>
      <c r="AU485" s="255" t="s">
        <v>86</v>
      </c>
      <c r="AV485" s="14" t="s">
        <v>86</v>
      </c>
      <c r="AW485" s="14" t="s">
        <v>34</v>
      </c>
      <c r="AX485" s="14" t="s">
        <v>73</v>
      </c>
      <c r="AY485" s="255" t="s">
        <v>213</v>
      </c>
    </row>
    <row r="486" s="14" customFormat="1">
      <c r="A486" s="14"/>
      <c r="B486" s="245"/>
      <c r="C486" s="246"/>
      <c r="D486" s="236" t="s">
        <v>223</v>
      </c>
      <c r="E486" s="247" t="s">
        <v>21</v>
      </c>
      <c r="F486" s="248" t="s">
        <v>986</v>
      </c>
      <c r="G486" s="246"/>
      <c r="H486" s="249">
        <v>-5.25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223</v>
      </c>
      <c r="AU486" s="255" t="s">
        <v>86</v>
      </c>
      <c r="AV486" s="14" t="s">
        <v>86</v>
      </c>
      <c r="AW486" s="14" t="s">
        <v>34</v>
      </c>
      <c r="AX486" s="14" t="s">
        <v>73</v>
      </c>
      <c r="AY486" s="255" t="s">
        <v>213</v>
      </c>
    </row>
    <row r="487" s="14" customFormat="1">
      <c r="A487" s="14"/>
      <c r="B487" s="245"/>
      <c r="C487" s="246"/>
      <c r="D487" s="236" t="s">
        <v>223</v>
      </c>
      <c r="E487" s="247" t="s">
        <v>21</v>
      </c>
      <c r="F487" s="248" t="s">
        <v>987</v>
      </c>
      <c r="G487" s="246"/>
      <c r="H487" s="249">
        <v>2.8079999999999998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223</v>
      </c>
      <c r="AU487" s="255" t="s">
        <v>86</v>
      </c>
      <c r="AV487" s="14" t="s">
        <v>86</v>
      </c>
      <c r="AW487" s="14" t="s">
        <v>34</v>
      </c>
      <c r="AX487" s="14" t="s">
        <v>73</v>
      </c>
      <c r="AY487" s="255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988</v>
      </c>
      <c r="G488" s="246"/>
      <c r="H488" s="249">
        <v>21.68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989</v>
      </c>
      <c r="G489" s="246"/>
      <c r="H489" s="249">
        <v>103.929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4" customFormat="1">
      <c r="A490" s="14"/>
      <c r="B490" s="245"/>
      <c r="C490" s="246"/>
      <c r="D490" s="236" t="s">
        <v>223</v>
      </c>
      <c r="E490" s="247" t="s">
        <v>21</v>
      </c>
      <c r="F490" s="248" t="s">
        <v>990</v>
      </c>
      <c r="G490" s="246"/>
      <c r="H490" s="249">
        <v>155.446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223</v>
      </c>
      <c r="AU490" s="255" t="s">
        <v>86</v>
      </c>
      <c r="AV490" s="14" t="s">
        <v>86</v>
      </c>
      <c r="AW490" s="14" t="s">
        <v>34</v>
      </c>
      <c r="AX490" s="14" t="s">
        <v>73</v>
      </c>
      <c r="AY490" s="255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991</v>
      </c>
      <c r="G491" s="246"/>
      <c r="H491" s="249">
        <v>47.045999999999999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4" customFormat="1">
      <c r="A492" s="14"/>
      <c r="B492" s="245"/>
      <c r="C492" s="246"/>
      <c r="D492" s="236" t="s">
        <v>223</v>
      </c>
      <c r="E492" s="247" t="s">
        <v>21</v>
      </c>
      <c r="F492" s="248" t="s">
        <v>992</v>
      </c>
      <c r="G492" s="246"/>
      <c r="H492" s="249">
        <v>75.608999999999995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223</v>
      </c>
      <c r="AU492" s="255" t="s">
        <v>86</v>
      </c>
      <c r="AV492" s="14" t="s">
        <v>86</v>
      </c>
      <c r="AW492" s="14" t="s">
        <v>34</v>
      </c>
      <c r="AX492" s="14" t="s">
        <v>73</v>
      </c>
      <c r="AY492" s="255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993</v>
      </c>
      <c r="G493" s="246"/>
      <c r="H493" s="249">
        <v>40.975000000000001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4" customFormat="1">
      <c r="A494" s="14"/>
      <c r="B494" s="245"/>
      <c r="C494" s="246"/>
      <c r="D494" s="236" t="s">
        <v>223</v>
      </c>
      <c r="E494" s="247" t="s">
        <v>21</v>
      </c>
      <c r="F494" s="248" t="s">
        <v>994</v>
      </c>
      <c r="G494" s="246"/>
      <c r="H494" s="249">
        <v>-1.45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223</v>
      </c>
      <c r="AU494" s="255" t="s">
        <v>86</v>
      </c>
      <c r="AV494" s="14" t="s">
        <v>86</v>
      </c>
      <c r="AW494" s="14" t="s">
        <v>34</v>
      </c>
      <c r="AX494" s="14" t="s">
        <v>73</v>
      </c>
      <c r="AY494" s="255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995</v>
      </c>
      <c r="G495" s="246"/>
      <c r="H495" s="249">
        <v>0.93600000000000005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4" customFormat="1">
      <c r="A496" s="14"/>
      <c r="B496" s="245"/>
      <c r="C496" s="246"/>
      <c r="D496" s="236" t="s">
        <v>223</v>
      </c>
      <c r="E496" s="247" t="s">
        <v>21</v>
      </c>
      <c r="F496" s="248" t="s">
        <v>996</v>
      </c>
      <c r="G496" s="246"/>
      <c r="H496" s="249">
        <v>46.665999999999997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223</v>
      </c>
      <c r="AU496" s="255" t="s">
        <v>86</v>
      </c>
      <c r="AV496" s="14" t="s">
        <v>86</v>
      </c>
      <c r="AW496" s="14" t="s">
        <v>34</v>
      </c>
      <c r="AX496" s="14" t="s">
        <v>73</v>
      </c>
      <c r="AY496" s="255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997</v>
      </c>
      <c r="G497" s="246"/>
      <c r="H497" s="249">
        <v>-11.957000000000001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4" customFormat="1">
      <c r="A498" s="14"/>
      <c r="B498" s="245"/>
      <c r="C498" s="246"/>
      <c r="D498" s="236" t="s">
        <v>223</v>
      </c>
      <c r="E498" s="247" t="s">
        <v>21</v>
      </c>
      <c r="F498" s="248" t="s">
        <v>998</v>
      </c>
      <c r="G498" s="246"/>
      <c r="H498" s="249">
        <v>4.4900000000000002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223</v>
      </c>
      <c r="AU498" s="255" t="s">
        <v>86</v>
      </c>
      <c r="AV498" s="14" t="s">
        <v>86</v>
      </c>
      <c r="AW498" s="14" t="s">
        <v>34</v>
      </c>
      <c r="AX498" s="14" t="s">
        <v>73</v>
      </c>
      <c r="AY498" s="255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999</v>
      </c>
      <c r="G499" s="246"/>
      <c r="H499" s="249">
        <v>110.568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4" customFormat="1">
      <c r="A500" s="14"/>
      <c r="B500" s="245"/>
      <c r="C500" s="246"/>
      <c r="D500" s="236" t="s">
        <v>223</v>
      </c>
      <c r="E500" s="247" t="s">
        <v>21</v>
      </c>
      <c r="F500" s="248" t="s">
        <v>1000</v>
      </c>
      <c r="G500" s="246"/>
      <c r="H500" s="249">
        <v>-6.8600000000000003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223</v>
      </c>
      <c r="AU500" s="255" t="s">
        <v>86</v>
      </c>
      <c r="AV500" s="14" t="s">
        <v>86</v>
      </c>
      <c r="AW500" s="14" t="s">
        <v>34</v>
      </c>
      <c r="AX500" s="14" t="s">
        <v>73</v>
      </c>
      <c r="AY500" s="255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1001</v>
      </c>
      <c r="G501" s="246"/>
      <c r="H501" s="249">
        <v>4.2720000000000002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4" customFormat="1">
      <c r="A502" s="14"/>
      <c r="B502" s="245"/>
      <c r="C502" s="246"/>
      <c r="D502" s="236" t="s">
        <v>223</v>
      </c>
      <c r="E502" s="247" t="s">
        <v>21</v>
      </c>
      <c r="F502" s="248" t="s">
        <v>1002</v>
      </c>
      <c r="G502" s="246"/>
      <c r="H502" s="249">
        <v>56.802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223</v>
      </c>
      <c r="AU502" s="255" t="s">
        <v>86</v>
      </c>
      <c r="AV502" s="14" t="s">
        <v>86</v>
      </c>
      <c r="AW502" s="14" t="s">
        <v>34</v>
      </c>
      <c r="AX502" s="14" t="s">
        <v>73</v>
      </c>
      <c r="AY502" s="255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1003</v>
      </c>
      <c r="G503" s="246"/>
      <c r="H503" s="249">
        <v>-9.8260000000000005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1004</v>
      </c>
      <c r="G504" s="246"/>
      <c r="H504" s="249">
        <v>3.6339999999999999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3" customFormat="1">
      <c r="A505" s="13"/>
      <c r="B505" s="234"/>
      <c r="C505" s="235"/>
      <c r="D505" s="236" t="s">
        <v>223</v>
      </c>
      <c r="E505" s="237" t="s">
        <v>21</v>
      </c>
      <c r="F505" s="238" t="s">
        <v>952</v>
      </c>
      <c r="G505" s="235"/>
      <c r="H505" s="237" t="s">
        <v>21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223</v>
      </c>
      <c r="AU505" s="244" t="s">
        <v>86</v>
      </c>
      <c r="AV505" s="13" t="s">
        <v>80</v>
      </c>
      <c r="AW505" s="13" t="s">
        <v>34</v>
      </c>
      <c r="AX505" s="13" t="s">
        <v>73</v>
      </c>
      <c r="AY505" s="244" t="s">
        <v>213</v>
      </c>
    </row>
    <row r="506" s="13" customFormat="1">
      <c r="A506" s="13"/>
      <c r="B506" s="234"/>
      <c r="C506" s="235"/>
      <c r="D506" s="236" t="s">
        <v>223</v>
      </c>
      <c r="E506" s="237" t="s">
        <v>21</v>
      </c>
      <c r="F506" s="238" t="s">
        <v>953</v>
      </c>
      <c r="G506" s="235"/>
      <c r="H506" s="237" t="s">
        <v>21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223</v>
      </c>
      <c r="AU506" s="244" t="s">
        <v>86</v>
      </c>
      <c r="AV506" s="13" t="s">
        <v>80</v>
      </c>
      <c r="AW506" s="13" t="s">
        <v>34</v>
      </c>
      <c r="AX506" s="13" t="s">
        <v>73</v>
      </c>
      <c r="AY506" s="244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1005</v>
      </c>
      <c r="G507" s="246"/>
      <c r="H507" s="249">
        <v>4.2370000000000001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1006</v>
      </c>
      <c r="G508" s="246"/>
      <c r="H508" s="249">
        <v>15.699999999999999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3" customFormat="1">
      <c r="A509" s="13"/>
      <c r="B509" s="234"/>
      <c r="C509" s="235"/>
      <c r="D509" s="236" t="s">
        <v>223</v>
      </c>
      <c r="E509" s="237" t="s">
        <v>21</v>
      </c>
      <c r="F509" s="238" t="s">
        <v>809</v>
      </c>
      <c r="G509" s="235"/>
      <c r="H509" s="237" t="s">
        <v>21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223</v>
      </c>
      <c r="AU509" s="244" t="s">
        <v>86</v>
      </c>
      <c r="AV509" s="13" t="s">
        <v>80</v>
      </c>
      <c r="AW509" s="13" t="s">
        <v>34</v>
      </c>
      <c r="AX509" s="13" t="s">
        <v>73</v>
      </c>
      <c r="AY509" s="244" t="s">
        <v>213</v>
      </c>
    </row>
    <row r="510" s="14" customFormat="1">
      <c r="A510" s="14"/>
      <c r="B510" s="245"/>
      <c r="C510" s="246"/>
      <c r="D510" s="236" t="s">
        <v>223</v>
      </c>
      <c r="E510" s="247" t="s">
        <v>21</v>
      </c>
      <c r="F510" s="248" t="s">
        <v>1007</v>
      </c>
      <c r="G510" s="246"/>
      <c r="H510" s="249">
        <v>12.901999999999999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223</v>
      </c>
      <c r="AU510" s="255" t="s">
        <v>86</v>
      </c>
      <c r="AV510" s="14" t="s">
        <v>86</v>
      </c>
      <c r="AW510" s="14" t="s">
        <v>34</v>
      </c>
      <c r="AX510" s="14" t="s">
        <v>73</v>
      </c>
      <c r="AY510" s="255" t="s">
        <v>213</v>
      </c>
    </row>
    <row r="511" s="15" customFormat="1">
      <c r="A511" s="15"/>
      <c r="B511" s="256"/>
      <c r="C511" s="257"/>
      <c r="D511" s="236" t="s">
        <v>223</v>
      </c>
      <c r="E511" s="258" t="s">
        <v>21</v>
      </c>
      <c r="F511" s="259" t="s">
        <v>230</v>
      </c>
      <c r="G511" s="257"/>
      <c r="H511" s="260">
        <v>756.22300000000007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223</v>
      </c>
      <c r="AU511" s="266" t="s">
        <v>86</v>
      </c>
      <c r="AV511" s="15" t="s">
        <v>122</v>
      </c>
      <c r="AW511" s="15" t="s">
        <v>34</v>
      </c>
      <c r="AX511" s="15" t="s">
        <v>80</v>
      </c>
      <c r="AY511" s="266" t="s">
        <v>213</v>
      </c>
    </row>
    <row r="512" s="2" customFormat="1" ht="16.5" customHeight="1">
      <c r="A512" s="41"/>
      <c r="B512" s="42"/>
      <c r="C512" s="216" t="s">
        <v>1008</v>
      </c>
      <c r="D512" s="216" t="s">
        <v>215</v>
      </c>
      <c r="E512" s="217" t="s">
        <v>1009</v>
      </c>
      <c r="F512" s="218" t="s">
        <v>1010</v>
      </c>
      <c r="G512" s="219" t="s">
        <v>248</v>
      </c>
      <c r="H512" s="220">
        <v>756.22299999999996</v>
      </c>
      <c r="I512" s="221"/>
      <c r="J512" s="222">
        <f>ROUND(I512*H512,2)</f>
        <v>0</v>
      </c>
      <c r="K512" s="218" t="s">
        <v>219</v>
      </c>
      <c r="L512" s="47"/>
      <c r="M512" s="223" t="s">
        <v>21</v>
      </c>
      <c r="N512" s="224" t="s">
        <v>45</v>
      </c>
      <c r="O512" s="87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122</v>
      </c>
      <c r="AT512" s="227" t="s">
        <v>215</v>
      </c>
      <c r="AU512" s="227" t="s">
        <v>86</v>
      </c>
      <c r="AY512" s="20" t="s">
        <v>213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86</v>
      </c>
      <c r="BK512" s="228">
        <f>ROUND(I512*H512,2)</f>
        <v>0</v>
      </c>
      <c r="BL512" s="20" t="s">
        <v>122</v>
      </c>
      <c r="BM512" s="227" t="s">
        <v>1011</v>
      </c>
    </row>
    <row r="513" s="2" customFormat="1">
      <c r="A513" s="41"/>
      <c r="B513" s="42"/>
      <c r="C513" s="43"/>
      <c r="D513" s="229" t="s">
        <v>221</v>
      </c>
      <c r="E513" s="43"/>
      <c r="F513" s="230" t="s">
        <v>1012</v>
      </c>
      <c r="G513" s="43"/>
      <c r="H513" s="43"/>
      <c r="I513" s="231"/>
      <c r="J513" s="43"/>
      <c r="K513" s="43"/>
      <c r="L513" s="47"/>
      <c r="M513" s="232"/>
      <c r="N513" s="233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221</v>
      </c>
      <c r="AU513" s="20" t="s">
        <v>86</v>
      </c>
    </row>
    <row r="514" s="2" customFormat="1" ht="33" customHeight="1">
      <c r="A514" s="41"/>
      <c r="B514" s="42"/>
      <c r="C514" s="216" t="s">
        <v>1013</v>
      </c>
      <c r="D514" s="216" t="s">
        <v>215</v>
      </c>
      <c r="E514" s="217" t="s">
        <v>1014</v>
      </c>
      <c r="F514" s="218" t="s">
        <v>1015</v>
      </c>
      <c r="G514" s="219" t="s">
        <v>284</v>
      </c>
      <c r="H514" s="220">
        <v>22.457999999999998</v>
      </c>
      <c r="I514" s="221"/>
      <c r="J514" s="222">
        <f>ROUND(I514*H514,2)</f>
        <v>0</v>
      </c>
      <c r="K514" s="218" t="s">
        <v>219</v>
      </c>
      <c r="L514" s="47"/>
      <c r="M514" s="223" t="s">
        <v>21</v>
      </c>
      <c r="N514" s="224" t="s">
        <v>45</v>
      </c>
      <c r="O514" s="87"/>
      <c r="P514" s="225">
        <f>O514*H514</f>
        <v>0</v>
      </c>
      <c r="Q514" s="225">
        <v>1.0593999999999999</v>
      </c>
      <c r="R514" s="225">
        <f>Q514*H514</f>
        <v>23.792005199999995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122</v>
      </c>
      <c r="AT514" s="227" t="s">
        <v>215</v>
      </c>
      <c r="AU514" s="227" t="s">
        <v>86</v>
      </c>
      <c r="AY514" s="20" t="s">
        <v>213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86</v>
      </c>
      <c r="BK514" s="228">
        <f>ROUND(I514*H514,2)</f>
        <v>0</v>
      </c>
      <c r="BL514" s="20" t="s">
        <v>122</v>
      </c>
      <c r="BM514" s="227" t="s">
        <v>1016</v>
      </c>
    </row>
    <row r="515" s="2" customFormat="1">
      <c r="A515" s="41"/>
      <c r="B515" s="42"/>
      <c r="C515" s="43"/>
      <c r="D515" s="229" t="s">
        <v>221</v>
      </c>
      <c r="E515" s="43"/>
      <c r="F515" s="230" t="s">
        <v>1017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221</v>
      </c>
      <c r="AU515" s="20" t="s">
        <v>86</v>
      </c>
    </row>
    <row r="516" s="13" customFormat="1">
      <c r="A516" s="13"/>
      <c r="B516" s="234"/>
      <c r="C516" s="235"/>
      <c r="D516" s="236" t="s">
        <v>223</v>
      </c>
      <c r="E516" s="237" t="s">
        <v>21</v>
      </c>
      <c r="F516" s="238" t="s">
        <v>1018</v>
      </c>
      <c r="G516" s="235"/>
      <c r="H516" s="237" t="s">
        <v>21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223</v>
      </c>
      <c r="AU516" s="244" t="s">
        <v>86</v>
      </c>
      <c r="AV516" s="13" t="s">
        <v>80</v>
      </c>
      <c r="AW516" s="13" t="s">
        <v>34</v>
      </c>
      <c r="AX516" s="13" t="s">
        <v>73</v>
      </c>
      <c r="AY516" s="244" t="s">
        <v>213</v>
      </c>
    </row>
    <row r="517" s="14" customFormat="1">
      <c r="A517" s="14"/>
      <c r="B517" s="245"/>
      <c r="C517" s="246"/>
      <c r="D517" s="236" t="s">
        <v>223</v>
      </c>
      <c r="E517" s="247" t="s">
        <v>21</v>
      </c>
      <c r="F517" s="248" t="s">
        <v>1019</v>
      </c>
      <c r="G517" s="246"/>
      <c r="H517" s="249">
        <v>1.482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223</v>
      </c>
      <c r="AU517" s="255" t="s">
        <v>86</v>
      </c>
      <c r="AV517" s="14" t="s">
        <v>86</v>
      </c>
      <c r="AW517" s="14" t="s">
        <v>34</v>
      </c>
      <c r="AX517" s="14" t="s">
        <v>73</v>
      </c>
      <c r="AY517" s="255" t="s">
        <v>213</v>
      </c>
    </row>
    <row r="518" s="13" customFormat="1">
      <c r="A518" s="13"/>
      <c r="B518" s="234"/>
      <c r="C518" s="235"/>
      <c r="D518" s="236" t="s">
        <v>223</v>
      </c>
      <c r="E518" s="237" t="s">
        <v>21</v>
      </c>
      <c r="F518" s="238" t="s">
        <v>837</v>
      </c>
      <c r="G518" s="235"/>
      <c r="H518" s="237" t="s">
        <v>21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223</v>
      </c>
      <c r="AU518" s="244" t="s">
        <v>86</v>
      </c>
      <c r="AV518" s="13" t="s">
        <v>80</v>
      </c>
      <c r="AW518" s="13" t="s">
        <v>34</v>
      </c>
      <c r="AX518" s="13" t="s">
        <v>73</v>
      </c>
      <c r="AY518" s="244" t="s">
        <v>213</v>
      </c>
    </row>
    <row r="519" s="13" customFormat="1">
      <c r="A519" s="13"/>
      <c r="B519" s="234"/>
      <c r="C519" s="235"/>
      <c r="D519" s="236" t="s">
        <v>223</v>
      </c>
      <c r="E519" s="237" t="s">
        <v>21</v>
      </c>
      <c r="F519" s="238" t="s">
        <v>838</v>
      </c>
      <c r="G519" s="235"/>
      <c r="H519" s="237" t="s">
        <v>21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223</v>
      </c>
      <c r="AU519" s="244" t="s">
        <v>86</v>
      </c>
      <c r="AV519" s="13" t="s">
        <v>80</v>
      </c>
      <c r="AW519" s="13" t="s">
        <v>34</v>
      </c>
      <c r="AX519" s="13" t="s">
        <v>73</v>
      </c>
      <c r="AY519" s="244" t="s">
        <v>213</v>
      </c>
    </row>
    <row r="520" s="13" customFormat="1">
      <c r="A520" s="13"/>
      <c r="B520" s="234"/>
      <c r="C520" s="235"/>
      <c r="D520" s="236" t="s">
        <v>223</v>
      </c>
      <c r="E520" s="237" t="s">
        <v>21</v>
      </c>
      <c r="F520" s="238" t="s">
        <v>839</v>
      </c>
      <c r="G520" s="235"/>
      <c r="H520" s="237" t="s">
        <v>21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223</v>
      </c>
      <c r="AU520" s="244" t="s">
        <v>86</v>
      </c>
      <c r="AV520" s="13" t="s">
        <v>80</v>
      </c>
      <c r="AW520" s="13" t="s">
        <v>34</v>
      </c>
      <c r="AX520" s="13" t="s">
        <v>73</v>
      </c>
      <c r="AY520" s="244" t="s">
        <v>213</v>
      </c>
    </row>
    <row r="521" s="13" customFormat="1">
      <c r="A521" s="13"/>
      <c r="B521" s="234"/>
      <c r="C521" s="235"/>
      <c r="D521" s="236" t="s">
        <v>223</v>
      </c>
      <c r="E521" s="237" t="s">
        <v>21</v>
      </c>
      <c r="F521" s="238" t="s">
        <v>840</v>
      </c>
      <c r="G521" s="235"/>
      <c r="H521" s="237" t="s">
        <v>21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223</v>
      </c>
      <c r="AU521" s="244" t="s">
        <v>86</v>
      </c>
      <c r="AV521" s="13" t="s">
        <v>80</v>
      </c>
      <c r="AW521" s="13" t="s">
        <v>34</v>
      </c>
      <c r="AX521" s="13" t="s">
        <v>73</v>
      </c>
      <c r="AY521" s="244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1020</v>
      </c>
      <c r="G522" s="246"/>
      <c r="H522" s="249">
        <v>20.975999999999999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5" customFormat="1">
      <c r="A523" s="15"/>
      <c r="B523" s="256"/>
      <c r="C523" s="257"/>
      <c r="D523" s="236" t="s">
        <v>223</v>
      </c>
      <c r="E523" s="258" t="s">
        <v>21</v>
      </c>
      <c r="F523" s="259" t="s">
        <v>230</v>
      </c>
      <c r="G523" s="257"/>
      <c r="H523" s="260">
        <v>22.457999999999998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223</v>
      </c>
      <c r="AU523" s="266" t="s">
        <v>86</v>
      </c>
      <c r="AV523" s="15" t="s">
        <v>122</v>
      </c>
      <c r="AW523" s="15" t="s">
        <v>34</v>
      </c>
      <c r="AX523" s="15" t="s">
        <v>80</v>
      </c>
      <c r="AY523" s="266" t="s">
        <v>213</v>
      </c>
    </row>
    <row r="524" s="2" customFormat="1" ht="16.5" customHeight="1">
      <c r="A524" s="41"/>
      <c r="B524" s="42"/>
      <c r="C524" s="216" t="s">
        <v>1021</v>
      </c>
      <c r="D524" s="216" t="s">
        <v>215</v>
      </c>
      <c r="E524" s="217" t="s">
        <v>1022</v>
      </c>
      <c r="F524" s="218" t="s">
        <v>1023</v>
      </c>
      <c r="G524" s="219" t="s">
        <v>740</v>
      </c>
      <c r="H524" s="220">
        <v>10</v>
      </c>
      <c r="I524" s="221"/>
      <c r="J524" s="222">
        <f>ROUND(I524*H524,2)</f>
        <v>0</v>
      </c>
      <c r="K524" s="218" t="s">
        <v>21</v>
      </c>
      <c r="L524" s="47"/>
      <c r="M524" s="223" t="s">
        <v>21</v>
      </c>
      <c r="N524" s="224" t="s">
        <v>45</v>
      </c>
      <c r="O524" s="87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122</v>
      </c>
      <c r="AT524" s="227" t="s">
        <v>215</v>
      </c>
      <c r="AU524" s="227" t="s">
        <v>86</v>
      </c>
      <c r="AY524" s="20" t="s">
        <v>213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86</v>
      </c>
      <c r="BK524" s="228">
        <f>ROUND(I524*H524,2)</f>
        <v>0</v>
      </c>
      <c r="BL524" s="20" t="s">
        <v>122</v>
      </c>
      <c r="BM524" s="227" t="s">
        <v>1024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281</v>
      </c>
      <c r="G525" s="246"/>
      <c r="H525" s="249">
        <v>10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5" customFormat="1">
      <c r="A526" s="15"/>
      <c r="B526" s="256"/>
      <c r="C526" s="257"/>
      <c r="D526" s="236" t="s">
        <v>223</v>
      </c>
      <c r="E526" s="258" t="s">
        <v>21</v>
      </c>
      <c r="F526" s="259" t="s">
        <v>230</v>
      </c>
      <c r="G526" s="257"/>
      <c r="H526" s="260">
        <v>10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223</v>
      </c>
      <c r="AU526" s="266" t="s">
        <v>86</v>
      </c>
      <c r="AV526" s="15" t="s">
        <v>122</v>
      </c>
      <c r="AW526" s="15" t="s">
        <v>34</v>
      </c>
      <c r="AX526" s="15" t="s">
        <v>80</v>
      </c>
      <c r="AY526" s="266" t="s">
        <v>213</v>
      </c>
    </row>
    <row r="527" s="2" customFormat="1" ht="33" customHeight="1">
      <c r="A527" s="41"/>
      <c r="B527" s="42"/>
      <c r="C527" s="216" t="s">
        <v>1025</v>
      </c>
      <c r="D527" s="216" t="s">
        <v>215</v>
      </c>
      <c r="E527" s="217" t="s">
        <v>1026</v>
      </c>
      <c r="F527" s="218" t="s">
        <v>1027</v>
      </c>
      <c r="G527" s="219" t="s">
        <v>740</v>
      </c>
      <c r="H527" s="220">
        <v>1</v>
      </c>
      <c r="I527" s="221"/>
      <c r="J527" s="222">
        <f>ROUND(I527*H527,2)</f>
        <v>0</v>
      </c>
      <c r="K527" s="218" t="s">
        <v>21</v>
      </c>
      <c r="L527" s="47"/>
      <c r="M527" s="223" t="s">
        <v>21</v>
      </c>
      <c r="N527" s="224" t="s">
        <v>45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122</v>
      </c>
      <c r="AT527" s="227" t="s">
        <v>215</v>
      </c>
      <c r="AU527" s="227" t="s">
        <v>86</v>
      </c>
      <c r="AY527" s="20" t="s">
        <v>213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86</v>
      </c>
      <c r="BK527" s="228">
        <f>ROUND(I527*H527,2)</f>
        <v>0</v>
      </c>
      <c r="BL527" s="20" t="s">
        <v>122</v>
      </c>
      <c r="BM527" s="227" t="s">
        <v>1028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80</v>
      </c>
      <c r="G528" s="246"/>
      <c r="H528" s="249">
        <v>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5" customFormat="1">
      <c r="A529" s="15"/>
      <c r="B529" s="256"/>
      <c r="C529" s="257"/>
      <c r="D529" s="236" t="s">
        <v>223</v>
      </c>
      <c r="E529" s="258" t="s">
        <v>21</v>
      </c>
      <c r="F529" s="259" t="s">
        <v>230</v>
      </c>
      <c r="G529" s="257"/>
      <c r="H529" s="260">
        <v>1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223</v>
      </c>
      <c r="AU529" s="266" t="s">
        <v>86</v>
      </c>
      <c r="AV529" s="15" t="s">
        <v>122</v>
      </c>
      <c r="AW529" s="15" t="s">
        <v>34</v>
      </c>
      <c r="AX529" s="15" t="s">
        <v>80</v>
      </c>
      <c r="AY529" s="266" t="s">
        <v>213</v>
      </c>
    </row>
    <row r="530" s="12" customFormat="1" ht="22.8" customHeight="1">
      <c r="A530" s="12"/>
      <c r="B530" s="200"/>
      <c r="C530" s="201"/>
      <c r="D530" s="202" t="s">
        <v>72</v>
      </c>
      <c r="E530" s="214" t="s">
        <v>116</v>
      </c>
      <c r="F530" s="214" t="s">
        <v>1029</v>
      </c>
      <c r="G530" s="201"/>
      <c r="H530" s="201"/>
      <c r="I530" s="204"/>
      <c r="J530" s="215">
        <f>BK530</f>
        <v>0</v>
      </c>
      <c r="K530" s="201"/>
      <c r="L530" s="206"/>
      <c r="M530" s="207"/>
      <c r="N530" s="208"/>
      <c r="O530" s="208"/>
      <c r="P530" s="209">
        <f>SUM(P531:P1023)</f>
        <v>0</v>
      </c>
      <c r="Q530" s="208"/>
      <c r="R530" s="209">
        <f>SUM(R531:R1023)</f>
        <v>1005.17689644</v>
      </c>
      <c r="S530" s="208"/>
      <c r="T530" s="210">
        <f>SUM(T531:T1023)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1" t="s">
        <v>80</v>
      </c>
      <c r="AT530" s="212" t="s">
        <v>72</v>
      </c>
      <c r="AU530" s="212" t="s">
        <v>80</v>
      </c>
      <c r="AY530" s="211" t="s">
        <v>213</v>
      </c>
      <c r="BK530" s="213">
        <f>SUM(BK531:BK1023)</f>
        <v>0</v>
      </c>
    </row>
    <row r="531" s="2" customFormat="1" ht="24.15" customHeight="1">
      <c r="A531" s="41"/>
      <c r="B531" s="42"/>
      <c r="C531" s="216" t="s">
        <v>1030</v>
      </c>
      <c r="D531" s="216" t="s">
        <v>215</v>
      </c>
      <c r="E531" s="217" t="s">
        <v>1031</v>
      </c>
      <c r="F531" s="218" t="s">
        <v>1032</v>
      </c>
      <c r="G531" s="219" t="s">
        <v>248</v>
      </c>
      <c r="H531" s="220">
        <v>79.295000000000002</v>
      </c>
      <c r="I531" s="221"/>
      <c r="J531" s="222">
        <f>ROUND(I531*H531,2)</f>
        <v>0</v>
      </c>
      <c r="K531" s="218" t="s">
        <v>219</v>
      </c>
      <c r="L531" s="47"/>
      <c r="M531" s="223" t="s">
        <v>21</v>
      </c>
      <c r="N531" s="224" t="s">
        <v>45</v>
      </c>
      <c r="O531" s="87"/>
      <c r="P531" s="225">
        <f>O531*H531</f>
        <v>0</v>
      </c>
      <c r="Q531" s="225">
        <v>0.39546999999999999</v>
      </c>
      <c r="R531" s="225">
        <f>Q531*H531</f>
        <v>31.358793649999999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122</v>
      </c>
      <c r="AT531" s="227" t="s">
        <v>215</v>
      </c>
      <c r="AU531" s="227" t="s">
        <v>86</v>
      </c>
      <c r="AY531" s="20" t="s">
        <v>213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86</v>
      </c>
      <c r="BK531" s="228">
        <f>ROUND(I531*H531,2)</f>
        <v>0</v>
      </c>
      <c r="BL531" s="20" t="s">
        <v>122</v>
      </c>
      <c r="BM531" s="227" t="s">
        <v>1033</v>
      </c>
    </row>
    <row r="532" s="2" customFormat="1">
      <c r="A532" s="41"/>
      <c r="B532" s="42"/>
      <c r="C532" s="43"/>
      <c r="D532" s="229" t="s">
        <v>221</v>
      </c>
      <c r="E532" s="43"/>
      <c r="F532" s="230" t="s">
        <v>1034</v>
      </c>
      <c r="G532" s="43"/>
      <c r="H532" s="43"/>
      <c r="I532" s="231"/>
      <c r="J532" s="43"/>
      <c r="K532" s="43"/>
      <c r="L532" s="47"/>
      <c r="M532" s="232"/>
      <c r="N532" s="233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221</v>
      </c>
      <c r="AU532" s="20" t="s">
        <v>86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1035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3" customFormat="1">
      <c r="A534" s="13"/>
      <c r="B534" s="234"/>
      <c r="C534" s="235"/>
      <c r="D534" s="236" t="s">
        <v>223</v>
      </c>
      <c r="E534" s="237" t="s">
        <v>21</v>
      </c>
      <c r="F534" s="238" t="s">
        <v>1036</v>
      </c>
      <c r="G534" s="235"/>
      <c r="H534" s="237" t="s">
        <v>21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223</v>
      </c>
      <c r="AU534" s="244" t="s">
        <v>86</v>
      </c>
      <c r="AV534" s="13" t="s">
        <v>80</v>
      </c>
      <c r="AW534" s="13" t="s">
        <v>34</v>
      </c>
      <c r="AX534" s="13" t="s">
        <v>73</v>
      </c>
      <c r="AY534" s="244" t="s">
        <v>213</v>
      </c>
    </row>
    <row r="535" s="14" customFormat="1">
      <c r="A535" s="14"/>
      <c r="B535" s="245"/>
      <c r="C535" s="246"/>
      <c r="D535" s="236" t="s">
        <v>223</v>
      </c>
      <c r="E535" s="247" t="s">
        <v>21</v>
      </c>
      <c r="F535" s="248" t="s">
        <v>1037</v>
      </c>
      <c r="G535" s="246"/>
      <c r="H535" s="249">
        <v>10.509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223</v>
      </c>
      <c r="AU535" s="255" t="s">
        <v>86</v>
      </c>
      <c r="AV535" s="14" t="s">
        <v>86</v>
      </c>
      <c r="AW535" s="14" t="s">
        <v>34</v>
      </c>
      <c r="AX535" s="14" t="s">
        <v>73</v>
      </c>
      <c r="AY535" s="255" t="s">
        <v>213</v>
      </c>
    </row>
    <row r="536" s="13" customFormat="1">
      <c r="A536" s="13"/>
      <c r="B536" s="234"/>
      <c r="C536" s="235"/>
      <c r="D536" s="236" t="s">
        <v>223</v>
      </c>
      <c r="E536" s="237" t="s">
        <v>21</v>
      </c>
      <c r="F536" s="238" t="s">
        <v>1038</v>
      </c>
      <c r="G536" s="235"/>
      <c r="H536" s="237" t="s">
        <v>21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223</v>
      </c>
      <c r="AU536" s="244" t="s">
        <v>86</v>
      </c>
      <c r="AV536" s="13" t="s">
        <v>80</v>
      </c>
      <c r="AW536" s="13" t="s">
        <v>34</v>
      </c>
      <c r="AX536" s="13" t="s">
        <v>73</v>
      </c>
      <c r="AY536" s="244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1039</v>
      </c>
      <c r="G537" s="246"/>
      <c r="H537" s="249">
        <v>16.864000000000001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3" customFormat="1">
      <c r="A538" s="13"/>
      <c r="B538" s="234"/>
      <c r="C538" s="235"/>
      <c r="D538" s="236" t="s">
        <v>223</v>
      </c>
      <c r="E538" s="237" t="s">
        <v>21</v>
      </c>
      <c r="F538" s="238" t="s">
        <v>1040</v>
      </c>
      <c r="G538" s="235"/>
      <c r="H538" s="237" t="s">
        <v>21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223</v>
      </c>
      <c r="AU538" s="244" t="s">
        <v>86</v>
      </c>
      <c r="AV538" s="13" t="s">
        <v>80</v>
      </c>
      <c r="AW538" s="13" t="s">
        <v>34</v>
      </c>
      <c r="AX538" s="13" t="s">
        <v>73</v>
      </c>
      <c r="AY538" s="244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1041</v>
      </c>
      <c r="G539" s="246"/>
      <c r="H539" s="249">
        <v>19.84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1042</v>
      </c>
      <c r="G540" s="246"/>
      <c r="H540" s="249">
        <v>-1.8899999999999999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1043</v>
      </c>
      <c r="G541" s="246"/>
      <c r="H541" s="249">
        <v>-2.73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1044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3" customFormat="1">
      <c r="A543" s="13"/>
      <c r="B543" s="234"/>
      <c r="C543" s="235"/>
      <c r="D543" s="236" t="s">
        <v>223</v>
      </c>
      <c r="E543" s="237" t="s">
        <v>21</v>
      </c>
      <c r="F543" s="238" t="s">
        <v>1045</v>
      </c>
      <c r="G543" s="235"/>
      <c r="H543" s="237" t="s">
        <v>21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223</v>
      </c>
      <c r="AU543" s="244" t="s">
        <v>86</v>
      </c>
      <c r="AV543" s="13" t="s">
        <v>80</v>
      </c>
      <c r="AW543" s="13" t="s">
        <v>34</v>
      </c>
      <c r="AX543" s="13" t="s">
        <v>73</v>
      </c>
      <c r="AY543" s="244" t="s">
        <v>213</v>
      </c>
    </row>
    <row r="544" s="14" customFormat="1">
      <c r="A544" s="14"/>
      <c r="B544" s="245"/>
      <c r="C544" s="246"/>
      <c r="D544" s="236" t="s">
        <v>223</v>
      </c>
      <c r="E544" s="247" t="s">
        <v>21</v>
      </c>
      <c r="F544" s="248" t="s">
        <v>1046</v>
      </c>
      <c r="G544" s="246"/>
      <c r="H544" s="249">
        <v>15.345000000000001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223</v>
      </c>
      <c r="AU544" s="255" t="s">
        <v>86</v>
      </c>
      <c r="AV544" s="14" t="s">
        <v>86</v>
      </c>
      <c r="AW544" s="14" t="s">
        <v>34</v>
      </c>
      <c r="AX544" s="14" t="s">
        <v>73</v>
      </c>
      <c r="AY544" s="255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1047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1048</v>
      </c>
      <c r="G546" s="246"/>
      <c r="H546" s="249">
        <v>7.1920000000000002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1043</v>
      </c>
      <c r="G547" s="246"/>
      <c r="H547" s="249">
        <v>-2.73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3" customFormat="1">
      <c r="A548" s="13"/>
      <c r="B548" s="234"/>
      <c r="C548" s="235"/>
      <c r="D548" s="236" t="s">
        <v>223</v>
      </c>
      <c r="E548" s="237" t="s">
        <v>21</v>
      </c>
      <c r="F548" s="238" t="s">
        <v>1049</v>
      </c>
      <c r="G548" s="235"/>
      <c r="H548" s="237" t="s">
        <v>21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223</v>
      </c>
      <c r="AU548" s="244" t="s">
        <v>86</v>
      </c>
      <c r="AV548" s="13" t="s">
        <v>80</v>
      </c>
      <c r="AW548" s="13" t="s">
        <v>34</v>
      </c>
      <c r="AX548" s="13" t="s">
        <v>73</v>
      </c>
      <c r="AY548" s="244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1050</v>
      </c>
      <c r="G549" s="246"/>
      <c r="H549" s="249">
        <v>16.895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5" customFormat="1">
      <c r="A550" s="15"/>
      <c r="B550" s="256"/>
      <c r="C550" s="257"/>
      <c r="D550" s="236" t="s">
        <v>223</v>
      </c>
      <c r="E550" s="258" t="s">
        <v>21</v>
      </c>
      <c r="F550" s="259" t="s">
        <v>230</v>
      </c>
      <c r="G550" s="257"/>
      <c r="H550" s="260">
        <v>79.295000000000002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223</v>
      </c>
      <c r="AU550" s="266" t="s">
        <v>86</v>
      </c>
      <c r="AV550" s="15" t="s">
        <v>122</v>
      </c>
      <c r="AW550" s="15" t="s">
        <v>34</v>
      </c>
      <c r="AX550" s="15" t="s">
        <v>80</v>
      </c>
      <c r="AY550" s="266" t="s">
        <v>213</v>
      </c>
    </row>
    <row r="551" s="2" customFormat="1" ht="24.15" customHeight="1">
      <c r="A551" s="41"/>
      <c r="B551" s="42"/>
      <c r="C551" s="216" t="s">
        <v>1051</v>
      </c>
      <c r="D551" s="216" t="s">
        <v>215</v>
      </c>
      <c r="E551" s="217" t="s">
        <v>1052</v>
      </c>
      <c r="F551" s="218" t="s">
        <v>1053</v>
      </c>
      <c r="G551" s="219" t="s">
        <v>248</v>
      </c>
      <c r="H551" s="220">
        <v>878.33699999999999</v>
      </c>
      <c r="I551" s="221"/>
      <c r="J551" s="222">
        <f>ROUND(I551*H551,2)</f>
        <v>0</v>
      </c>
      <c r="K551" s="218" t="s">
        <v>219</v>
      </c>
      <c r="L551" s="47"/>
      <c r="M551" s="223" t="s">
        <v>21</v>
      </c>
      <c r="N551" s="224" t="s">
        <v>45</v>
      </c>
      <c r="O551" s="87"/>
      <c r="P551" s="225">
        <f>O551*H551</f>
        <v>0</v>
      </c>
      <c r="Q551" s="225">
        <v>0.45539000000000002</v>
      </c>
      <c r="R551" s="225">
        <f>Q551*H551</f>
        <v>399.98588642999999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122</v>
      </c>
      <c r="AT551" s="227" t="s">
        <v>215</v>
      </c>
      <c r="AU551" s="227" t="s">
        <v>86</v>
      </c>
      <c r="AY551" s="20" t="s">
        <v>213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86</v>
      </c>
      <c r="BK551" s="228">
        <f>ROUND(I551*H551,2)</f>
        <v>0</v>
      </c>
      <c r="BL551" s="20" t="s">
        <v>122</v>
      </c>
      <c r="BM551" s="227" t="s">
        <v>1054</v>
      </c>
    </row>
    <row r="552" s="2" customFormat="1">
      <c r="A552" s="41"/>
      <c r="B552" s="42"/>
      <c r="C552" s="43"/>
      <c r="D552" s="229" t="s">
        <v>221</v>
      </c>
      <c r="E552" s="43"/>
      <c r="F552" s="230" t="s">
        <v>1055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221</v>
      </c>
      <c r="AU552" s="20" t="s">
        <v>86</v>
      </c>
    </row>
    <row r="553" s="13" customFormat="1">
      <c r="A553" s="13"/>
      <c r="B553" s="234"/>
      <c r="C553" s="235"/>
      <c r="D553" s="236" t="s">
        <v>223</v>
      </c>
      <c r="E553" s="237" t="s">
        <v>21</v>
      </c>
      <c r="F553" s="238" t="s">
        <v>1035</v>
      </c>
      <c r="G553" s="235"/>
      <c r="H553" s="237" t="s">
        <v>21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223</v>
      </c>
      <c r="AU553" s="244" t="s">
        <v>86</v>
      </c>
      <c r="AV553" s="13" t="s">
        <v>80</v>
      </c>
      <c r="AW553" s="13" t="s">
        <v>34</v>
      </c>
      <c r="AX553" s="13" t="s">
        <v>73</v>
      </c>
      <c r="AY553" s="244" t="s">
        <v>213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1056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1057</v>
      </c>
      <c r="G555" s="246"/>
      <c r="H555" s="249">
        <v>62.219999999999999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4" customFormat="1">
      <c r="A556" s="14"/>
      <c r="B556" s="245"/>
      <c r="C556" s="246"/>
      <c r="D556" s="236" t="s">
        <v>223</v>
      </c>
      <c r="E556" s="247" t="s">
        <v>21</v>
      </c>
      <c r="F556" s="248" t="s">
        <v>1058</v>
      </c>
      <c r="G556" s="246"/>
      <c r="H556" s="249">
        <v>-14.606999999999999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223</v>
      </c>
      <c r="AU556" s="255" t="s">
        <v>86</v>
      </c>
      <c r="AV556" s="14" t="s">
        <v>86</v>
      </c>
      <c r="AW556" s="14" t="s">
        <v>34</v>
      </c>
      <c r="AX556" s="14" t="s">
        <v>73</v>
      </c>
      <c r="AY556" s="255" t="s">
        <v>213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1059</v>
      </c>
      <c r="G557" s="246"/>
      <c r="H557" s="249">
        <v>-9.484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4" customFormat="1">
      <c r="A558" s="14"/>
      <c r="B558" s="245"/>
      <c r="C558" s="246"/>
      <c r="D558" s="236" t="s">
        <v>223</v>
      </c>
      <c r="E558" s="247" t="s">
        <v>21</v>
      </c>
      <c r="F558" s="248" t="s">
        <v>1060</v>
      </c>
      <c r="G558" s="246"/>
      <c r="H558" s="249">
        <v>17.952000000000002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223</v>
      </c>
      <c r="AU558" s="255" t="s">
        <v>86</v>
      </c>
      <c r="AV558" s="14" t="s">
        <v>86</v>
      </c>
      <c r="AW558" s="14" t="s">
        <v>34</v>
      </c>
      <c r="AX558" s="14" t="s">
        <v>73</v>
      </c>
      <c r="AY558" s="255" t="s">
        <v>213</v>
      </c>
    </row>
    <row r="559" s="14" customFormat="1">
      <c r="A559" s="14"/>
      <c r="B559" s="245"/>
      <c r="C559" s="246"/>
      <c r="D559" s="236" t="s">
        <v>223</v>
      </c>
      <c r="E559" s="247" t="s">
        <v>21</v>
      </c>
      <c r="F559" s="248" t="s">
        <v>1061</v>
      </c>
      <c r="G559" s="246"/>
      <c r="H559" s="249">
        <v>-6.7999999999999998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223</v>
      </c>
      <c r="AU559" s="255" t="s">
        <v>86</v>
      </c>
      <c r="AV559" s="14" t="s">
        <v>86</v>
      </c>
      <c r="AW559" s="14" t="s">
        <v>34</v>
      </c>
      <c r="AX559" s="14" t="s">
        <v>73</v>
      </c>
      <c r="AY559" s="255" t="s">
        <v>213</v>
      </c>
    </row>
    <row r="560" s="14" customFormat="1">
      <c r="A560" s="14"/>
      <c r="B560" s="245"/>
      <c r="C560" s="246"/>
      <c r="D560" s="236" t="s">
        <v>223</v>
      </c>
      <c r="E560" s="247" t="s">
        <v>21</v>
      </c>
      <c r="F560" s="248" t="s">
        <v>1062</v>
      </c>
      <c r="G560" s="246"/>
      <c r="H560" s="249">
        <v>21.978000000000002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223</v>
      </c>
      <c r="AU560" s="255" t="s">
        <v>86</v>
      </c>
      <c r="AV560" s="14" t="s">
        <v>86</v>
      </c>
      <c r="AW560" s="14" t="s">
        <v>34</v>
      </c>
      <c r="AX560" s="14" t="s">
        <v>73</v>
      </c>
      <c r="AY560" s="255" t="s">
        <v>213</v>
      </c>
    </row>
    <row r="561" s="14" customFormat="1">
      <c r="A561" s="14"/>
      <c r="B561" s="245"/>
      <c r="C561" s="246"/>
      <c r="D561" s="236" t="s">
        <v>223</v>
      </c>
      <c r="E561" s="247" t="s">
        <v>21</v>
      </c>
      <c r="F561" s="248" t="s">
        <v>1063</v>
      </c>
      <c r="G561" s="246"/>
      <c r="H561" s="249">
        <v>-13.32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223</v>
      </c>
      <c r="AU561" s="255" t="s">
        <v>86</v>
      </c>
      <c r="AV561" s="14" t="s">
        <v>86</v>
      </c>
      <c r="AW561" s="14" t="s">
        <v>34</v>
      </c>
      <c r="AX561" s="14" t="s">
        <v>73</v>
      </c>
      <c r="AY561" s="255" t="s">
        <v>213</v>
      </c>
    </row>
    <row r="562" s="14" customFormat="1">
      <c r="A562" s="14"/>
      <c r="B562" s="245"/>
      <c r="C562" s="246"/>
      <c r="D562" s="236" t="s">
        <v>223</v>
      </c>
      <c r="E562" s="247" t="s">
        <v>21</v>
      </c>
      <c r="F562" s="248" t="s">
        <v>1064</v>
      </c>
      <c r="G562" s="246"/>
      <c r="H562" s="249">
        <v>12.672000000000001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223</v>
      </c>
      <c r="AU562" s="255" t="s">
        <v>86</v>
      </c>
      <c r="AV562" s="14" t="s">
        <v>86</v>
      </c>
      <c r="AW562" s="14" t="s">
        <v>34</v>
      </c>
      <c r="AX562" s="14" t="s">
        <v>73</v>
      </c>
      <c r="AY562" s="255" t="s">
        <v>213</v>
      </c>
    </row>
    <row r="563" s="14" customFormat="1">
      <c r="A563" s="14"/>
      <c r="B563" s="245"/>
      <c r="C563" s="246"/>
      <c r="D563" s="236" t="s">
        <v>223</v>
      </c>
      <c r="E563" s="247" t="s">
        <v>21</v>
      </c>
      <c r="F563" s="248" t="s">
        <v>1065</v>
      </c>
      <c r="G563" s="246"/>
      <c r="H563" s="249">
        <v>-8.0679999999999996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223</v>
      </c>
      <c r="AU563" s="255" t="s">
        <v>86</v>
      </c>
      <c r="AV563" s="14" t="s">
        <v>86</v>
      </c>
      <c r="AW563" s="14" t="s">
        <v>34</v>
      </c>
      <c r="AX563" s="14" t="s">
        <v>73</v>
      </c>
      <c r="AY563" s="255" t="s">
        <v>213</v>
      </c>
    </row>
    <row r="564" s="14" customFormat="1">
      <c r="A564" s="14"/>
      <c r="B564" s="245"/>
      <c r="C564" s="246"/>
      <c r="D564" s="236" t="s">
        <v>223</v>
      </c>
      <c r="E564" s="247" t="s">
        <v>21</v>
      </c>
      <c r="F564" s="248" t="s">
        <v>1066</v>
      </c>
      <c r="G564" s="246"/>
      <c r="H564" s="249">
        <v>13.250999999999999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223</v>
      </c>
      <c r="AU564" s="255" t="s">
        <v>86</v>
      </c>
      <c r="AV564" s="14" t="s">
        <v>86</v>
      </c>
      <c r="AW564" s="14" t="s">
        <v>34</v>
      </c>
      <c r="AX564" s="14" t="s">
        <v>73</v>
      </c>
      <c r="AY564" s="255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1067</v>
      </c>
      <c r="G565" s="246"/>
      <c r="H565" s="249">
        <v>22.795999999999999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4" customFormat="1">
      <c r="A566" s="14"/>
      <c r="B566" s="245"/>
      <c r="C566" s="246"/>
      <c r="D566" s="236" t="s">
        <v>223</v>
      </c>
      <c r="E566" s="247" t="s">
        <v>21</v>
      </c>
      <c r="F566" s="248" t="s">
        <v>1068</v>
      </c>
      <c r="G566" s="246"/>
      <c r="H566" s="249">
        <v>-2.875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223</v>
      </c>
      <c r="AU566" s="255" t="s">
        <v>86</v>
      </c>
      <c r="AV566" s="14" t="s">
        <v>86</v>
      </c>
      <c r="AW566" s="14" t="s">
        <v>34</v>
      </c>
      <c r="AX566" s="14" t="s">
        <v>73</v>
      </c>
      <c r="AY566" s="255" t="s">
        <v>213</v>
      </c>
    </row>
    <row r="567" s="14" customFormat="1">
      <c r="A567" s="14"/>
      <c r="B567" s="245"/>
      <c r="C567" s="246"/>
      <c r="D567" s="236" t="s">
        <v>223</v>
      </c>
      <c r="E567" s="247" t="s">
        <v>21</v>
      </c>
      <c r="F567" s="248" t="s">
        <v>1069</v>
      </c>
      <c r="G567" s="246"/>
      <c r="H567" s="249">
        <v>-1.875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223</v>
      </c>
      <c r="AU567" s="255" t="s">
        <v>86</v>
      </c>
      <c r="AV567" s="14" t="s">
        <v>86</v>
      </c>
      <c r="AW567" s="14" t="s">
        <v>34</v>
      </c>
      <c r="AX567" s="14" t="s">
        <v>73</v>
      </c>
      <c r="AY567" s="255" t="s">
        <v>213</v>
      </c>
    </row>
    <row r="568" s="14" customFormat="1">
      <c r="A568" s="14"/>
      <c r="B568" s="245"/>
      <c r="C568" s="246"/>
      <c r="D568" s="236" t="s">
        <v>223</v>
      </c>
      <c r="E568" s="247" t="s">
        <v>21</v>
      </c>
      <c r="F568" s="248" t="s">
        <v>1070</v>
      </c>
      <c r="G568" s="246"/>
      <c r="H568" s="249">
        <v>8.1999999999999993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223</v>
      </c>
      <c r="AU568" s="255" t="s">
        <v>86</v>
      </c>
      <c r="AV568" s="14" t="s">
        <v>86</v>
      </c>
      <c r="AW568" s="14" t="s">
        <v>34</v>
      </c>
      <c r="AX568" s="14" t="s">
        <v>73</v>
      </c>
      <c r="AY568" s="255" t="s">
        <v>213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1071</v>
      </c>
      <c r="G569" s="246"/>
      <c r="H569" s="249">
        <v>21.327999999999999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4" customFormat="1">
      <c r="A570" s="14"/>
      <c r="B570" s="245"/>
      <c r="C570" s="246"/>
      <c r="D570" s="236" t="s">
        <v>223</v>
      </c>
      <c r="E570" s="247" t="s">
        <v>21</v>
      </c>
      <c r="F570" s="248" t="s">
        <v>1072</v>
      </c>
      <c r="G570" s="246"/>
      <c r="H570" s="249">
        <v>-10.925000000000001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223</v>
      </c>
      <c r="AU570" s="255" t="s">
        <v>86</v>
      </c>
      <c r="AV570" s="14" t="s">
        <v>86</v>
      </c>
      <c r="AW570" s="14" t="s">
        <v>34</v>
      </c>
      <c r="AX570" s="14" t="s">
        <v>73</v>
      </c>
      <c r="AY570" s="255" t="s">
        <v>213</v>
      </c>
    </row>
    <row r="571" s="14" customFormat="1">
      <c r="A571" s="14"/>
      <c r="B571" s="245"/>
      <c r="C571" s="246"/>
      <c r="D571" s="236" t="s">
        <v>223</v>
      </c>
      <c r="E571" s="247" t="s">
        <v>21</v>
      </c>
      <c r="F571" s="248" t="s">
        <v>1070</v>
      </c>
      <c r="G571" s="246"/>
      <c r="H571" s="249">
        <v>8.1999999999999993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223</v>
      </c>
      <c r="AU571" s="255" t="s">
        <v>86</v>
      </c>
      <c r="AV571" s="14" t="s">
        <v>86</v>
      </c>
      <c r="AW571" s="14" t="s">
        <v>34</v>
      </c>
      <c r="AX571" s="14" t="s">
        <v>73</v>
      </c>
      <c r="AY571" s="255" t="s">
        <v>213</v>
      </c>
    </row>
    <row r="572" s="14" customFormat="1">
      <c r="A572" s="14"/>
      <c r="B572" s="245"/>
      <c r="C572" s="246"/>
      <c r="D572" s="236" t="s">
        <v>223</v>
      </c>
      <c r="E572" s="247" t="s">
        <v>21</v>
      </c>
      <c r="F572" s="248" t="s">
        <v>1069</v>
      </c>
      <c r="G572" s="246"/>
      <c r="H572" s="249">
        <v>-1.875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223</v>
      </c>
      <c r="AU572" s="255" t="s">
        <v>86</v>
      </c>
      <c r="AV572" s="14" t="s">
        <v>86</v>
      </c>
      <c r="AW572" s="14" t="s">
        <v>34</v>
      </c>
      <c r="AX572" s="14" t="s">
        <v>73</v>
      </c>
      <c r="AY572" s="255" t="s">
        <v>213</v>
      </c>
    </row>
    <row r="573" s="14" customFormat="1">
      <c r="A573" s="14"/>
      <c r="B573" s="245"/>
      <c r="C573" s="246"/>
      <c r="D573" s="236" t="s">
        <v>223</v>
      </c>
      <c r="E573" s="247" t="s">
        <v>21</v>
      </c>
      <c r="F573" s="248" t="s">
        <v>1073</v>
      </c>
      <c r="G573" s="246"/>
      <c r="H573" s="249">
        <v>66.158000000000001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223</v>
      </c>
      <c r="AU573" s="255" t="s">
        <v>86</v>
      </c>
      <c r="AV573" s="14" t="s">
        <v>86</v>
      </c>
      <c r="AW573" s="14" t="s">
        <v>34</v>
      </c>
      <c r="AX573" s="14" t="s">
        <v>73</v>
      </c>
      <c r="AY573" s="255" t="s">
        <v>213</v>
      </c>
    </row>
    <row r="574" s="14" customFormat="1">
      <c r="A574" s="14"/>
      <c r="B574" s="245"/>
      <c r="C574" s="246"/>
      <c r="D574" s="236" t="s">
        <v>223</v>
      </c>
      <c r="E574" s="247" t="s">
        <v>21</v>
      </c>
      <c r="F574" s="248" t="s">
        <v>1074</v>
      </c>
      <c r="G574" s="246"/>
      <c r="H574" s="249">
        <v>-7.5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223</v>
      </c>
      <c r="AU574" s="255" t="s">
        <v>86</v>
      </c>
      <c r="AV574" s="14" t="s">
        <v>86</v>
      </c>
      <c r="AW574" s="14" t="s">
        <v>34</v>
      </c>
      <c r="AX574" s="14" t="s">
        <v>73</v>
      </c>
      <c r="AY574" s="255" t="s">
        <v>213</v>
      </c>
    </row>
    <row r="575" s="14" customFormat="1">
      <c r="A575" s="14"/>
      <c r="B575" s="245"/>
      <c r="C575" s="246"/>
      <c r="D575" s="236" t="s">
        <v>223</v>
      </c>
      <c r="E575" s="247" t="s">
        <v>21</v>
      </c>
      <c r="F575" s="248" t="s">
        <v>1075</v>
      </c>
      <c r="G575" s="246"/>
      <c r="H575" s="249">
        <v>-0.75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223</v>
      </c>
      <c r="AU575" s="255" t="s">
        <v>86</v>
      </c>
      <c r="AV575" s="14" t="s">
        <v>86</v>
      </c>
      <c r="AW575" s="14" t="s">
        <v>34</v>
      </c>
      <c r="AX575" s="14" t="s">
        <v>73</v>
      </c>
      <c r="AY575" s="255" t="s">
        <v>213</v>
      </c>
    </row>
    <row r="576" s="14" customFormat="1">
      <c r="A576" s="14"/>
      <c r="B576" s="245"/>
      <c r="C576" s="246"/>
      <c r="D576" s="236" t="s">
        <v>223</v>
      </c>
      <c r="E576" s="247" t="s">
        <v>21</v>
      </c>
      <c r="F576" s="248" t="s">
        <v>1076</v>
      </c>
      <c r="G576" s="246"/>
      <c r="H576" s="249">
        <v>32.198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223</v>
      </c>
      <c r="AU576" s="255" t="s">
        <v>86</v>
      </c>
      <c r="AV576" s="14" t="s">
        <v>86</v>
      </c>
      <c r="AW576" s="14" t="s">
        <v>34</v>
      </c>
      <c r="AX576" s="14" t="s">
        <v>73</v>
      </c>
      <c r="AY576" s="255" t="s">
        <v>213</v>
      </c>
    </row>
    <row r="577" s="14" customFormat="1">
      <c r="A577" s="14"/>
      <c r="B577" s="245"/>
      <c r="C577" s="246"/>
      <c r="D577" s="236" t="s">
        <v>223</v>
      </c>
      <c r="E577" s="247" t="s">
        <v>21</v>
      </c>
      <c r="F577" s="248" t="s">
        <v>1077</v>
      </c>
      <c r="G577" s="246"/>
      <c r="H577" s="249">
        <v>-5.625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223</v>
      </c>
      <c r="AU577" s="255" t="s">
        <v>86</v>
      </c>
      <c r="AV577" s="14" t="s">
        <v>86</v>
      </c>
      <c r="AW577" s="14" t="s">
        <v>34</v>
      </c>
      <c r="AX577" s="14" t="s">
        <v>73</v>
      </c>
      <c r="AY577" s="255" t="s">
        <v>213</v>
      </c>
    </row>
    <row r="578" s="14" customFormat="1">
      <c r="A578" s="14"/>
      <c r="B578" s="245"/>
      <c r="C578" s="246"/>
      <c r="D578" s="236" t="s">
        <v>223</v>
      </c>
      <c r="E578" s="247" t="s">
        <v>21</v>
      </c>
      <c r="F578" s="248" t="s">
        <v>1078</v>
      </c>
      <c r="G578" s="246"/>
      <c r="H578" s="249">
        <v>40.176000000000002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223</v>
      </c>
      <c r="AU578" s="255" t="s">
        <v>86</v>
      </c>
      <c r="AV578" s="14" t="s">
        <v>86</v>
      </c>
      <c r="AW578" s="14" t="s">
        <v>34</v>
      </c>
      <c r="AX578" s="14" t="s">
        <v>73</v>
      </c>
      <c r="AY578" s="255" t="s">
        <v>213</v>
      </c>
    </row>
    <row r="579" s="14" customFormat="1">
      <c r="A579" s="14"/>
      <c r="B579" s="245"/>
      <c r="C579" s="246"/>
      <c r="D579" s="236" t="s">
        <v>223</v>
      </c>
      <c r="E579" s="247" t="s">
        <v>21</v>
      </c>
      <c r="F579" s="248" t="s">
        <v>1069</v>
      </c>
      <c r="G579" s="246"/>
      <c r="H579" s="249">
        <v>-1.875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223</v>
      </c>
      <c r="AU579" s="255" t="s">
        <v>86</v>
      </c>
      <c r="AV579" s="14" t="s">
        <v>86</v>
      </c>
      <c r="AW579" s="14" t="s">
        <v>34</v>
      </c>
      <c r="AX579" s="14" t="s">
        <v>73</v>
      </c>
      <c r="AY579" s="255" t="s">
        <v>213</v>
      </c>
    </row>
    <row r="580" s="14" customFormat="1">
      <c r="A580" s="14"/>
      <c r="B580" s="245"/>
      <c r="C580" s="246"/>
      <c r="D580" s="236" t="s">
        <v>223</v>
      </c>
      <c r="E580" s="247" t="s">
        <v>21</v>
      </c>
      <c r="F580" s="248" t="s">
        <v>1075</v>
      </c>
      <c r="G580" s="246"/>
      <c r="H580" s="249">
        <v>-0.75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223</v>
      </c>
      <c r="AU580" s="255" t="s">
        <v>86</v>
      </c>
      <c r="AV580" s="14" t="s">
        <v>86</v>
      </c>
      <c r="AW580" s="14" t="s">
        <v>34</v>
      </c>
      <c r="AX580" s="14" t="s">
        <v>73</v>
      </c>
      <c r="AY580" s="255" t="s">
        <v>213</v>
      </c>
    </row>
    <row r="581" s="14" customFormat="1">
      <c r="A581" s="14"/>
      <c r="B581" s="245"/>
      <c r="C581" s="246"/>
      <c r="D581" s="236" t="s">
        <v>223</v>
      </c>
      <c r="E581" s="247" t="s">
        <v>21</v>
      </c>
      <c r="F581" s="248" t="s">
        <v>1079</v>
      </c>
      <c r="G581" s="246"/>
      <c r="H581" s="249">
        <v>1.0369999999999999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223</v>
      </c>
      <c r="AU581" s="255" t="s">
        <v>86</v>
      </c>
      <c r="AV581" s="14" t="s">
        <v>86</v>
      </c>
      <c r="AW581" s="14" t="s">
        <v>34</v>
      </c>
      <c r="AX581" s="14" t="s">
        <v>73</v>
      </c>
      <c r="AY581" s="255" t="s">
        <v>213</v>
      </c>
    </row>
    <row r="582" s="14" customFormat="1">
      <c r="A582" s="14"/>
      <c r="B582" s="245"/>
      <c r="C582" s="246"/>
      <c r="D582" s="236" t="s">
        <v>223</v>
      </c>
      <c r="E582" s="247" t="s">
        <v>21</v>
      </c>
      <c r="F582" s="248" t="s">
        <v>1080</v>
      </c>
      <c r="G582" s="246"/>
      <c r="H582" s="249">
        <v>16.934000000000001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223</v>
      </c>
      <c r="AU582" s="255" t="s">
        <v>86</v>
      </c>
      <c r="AV582" s="14" t="s">
        <v>86</v>
      </c>
      <c r="AW582" s="14" t="s">
        <v>34</v>
      </c>
      <c r="AX582" s="14" t="s">
        <v>73</v>
      </c>
      <c r="AY582" s="255" t="s">
        <v>213</v>
      </c>
    </row>
    <row r="583" s="14" customFormat="1">
      <c r="A583" s="14"/>
      <c r="B583" s="245"/>
      <c r="C583" s="246"/>
      <c r="D583" s="236" t="s">
        <v>223</v>
      </c>
      <c r="E583" s="247" t="s">
        <v>21</v>
      </c>
      <c r="F583" s="248" t="s">
        <v>1081</v>
      </c>
      <c r="G583" s="246"/>
      <c r="H583" s="249">
        <v>-5.125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223</v>
      </c>
      <c r="AU583" s="255" t="s">
        <v>86</v>
      </c>
      <c r="AV583" s="14" t="s">
        <v>86</v>
      </c>
      <c r="AW583" s="14" t="s">
        <v>34</v>
      </c>
      <c r="AX583" s="14" t="s">
        <v>73</v>
      </c>
      <c r="AY583" s="255" t="s">
        <v>213</v>
      </c>
    </row>
    <row r="584" s="14" customFormat="1">
      <c r="A584" s="14"/>
      <c r="B584" s="245"/>
      <c r="C584" s="246"/>
      <c r="D584" s="236" t="s">
        <v>223</v>
      </c>
      <c r="E584" s="247" t="s">
        <v>21</v>
      </c>
      <c r="F584" s="248" t="s">
        <v>1082</v>
      </c>
      <c r="G584" s="246"/>
      <c r="H584" s="249">
        <v>7.0270000000000001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223</v>
      </c>
      <c r="AU584" s="255" t="s">
        <v>86</v>
      </c>
      <c r="AV584" s="14" t="s">
        <v>86</v>
      </c>
      <c r="AW584" s="14" t="s">
        <v>34</v>
      </c>
      <c r="AX584" s="14" t="s">
        <v>73</v>
      </c>
      <c r="AY584" s="255" t="s">
        <v>213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1083</v>
      </c>
      <c r="G585" s="246"/>
      <c r="H585" s="249">
        <v>6.25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1084</v>
      </c>
      <c r="G586" s="246"/>
      <c r="H586" s="249">
        <v>-2.4750000000000001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4" customFormat="1">
      <c r="A587" s="14"/>
      <c r="B587" s="245"/>
      <c r="C587" s="246"/>
      <c r="D587" s="236" t="s">
        <v>223</v>
      </c>
      <c r="E587" s="247" t="s">
        <v>21</v>
      </c>
      <c r="F587" s="248" t="s">
        <v>1085</v>
      </c>
      <c r="G587" s="246"/>
      <c r="H587" s="249">
        <v>63.359999999999999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223</v>
      </c>
      <c r="AU587" s="255" t="s">
        <v>86</v>
      </c>
      <c r="AV587" s="14" t="s">
        <v>86</v>
      </c>
      <c r="AW587" s="14" t="s">
        <v>34</v>
      </c>
      <c r="AX587" s="14" t="s">
        <v>73</v>
      </c>
      <c r="AY587" s="255" t="s">
        <v>213</v>
      </c>
    </row>
    <row r="588" s="14" customFormat="1">
      <c r="A588" s="14"/>
      <c r="B588" s="245"/>
      <c r="C588" s="246"/>
      <c r="D588" s="236" t="s">
        <v>223</v>
      </c>
      <c r="E588" s="247" t="s">
        <v>21</v>
      </c>
      <c r="F588" s="248" t="s">
        <v>1086</v>
      </c>
      <c r="G588" s="246"/>
      <c r="H588" s="249">
        <v>-11.25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223</v>
      </c>
      <c r="AU588" s="255" t="s">
        <v>86</v>
      </c>
      <c r="AV588" s="14" t="s">
        <v>86</v>
      </c>
      <c r="AW588" s="14" t="s">
        <v>34</v>
      </c>
      <c r="AX588" s="14" t="s">
        <v>73</v>
      </c>
      <c r="AY588" s="255" t="s">
        <v>213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1075</v>
      </c>
      <c r="G589" s="246"/>
      <c r="H589" s="249">
        <v>-0.75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1087</v>
      </c>
      <c r="G590" s="246"/>
      <c r="H590" s="249">
        <v>28.800000000000001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4" customFormat="1">
      <c r="A591" s="14"/>
      <c r="B591" s="245"/>
      <c r="C591" s="246"/>
      <c r="D591" s="236" t="s">
        <v>223</v>
      </c>
      <c r="E591" s="247" t="s">
        <v>21</v>
      </c>
      <c r="F591" s="248" t="s">
        <v>1088</v>
      </c>
      <c r="G591" s="246"/>
      <c r="H591" s="249">
        <v>-2.25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223</v>
      </c>
      <c r="AU591" s="255" t="s">
        <v>86</v>
      </c>
      <c r="AV591" s="14" t="s">
        <v>86</v>
      </c>
      <c r="AW591" s="14" t="s">
        <v>34</v>
      </c>
      <c r="AX591" s="14" t="s">
        <v>73</v>
      </c>
      <c r="AY591" s="255" t="s">
        <v>213</v>
      </c>
    </row>
    <row r="592" s="13" customFormat="1">
      <c r="A592" s="13"/>
      <c r="B592" s="234"/>
      <c r="C592" s="235"/>
      <c r="D592" s="236" t="s">
        <v>223</v>
      </c>
      <c r="E592" s="237" t="s">
        <v>21</v>
      </c>
      <c r="F592" s="238" t="s">
        <v>1089</v>
      </c>
      <c r="G592" s="235"/>
      <c r="H592" s="237" t="s">
        <v>21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223</v>
      </c>
      <c r="AU592" s="244" t="s">
        <v>86</v>
      </c>
      <c r="AV592" s="13" t="s">
        <v>80</v>
      </c>
      <c r="AW592" s="13" t="s">
        <v>34</v>
      </c>
      <c r="AX592" s="13" t="s">
        <v>73</v>
      </c>
      <c r="AY592" s="244" t="s">
        <v>213</v>
      </c>
    </row>
    <row r="593" s="14" customFormat="1">
      <c r="A593" s="14"/>
      <c r="B593" s="245"/>
      <c r="C593" s="246"/>
      <c r="D593" s="236" t="s">
        <v>223</v>
      </c>
      <c r="E593" s="247" t="s">
        <v>21</v>
      </c>
      <c r="F593" s="248" t="s">
        <v>1090</v>
      </c>
      <c r="G593" s="246"/>
      <c r="H593" s="249">
        <v>28.800000000000001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223</v>
      </c>
      <c r="AU593" s="255" t="s">
        <v>86</v>
      </c>
      <c r="AV593" s="14" t="s">
        <v>86</v>
      </c>
      <c r="AW593" s="14" t="s">
        <v>34</v>
      </c>
      <c r="AX593" s="14" t="s">
        <v>73</v>
      </c>
      <c r="AY593" s="255" t="s">
        <v>213</v>
      </c>
    </row>
    <row r="594" s="14" customFormat="1">
      <c r="A594" s="14"/>
      <c r="B594" s="245"/>
      <c r="C594" s="246"/>
      <c r="D594" s="236" t="s">
        <v>223</v>
      </c>
      <c r="E594" s="247" t="s">
        <v>21</v>
      </c>
      <c r="F594" s="248" t="s">
        <v>1043</v>
      </c>
      <c r="G594" s="246"/>
      <c r="H594" s="249">
        <v>-2.73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223</v>
      </c>
      <c r="AU594" s="255" t="s">
        <v>86</v>
      </c>
      <c r="AV594" s="14" t="s">
        <v>86</v>
      </c>
      <c r="AW594" s="14" t="s">
        <v>34</v>
      </c>
      <c r="AX594" s="14" t="s">
        <v>73</v>
      </c>
      <c r="AY594" s="255" t="s">
        <v>213</v>
      </c>
    </row>
    <row r="595" s="13" customFormat="1">
      <c r="A595" s="13"/>
      <c r="B595" s="234"/>
      <c r="C595" s="235"/>
      <c r="D595" s="236" t="s">
        <v>223</v>
      </c>
      <c r="E595" s="237" t="s">
        <v>21</v>
      </c>
      <c r="F595" s="238" t="s">
        <v>1044</v>
      </c>
      <c r="G595" s="235"/>
      <c r="H595" s="237" t="s">
        <v>21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223</v>
      </c>
      <c r="AU595" s="244" t="s">
        <v>86</v>
      </c>
      <c r="AV595" s="13" t="s">
        <v>80</v>
      </c>
      <c r="AW595" s="13" t="s">
        <v>34</v>
      </c>
      <c r="AX595" s="13" t="s">
        <v>73</v>
      </c>
      <c r="AY595" s="244" t="s">
        <v>213</v>
      </c>
    </row>
    <row r="596" s="13" customFormat="1">
      <c r="A596" s="13"/>
      <c r="B596" s="234"/>
      <c r="C596" s="235"/>
      <c r="D596" s="236" t="s">
        <v>223</v>
      </c>
      <c r="E596" s="237" t="s">
        <v>21</v>
      </c>
      <c r="F596" s="238" t="s">
        <v>1056</v>
      </c>
      <c r="G596" s="235"/>
      <c r="H596" s="237" t="s">
        <v>21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223</v>
      </c>
      <c r="AU596" s="244" t="s">
        <v>86</v>
      </c>
      <c r="AV596" s="13" t="s">
        <v>80</v>
      </c>
      <c r="AW596" s="13" t="s">
        <v>34</v>
      </c>
      <c r="AX596" s="13" t="s">
        <v>73</v>
      </c>
      <c r="AY596" s="244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1091</v>
      </c>
      <c r="G597" s="246"/>
      <c r="H597" s="249">
        <v>58.752000000000002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4" customFormat="1">
      <c r="A598" s="14"/>
      <c r="B598" s="245"/>
      <c r="C598" s="246"/>
      <c r="D598" s="236" t="s">
        <v>223</v>
      </c>
      <c r="E598" s="247" t="s">
        <v>21</v>
      </c>
      <c r="F598" s="248" t="s">
        <v>1058</v>
      </c>
      <c r="G598" s="246"/>
      <c r="H598" s="249">
        <v>-14.606999999999999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223</v>
      </c>
      <c r="AU598" s="255" t="s">
        <v>86</v>
      </c>
      <c r="AV598" s="14" t="s">
        <v>86</v>
      </c>
      <c r="AW598" s="14" t="s">
        <v>34</v>
      </c>
      <c r="AX598" s="14" t="s">
        <v>73</v>
      </c>
      <c r="AY598" s="255" t="s">
        <v>213</v>
      </c>
    </row>
    <row r="599" s="14" customFormat="1">
      <c r="A599" s="14"/>
      <c r="B599" s="245"/>
      <c r="C599" s="246"/>
      <c r="D599" s="236" t="s">
        <v>223</v>
      </c>
      <c r="E599" s="247" t="s">
        <v>21</v>
      </c>
      <c r="F599" s="248" t="s">
        <v>1092</v>
      </c>
      <c r="G599" s="246"/>
      <c r="H599" s="249">
        <v>-7.1130000000000004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223</v>
      </c>
      <c r="AU599" s="255" t="s">
        <v>86</v>
      </c>
      <c r="AV599" s="14" t="s">
        <v>86</v>
      </c>
      <c r="AW599" s="14" t="s">
        <v>34</v>
      </c>
      <c r="AX599" s="14" t="s">
        <v>73</v>
      </c>
      <c r="AY599" s="255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1093</v>
      </c>
      <c r="G600" s="246"/>
      <c r="H600" s="249">
        <v>4.3200000000000003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1076</v>
      </c>
      <c r="G601" s="246"/>
      <c r="H601" s="249">
        <v>32.198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4" customFormat="1">
      <c r="A602" s="14"/>
      <c r="B602" s="245"/>
      <c r="C602" s="246"/>
      <c r="D602" s="236" t="s">
        <v>223</v>
      </c>
      <c r="E602" s="247" t="s">
        <v>21</v>
      </c>
      <c r="F602" s="248" t="s">
        <v>1077</v>
      </c>
      <c r="G602" s="246"/>
      <c r="H602" s="249">
        <v>-5.625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223</v>
      </c>
      <c r="AU602" s="255" t="s">
        <v>86</v>
      </c>
      <c r="AV602" s="14" t="s">
        <v>86</v>
      </c>
      <c r="AW602" s="14" t="s">
        <v>34</v>
      </c>
      <c r="AX602" s="14" t="s">
        <v>73</v>
      </c>
      <c r="AY602" s="255" t="s">
        <v>213</v>
      </c>
    </row>
    <row r="603" s="14" customFormat="1">
      <c r="A603" s="14"/>
      <c r="B603" s="245"/>
      <c r="C603" s="246"/>
      <c r="D603" s="236" t="s">
        <v>223</v>
      </c>
      <c r="E603" s="247" t="s">
        <v>21</v>
      </c>
      <c r="F603" s="248" t="s">
        <v>1094</v>
      </c>
      <c r="G603" s="246"/>
      <c r="H603" s="249">
        <v>97.861999999999995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223</v>
      </c>
      <c r="AU603" s="255" t="s">
        <v>86</v>
      </c>
      <c r="AV603" s="14" t="s">
        <v>86</v>
      </c>
      <c r="AW603" s="14" t="s">
        <v>34</v>
      </c>
      <c r="AX603" s="14" t="s">
        <v>73</v>
      </c>
      <c r="AY603" s="255" t="s">
        <v>213</v>
      </c>
    </row>
    <row r="604" s="14" customFormat="1">
      <c r="A604" s="14"/>
      <c r="B604" s="245"/>
      <c r="C604" s="246"/>
      <c r="D604" s="236" t="s">
        <v>223</v>
      </c>
      <c r="E604" s="247" t="s">
        <v>21</v>
      </c>
      <c r="F604" s="248" t="s">
        <v>1095</v>
      </c>
      <c r="G604" s="246"/>
      <c r="H604" s="249">
        <v>-16.875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223</v>
      </c>
      <c r="AU604" s="255" t="s">
        <v>86</v>
      </c>
      <c r="AV604" s="14" t="s">
        <v>86</v>
      </c>
      <c r="AW604" s="14" t="s">
        <v>34</v>
      </c>
      <c r="AX604" s="14" t="s">
        <v>73</v>
      </c>
      <c r="AY604" s="255" t="s">
        <v>213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1075</v>
      </c>
      <c r="G605" s="246"/>
      <c r="H605" s="249">
        <v>-0.75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4" customFormat="1">
      <c r="A606" s="14"/>
      <c r="B606" s="245"/>
      <c r="C606" s="246"/>
      <c r="D606" s="236" t="s">
        <v>223</v>
      </c>
      <c r="E606" s="247" t="s">
        <v>21</v>
      </c>
      <c r="F606" s="248" t="s">
        <v>1076</v>
      </c>
      <c r="G606" s="246"/>
      <c r="H606" s="249">
        <v>32.198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223</v>
      </c>
      <c r="AU606" s="255" t="s">
        <v>86</v>
      </c>
      <c r="AV606" s="14" t="s">
        <v>86</v>
      </c>
      <c r="AW606" s="14" t="s">
        <v>34</v>
      </c>
      <c r="AX606" s="14" t="s">
        <v>73</v>
      </c>
      <c r="AY606" s="255" t="s">
        <v>213</v>
      </c>
    </row>
    <row r="607" s="14" customFormat="1">
      <c r="A607" s="14"/>
      <c r="B607" s="245"/>
      <c r="C607" s="246"/>
      <c r="D607" s="236" t="s">
        <v>223</v>
      </c>
      <c r="E607" s="247" t="s">
        <v>21</v>
      </c>
      <c r="F607" s="248" t="s">
        <v>1077</v>
      </c>
      <c r="G607" s="246"/>
      <c r="H607" s="249">
        <v>-5.625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223</v>
      </c>
      <c r="AU607" s="255" t="s">
        <v>86</v>
      </c>
      <c r="AV607" s="14" t="s">
        <v>86</v>
      </c>
      <c r="AW607" s="14" t="s">
        <v>34</v>
      </c>
      <c r="AX607" s="14" t="s">
        <v>73</v>
      </c>
      <c r="AY607" s="255" t="s">
        <v>213</v>
      </c>
    </row>
    <row r="608" s="14" customFormat="1">
      <c r="A608" s="14"/>
      <c r="B608" s="245"/>
      <c r="C608" s="246"/>
      <c r="D608" s="236" t="s">
        <v>223</v>
      </c>
      <c r="E608" s="247" t="s">
        <v>21</v>
      </c>
      <c r="F608" s="248" t="s">
        <v>1078</v>
      </c>
      <c r="G608" s="246"/>
      <c r="H608" s="249">
        <v>40.176000000000002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223</v>
      </c>
      <c r="AU608" s="255" t="s">
        <v>86</v>
      </c>
      <c r="AV608" s="14" t="s">
        <v>86</v>
      </c>
      <c r="AW608" s="14" t="s">
        <v>34</v>
      </c>
      <c r="AX608" s="14" t="s">
        <v>73</v>
      </c>
      <c r="AY608" s="255" t="s">
        <v>213</v>
      </c>
    </row>
    <row r="609" s="14" customFormat="1">
      <c r="A609" s="14"/>
      <c r="B609" s="245"/>
      <c r="C609" s="246"/>
      <c r="D609" s="236" t="s">
        <v>223</v>
      </c>
      <c r="E609" s="247" t="s">
        <v>21</v>
      </c>
      <c r="F609" s="248" t="s">
        <v>1077</v>
      </c>
      <c r="G609" s="246"/>
      <c r="H609" s="249">
        <v>-5.625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223</v>
      </c>
      <c r="AU609" s="255" t="s">
        <v>86</v>
      </c>
      <c r="AV609" s="14" t="s">
        <v>86</v>
      </c>
      <c r="AW609" s="14" t="s">
        <v>34</v>
      </c>
      <c r="AX609" s="14" t="s">
        <v>73</v>
      </c>
      <c r="AY609" s="255" t="s">
        <v>213</v>
      </c>
    </row>
    <row r="610" s="14" customFormat="1">
      <c r="A610" s="14"/>
      <c r="B610" s="245"/>
      <c r="C610" s="246"/>
      <c r="D610" s="236" t="s">
        <v>223</v>
      </c>
      <c r="E610" s="247" t="s">
        <v>21</v>
      </c>
      <c r="F610" s="248" t="s">
        <v>1096</v>
      </c>
      <c r="G610" s="246"/>
      <c r="H610" s="249">
        <v>-0.5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223</v>
      </c>
      <c r="AU610" s="255" t="s">
        <v>86</v>
      </c>
      <c r="AV610" s="14" t="s">
        <v>86</v>
      </c>
      <c r="AW610" s="14" t="s">
        <v>34</v>
      </c>
      <c r="AX610" s="14" t="s">
        <v>73</v>
      </c>
      <c r="AY610" s="255" t="s">
        <v>213</v>
      </c>
    </row>
    <row r="611" s="14" customFormat="1">
      <c r="A611" s="14"/>
      <c r="B611" s="245"/>
      <c r="C611" s="246"/>
      <c r="D611" s="236" t="s">
        <v>223</v>
      </c>
      <c r="E611" s="247" t="s">
        <v>21</v>
      </c>
      <c r="F611" s="248" t="s">
        <v>1079</v>
      </c>
      <c r="G611" s="246"/>
      <c r="H611" s="249">
        <v>1.0369999999999999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223</v>
      </c>
      <c r="AU611" s="255" t="s">
        <v>86</v>
      </c>
      <c r="AV611" s="14" t="s">
        <v>86</v>
      </c>
      <c r="AW611" s="14" t="s">
        <v>34</v>
      </c>
      <c r="AX611" s="14" t="s">
        <v>73</v>
      </c>
      <c r="AY611" s="255" t="s">
        <v>213</v>
      </c>
    </row>
    <row r="612" s="14" customFormat="1">
      <c r="A612" s="14"/>
      <c r="B612" s="245"/>
      <c r="C612" s="246"/>
      <c r="D612" s="236" t="s">
        <v>223</v>
      </c>
      <c r="E612" s="247" t="s">
        <v>21</v>
      </c>
      <c r="F612" s="248" t="s">
        <v>1080</v>
      </c>
      <c r="G612" s="246"/>
      <c r="H612" s="249">
        <v>16.934000000000001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223</v>
      </c>
      <c r="AU612" s="255" t="s">
        <v>86</v>
      </c>
      <c r="AV612" s="14" t="s">
        <v>86</v>
      </c>
      <c r="AW612" s="14" t="s">
        <v>34</v>
      </c>
      <c r="AX612" s="14" t="s">
        <v>73</v>
      </c>
      <c r="AY612" s="255" t="s">
        <v>213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1097</v>
      </c>
      <c r="G613" s="246"/>
      <c r="H613" s="249">
        <v>-5.6909999999999998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4" customFormat="1">
      <c r="A614" s="14"/>
      <c r="B614" s="245"/>
      <c r="C614" s="246"/>
      <c r="D614" s="236" t="s">
        <v>223</v>
      </c>
      <c r="E614" s="247" t="s">
        <v>21</v>
      </c>
      <c r="F614" s="248" t="s">
        <v>1079</v>
      </c>
      <c r="G614" s="246"/>
      <c r="H614" s="249">
        <v>1.0369999999999999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223</v>
      </c>
      <c r="AU614" s="255" t="s">
        <v>86</v>
      </c>
      <c r="AV614" s="14" t="s">
        <v>86</v>
      </c>
      <c r="AW614" s="14" t="s">
        <v>34</v>
      </c>
      <c r="AX614" s="14" t="s">
        <v>73</v>
      </c>
      <c r="AY614" s="255" t="s">
        <v>213</v>
      </c>
    </row>
    <row r="615" s="14" customFormat="1">
      <c r="A615" s="14"/>
      <c r="B615" s="245"/>
      <c r="C615" s="246"/>
      <c r="D615" s="236" t="s">
        <v>223</v>
      </c>
      <c r="E615" s="247" t="s">
        <v>21</v>
      </c>
      <c r="F615" s="248" t="s">
        <v>1098</v>
      </c>
      <c r="G615" s="246"/>
      <c r="H615" s="249">
        <v>7.6319999999999997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223</v>
      </c>
      <c r="AU615" s="255" t="s">
        <v>86</v>
      </c>
      <c r="AV615" s="14" t="s">
        <v>86</v>
      </c>
      <c r="AW615" s="14" t="s">
        <v>34</v>
      </c>
      <c r="AX615" s="14" t="s">
        <v>73</v>
      </c>
      <c r="AY615" s="255" t="s">
        <v>213</v>
      </c>
    </row>
    <row r="616" s="14" customFormat="1">
      <c r="A616" s="14"/>
      <c r="B616" s="245"/>
      <c r="C616" s="246"/>
      <c r="D616" s="236" t="s">
        <v>223</v>
      </c>
      <c r="E616" s="247" t="s">
        <v>21</v>
      </c>
      <c r="F616" s="248" t="s">
        <v>1099</v>
      </c>
      <c r="G616" s="246"/>
      <c r="H616" s="249">
        <v>-0.25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223</v>
      </c>
      <c r="AU616" s="255" t="s">
        <v>86</v>
      </c>
      <c r="AV616" s="14" t="s">
        <v>86</v>
      </c>
      <c r="AW616" s="14" t="s">
        <v>34</v>
      </c>
      <c r="AX616" s="14" t="s">
        <v>73</v>
      </c>
      <c r="AY616" s="255" t="s">
        <v>213</v>
      </c>
    </row>
    <row r="617" s="14" customFormat="1">
      <c r="A617" s="14"/>
      <c r="B617" s="245"/>
      <c r="C617" s="246"/>
      <c r="D617" s="236" t="s">
        <v>223</v>
      </c>
      <c r="E617" s="247" t="s">
        <v>21</v>
      </c>
      <c r="F617" s="248" t="s">
        <v>1091</v>
      </c>
      <c r="G617" s="246"/>
      <c r="H617" s="249">
        <v>58.752000000000002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223</v>
      </c>
      <c r="AU617" s="255" t="s">
        <v>86</v>
      </c>
      <c r="AV617" s="14" t="s">
        <v>86</v>
      </c>
      <c r="AW617" s="14" t="s">
        <v>34</v>
      </c>
      <c r="AX617" s="14" t="s">
        <v>73</v>
      </c>
      <c r="AY617" s="255" t="s">
        <v>213</v>
      </c>
    </row>
    <row r="618" s="14" customFormat="1">
      <c r="A618" s="14"/>
      <c r="B618" s="245"/>
      <c r="C618" s="246"/>
      <c r="D618" s="236" t="s">
        <v>223</v>
      </c>
      <c r="E618" s="247" t="s">
        <v>21</v>
      </c>
      <c r="F618" s="248" t="s">
        <v>1100</v>
      </c>
      <c r="G618" s="246"/>
      <c r="H618" s="249">
        <v>-13.5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223</v>
      </c>
      <c r="AU618" s="255" t="s">
        <v>86</v>
      </c>
      <c r="AV618" s="14" t="s">
        <v>86</v>
      </c>
      <c r="AW618" s="14" t="s">
        <v>34</v>
      </c>
      <c r="AX618" s="14" t="s">
        <v>73</v>
      </c>
      <c r="AY618" s="255" t="s">
        <v>213</v>
      </c>
    </row>
    <row r="619" s="14" customFormat="1">
      <c r="A619" s="14"/>
      <c r="B619" s="245"/>
      <c r="C619" s="246"/>
      <c r="D619" s="236" t="s">
        <v>223</v>
      </c>
      <c r="E619" s="247" t="s">
        <v>21</v>
      </c>
      <c r="F619" s="248" t="s">
        <v>1096</v>
      </c>
      <c r="G619" s="246"/>
      <c r="H619" s="249">
        <v>-0.5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223</v>
      </c>
      <c r="AU619" s="255" t="s">
        <v>86</v>
      </c>
      <c r="AV619" s="14" t="s">
        <v>86</v>
      </c>
      <c r="AW619" s="14" t="s">
        <v>34</v>
      </c>
      <c r="AX619" s="14" t="s">
        <v>73</v>
      </c>
      <c r="AY619" s="255" t="s">
        <v>213</v>
      </c>
    </row>
    <row r="620" s="14" customFormat="1">
      <c r="A620" s="14"/>
      <c r="B620" s="245"/>
      <c r="C620" s="246"/>
      <c r="D620" s="236" t="s">
        <v>223</v>
      </c>
      <c r="E620" s="247" t="s">
        <v>21</v>
      </c>
      <c r="F620" s="248" t="s">
        <v>1087</v>
      </c>
      <c r="G620" s="246"/>
      <c r="H620" s="249">
        <v>28.800000000000001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223</v>
      </c>
      <c r="AU620" s="255" t="s">
        <v>86</v>
      </c>
      <c r="AV620" s="14" t="s">
        <v>86</v>
      </c>
      <c r="AW620" s="14" t="s">
        <v>34</v>
      </c>
      <c r="AX620" s="14" t="s">
        <v>73</v>
      </c>
      <c r="AY620" s="255" t="s">
        <v>213</v>
      </c>
    </row>
    <row r="621" s="14" customFormat="1">
      <c r="A621" s="14"/>
      <c r="B621" s="245"/>
      <c r="C621" s="246"/>
      <c r="D621" s="236" t="s">
        <v>223</v>
      </c>
      <c r="E621" s="247" t="s">
        <v>21</v>
      </c>
      <c r="F621" s="248" t="s">
        <v>1101</v>
      </c>
      <c r="G621" s="246"/>
      <c r="H621" s="249">
        <v>2.25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223</v>
      </c>
      <c r="AU621" s="255" t="s">
        <v>86</v>
      </c>
      <c r="AV621" s="14" t="s">
        <v>86</v>
      </c>
      <c r="AW621" s="14" t="s">
        <v>34</v>
      </c>
      <c r="AX621" s="14" t="s">
        <v>73</v>
      </c>
      <c r="AY621" s="255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1089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1087</v>
      </c>
      <c r="G623" s="246"/>
      <c r="H623" s="249">
        <v>28.800000000000001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1043</v>
      </c>
      <c r="G624" s="246"/>
      <c r="H624" s="249">
        <v>-2.73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3" customFormat="1">
      <c r="A625" s="13"/>
      <c r="B625" s="234"/>
      <c r="C625" s="235"/>
      <c r="D625" s="236" t="s">
        <v>223</v>
      </c>
      <c r="E625" s="237" t="s">
        <v>21</v>
      </c>
      <c r="F625" s="238" t="s">
        <v>1102</v>
      </c>
      <c r="G625" s="235"/>
      <c r="H625" s="237" t="s">
        <v>21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223</v>
      </c>
      <c r="AU625" s="244" t="s">
        <v>86</v>
      </c>
      <c r="AV625" s="13" t="s">
        <v>80</v>
      </c>
      <c r="AW625" s="13" t="s">
        <v>34</v>
      </c>
      <c r="AX625" s="13" t="s">
        <v>73</v>
      </c>
      <c r="AY625" s="244" t="s">
        <v>213</v>
      </c>
    </row>
    <row r="626" s="14" customFormat="1">
      <c r="A626" s="14"/>
      <c r="B626" s="245"/>
      <c r="C626" s="246"/>
      <c r="D626" s="236" t="s">
        <v>223</v>
      </c>
      <c r="E626" s="247" t="s">
        <v>21</v>
      </c>
      <c r="F626" s="248" t="s">
        <v>1103</v>
      </c>
      <c r="G626" s="246"/>
      <c r="H626" s="249">
        <v>35.015000000000001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223</v>
      </c>
      <c r="AU626" s="255" t="s">
        <v>86</v>
      </c>
      <c r="AV626" s="14" t="s">
        <v>86</v>
      </c>
      <c r="AW626" s="14" t="s">
        <v>34</v>
      </c>
      <c r="AX626" s="14" t="s">
        <v>73</v>
      </c>
      <c r="AY626" s="255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1104</v>
      </c>
      <c r="G627" s="246"/>
      <c r="H627" s="249">
        <v>-3.125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4" customFormat="1">
      <c r="A628" s="14"/>
      <c r="B628" s="245"/>
      <c r="C628" s="246"/>
      <c r="D628" s="236" t="s">
        <v>223</v>
      </c>
      <c r="E628" s="247" t="s">
        <v>21</v>
      </c>
      <c r="F628" s="248" t="s">
        <v>1096</v>
      </c>
      <c r="G628" s="246"/>
      <c r="H628" s="249">
        <v>-0.5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223</v>
      </c>
      <c r="AU628" s="255" t="s">
        <v>86</v>
      </c>
      <c r="AV628" s="14" t="s">
        <v>86</v>
      </c>
      <c r="AW628" s="14" t="s">
        <v>34</v>
      </c>
      <c r="AX628" s="14" t="s">
        <v>73</v>
      </c>
      <c r="AY628" s="255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1105</v>
      </c>
      <c r="G629" s="246"/>
      <c r="H629" s="249">
        <v>0.90400000000000003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4" customFormat="1">
      <c r="A630" s="14"/>
      <c r="B630" s="245"/>
      <c r="C630" s="246"/>
      <c r="D630" s="236" t="s">
        <v>223</v>
      </c>
      <c r="E630" s="247" t="s">
        <v>21</v>
      </c>
      <c r="F630" s="248" t="s">
        <v>1106</v>
      </c>
      <c r="G630" s="246"/>
      <c r="H630" s="249">
        <v>14.759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223</v>
      </c>
      <c r="AU630" s="255" t="s">
        <v>86</v>
      </c>
      <c r="AV630" s="14" t="s">
        <v>86</v>
      </c>
      <c r="AW630" s="14" t="s">
        <v>34</v>
      </c>
      <c r="AX630" s="14" t="s">
        <v>73</v>
      </c>
      <c r="AY630" s="255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1097</v>
      </c>
      <c r="G631" s="246"/>
      <c r="H631" s="249">
        <v>-5.6909999999999998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4" customFormat="1">
      <c r="A632" s="14"/>
      <c r="B632" s="245"/>
      <c r="C632" s="246"/>
      <c r="D632" s="236" t="s">
        <v>223</v>
      </c>
      <c r="E632" s="247" t="s">
        <v>21</v>
      </c>
      <c r="F632" s="248" t="s">
        <v>1105</v>
      </c>
      <c r="G632" s="246"/>
      <c r="H632" s="249">
        <v>0.90400000000000003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223</v>
      </c>
      <c r="AU632" s="255" t="s">
        <v>86</v>
      </c>
      <c r="AV632" s="14" t="s">
        <v>86</v>
      </c>
      <c r="AW632" s="14" t="s">
        <v>34</v>
      </c>
      <c r="AX632" s="14" t="s">
        <v>73</v>
      </c>
      <c r="AY632" s="255" t="s">
        <v>213</v>
      </c>
    </row>
    <row r="633" s="14" customFormat="1">
      <c r="A633" s="14"/>
      <c r="B633" s="245"/>
      <c r="C633" s="246"/>
      <c r="D633" s="236" t="s">
        <v>223</v>
      </c>
      <c r="E633" s="247" t="s">
        <v>21</v>
      </c>
      <c r="F633" s="248" t="s">
        <v>1107</v>
      </c>
      <c r="G633" s="246"/>
      <c r="H633" s="249">
        <v>36.119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223</v>
      </c>
      <c r="AU633" s="255" t="s">
        <v>86</v>
      </c>
      <c r="AV633" s="14" t="s">
        <v>86</v>
      </c>
      <c r="AW633" s="14" t="s">
        <v>34</v>
      </c>
      <c r="AX633" s="14" t="s">
        <v>73</v>
      </c>
      <c r="AY633" s="255" t="s">
        <v>213</v>
      </c>
    </row>
    <row r="634" s="14" customFormat="1">
      <c r="A634" s="14"/>
      <c r="B634" s="245"/>
      <c r="C634" s="246"/>
      <c r="D634" s="236" t="s">
        <v>223</v>
      </c>
      <c r="E634" s="247" t="s">
        <v>21</v>
      </c>
      <c r="F634" s="248" t="s">
        <v>1108</v>
      </c>
      <c r="G634" s="246"/>
      <c r="H634" s="249">
        <v>-4.6879999999999997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223</v>
      </c>
      <c r="AU634" s="255" t="s">
        <v>86</v>
      </c>
      <c r="AV634" s="14" t="s">
        <v>86</v>
      </c>
      <c r="AW634" s="14" t="s">
        <v>34</v>
      </c>
      <c r="AX634" s="14" t="s">
        <v>73</v>
      </c>
      <c r="AY634" s="255" t="s">
        <v>213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1109</v>
      </c>
      <c r="G635" s="246"/>
      <c r="H635" s="249">
        <v>-1.3600000000000001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4" customFormat="1">
      <c r="A636" s="14"/>
      <c r="B636" s="245"/>
      <c r="C636" s="246"/>
      <c r="D636" s="236" t="s">
        <v>223</v>
      </c>
      <c r="E636" s="247" t="s">
        <v>21</v>
      </c>
      <c r="F636" s="248" t="s">
        <v>1110</v>
      </c>
      <c r="G636" s="246"/>
      <c r="H636" s="249">
        <v>28.062000000000001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223</v>
      </c>
      <c r="AU636" s="255" t="s">
        <v>86</v>
      </c>
      <c r="AV636" s="14" t="s">
        <v>86</v>
      </c>
      <c r="AW636" s="14" t="s">
        <v>34</v>
      </c>
      <c r="AX636" s="14" t="s">
        <v>73</v>
      </c>
      <c r="AY636" s="255" t="s">
        <v>213</v>
      </c>
    </row>
    <row r="637" s="14" customFormat="1">
      <c r="A637" s="14"/>
      <c r="B637" s="245"/>
      <c r="C637" s="246"/>
      <c r="D637" s="236" t="s">
        <v>223</v>
      </c>
      <c r="E637" s="247" t="s">
        <v>21</v>
      </c>
      <c r="F637" s="248" t="s">
        <v>1108</v>
      </c>
      <c r="G637" s="246"/>
      <c r="H637" s="249">
        <v>-4.6879999999999997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223</v>
      </c>
      <c r="AU637" s="255" t="s">
        <v>86</v>
      </c>
      <c r="AV637" s="14" t="s">
        <v>86</v>
      </c>
      <c r="AW637" s="14" t="s">
        <v>34</v>
      </c>
      <c r="AX637" s="14" t="s">
        <v>73</v>
      </c>
      <c r="AY637" s="255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1111</v>
      </c>
      <c r="G638" s="246"/>
      <c r="H638" s="249">
        <v>85.290000000000006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1112</v>
      </c>
      <c r="G639" s="246"/>
      <c r="H639" s="249">
        <v>-12.5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4" customFormat="1">
      <c r="A640" s="14"/>
      <c r="B640" s="245"/>
      <c r="C640" s="246"/>
      <c r="D640" s="236" t="s">
        <v>223</v>
      </c>
      <c r="E640" s="247" t="s">
        <v>21</v>
      </c>
      <c r="F640" s="248" t="s">
        <v>1113</v>
      </c>
      <c r="G640" s="246"/>
      <c r="H640" s="249">
        <v>-0.75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223</v>
      </c>
      <c r="AU640" s="255" t="s">
        <v>86</v>
      </c>
      <c r="AV640" s="14" t="s">
        <v>86</v>
      </c>
      <c r="AW640" s="14" t="s">
        <v>34</v>
      </c>
      <c r="AX640" s="14" t="s">
        <v>73</v>
      </c>
      <c r="AY640" s="255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1110</v>
      </c>
      <c r="G641" s="246"/>
      <c r="H641" s="249">
        <v>28.062000000000001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1108</v>
      </c>
      <c r="G642" s="246"/>
      <c r="H642" s="249">
        <v>-4.6879999999999997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3" customFormat="1">
      <c r="A643" s="13"/>
      <c r="B643" s="234"/>
      <c r="C643" s="235"/>
      <c r="D643" s="236" t="s">
        <v>223</v>
      </c>
      <c r="E643" s="237" t="s">
        <v>21</v>
      </c>
      <c r="F643" s="238" t="s">
        <v>1114</v>
      </c>
      <c r="G643" s="235"/>
      <c r="H643" s="237" t="s">
        <v>21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223</v>
      </c>
      <c r="AU643" s="244" t="s">
        <v>86</v>
      </c>
      <c r="AV643" s="13" t="s">
        <v>80</v>
      </c>
      <c r="AW643" s="13" t="s">
        <v>34</v>
      </c>
      <c r="AX643" s="13" t="s">
        <v>73</v>
      </c>
      <c r="AY643" s="244" t="s">
        <v>213</v>
      </c>
    </row>
    <row r="644" s="14" customFormat="1">
      <c r="A644" s="14"/>
      <c r="B644" s="245"/>
      <c r="C644" s="246"/>
      <c r="D644" s="236" t="s">
        <v>223</v>
      </c>
      <c r="E644" s="247" t="s">
        <v>21</v>
      </c>
      <c r="F644" s="248" t="s">
        <v>1115</v>
      </c>
      <c r="G644" s="246"/>
      <c r="H644" s="249">
        <v>14.279999999999999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223</v>
      </c>
      <c r="AU644" s="255" t="s">
        <v>86</v>
      </c>
      <c r="AV644" s="14" t="s">
        <v>86</v>
      </c>
      <c r="AW644" s="14" t="s">
        <v>34</v>
      </c>
      <c r="AX644" s="14" t="s">
        <v>73</v>
      </c>
      <c r="AY644" s="255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1115</v>
      </c>
      <c r="G645" s="246"/>
      <c r="H645" s="249">
        <v>14.279999999999999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4" customFormat="1">
      <c r="A646" s="14"/>
      <c r="B646" s="245"/>
      <c r="C646" s="246"/>
      <c r="D646" s="236" t="s">
        <v>223</v>
      </c>
      <c r="E646" s="247" t="s">
        <v>21</v>
      </c>
      <c r="F646" s="248" t="s">
        <v>1116</v>
      </c>
      <c r="G646" s="246"/>
      <c r="H646" s="249">
        <v>7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223</v>
      </c>
      <c r="AU646" s="255" t="s">
        <v>86</v>
      </c>
      <c r="AV646" s="14" t="s">
        <v>86</v>
      </c>
      <c r="AW646" s="14" t="s">
        <v>34</v>
      </c>
      <c r="AX646" s="14" t="s">
        <v>73</v>
      </c>
      <c r="AY646" s="255" t="s">
        <v>213</v>
      </c>
    </row>
    <row r="647" s="13" customFormat="1">
      <c r="A647" s="13"/>
      <c r="B647" s="234"/>
      <c r="C647" s="235"/>
      <c r="D647" s="236" t="s">
        <v>223</v>
      </c>
      <c r="E647" s="237" t="s">
        <v>21</v>
      </c>
      <c r="F647" s="238" t="s">
        <v>1117</v>
      </c>
      <c r="G647" s="235"/>
      <c r="H647" s="237" t="s">
        <v>21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223</v>
      </c>
      <c r="AU647" s="244" t="s">
        <v>86</v>
      </c>
      <c r="AV647" s="13" t="s">
        <v>80</v>
      </c>
      <c r="AW647" s="13" t="s">
        <v>34</v>
      </c>
      <c r="AX647" s="13" t="s">
        <v>73</v>
      </c>
      <c r="AY647" s="244" t="s">
        <v>213</v>
      </c>
    </row>
    <row r="648" s="13" customFormat="1">
      <c r="A648" s="13"/>
      <c r="B648" s="234"/>
      <c r="C648" s="235"/>
      <c r="D648" s="236" t="s">
        <v>223</v>
      </c>
      <c r="E648" s="237" t="s">
        <v>21</v>
      </c>
      <c r="F648" s="238" t="s">
        <v>1118</v>
      </c>
      <c r="G648" s="235"/>
      <c r="H648" s="237" t="s">
        <v>21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223</v>
      </c>
      <c r="AU648" s="244" t="s">
        <v>86</v>
      </c>
      <c r="AV648" s="13" t="s">
        <v>80</v>
      </c>
      <c r="AW648" s="13" t="s">
        <v>34</v>
      </c>
      <c r="AX648" s="13" t="s">
        <v>73</v>
      </c>
      <c r="AY648" s="244" t="s">
        <v>213</v>
      </c>
    </row>
    <row r="649" s="13" customFormat="1">
      <c r="A649" s="13"/>
      <c r="B649" s="234"/>
      <c r="C649" s="235"/>
      <c r="D649" s="236" t="s">
        <v>223</v>
      </c>
      <c r="E649" s="237" t="s">
        <v>21</v>
      </c>
      <c r="F649" s="238" t="s">
        <v>1119</v>
      </c>
      <c r="G649" s="235"/>
      <c r="H649" s="237" t="s">
        <v>21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223</v>
      </c>
      <c r="AU649" s="244" t="s">
        <v>86</v>
      </c>
      <c r="AV649" s="13" t="s">
        <v>80</v>
      </c>
      <c r="AW649" s="13" t="s">
        <v>34</v>
      </c>
      <c r="AX649" s="13" t="s">
        <v>73</v>
      </c>
      <c r="AY649" s="244" t="s">
        <v>213</v>
      </c>
    </row>
    <row r="650" s="14" customFormat="1">
      <c r="A650" s="14"/>
      <c r="B650" s="245"/>
      <c r="C650" s="246"/>
      <c r="D650" s="236" t="s">
        <v>223</v>
      </c>
      <c r="E650" s="247" t="s">
        <v>21</v>
      </c>
      <c r="F650" s="248" t="s">
        <v>1120</v>
      </c>
      <c r="G650" s="246"/>
      <c r="H650" s="249">
        <v>-5.4619999999999997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223</v>
      </c>
      <c r="AU650" s="255" t="s">
        <v>86</v>
      </c>
      <c r="AV650" s="14" t="s">
        <v>86</v>
      </c>
      <c r="AW650" s="14" t="s">
        <v>34</v>
      </c>
      <c r="AX650" s="14" t="s">
        <v>73</v>
      </c>
      <c r="AY650" s="255" t="s">
        <v>213</v>
      </c>
    </row>
    <row r="651" s="13" customFormat="1">
      <c r="A651" s="13"/>
      <c r="B651" s="234"/>
      <c r="C651" s="235"/>
      <c r="D651" s="236" t="s">
        <v>223</v>
      </c>
      <c r="E651" s="237" t="s">
        <v>21</v>
      </c>
      <c r="F651" s="238" t="s">
        <v>1121</v>
      </c>
      <c r="G651" s="235"/>
      <c r="H651" s="237" t="s">
        <v>21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223</v>
      </c>
      <c r="AU651" s="244" t="s">
        <v>86</v>
      </c>
      <c r="AV651" s="13" t="s">
        <v>80</v>
      </c>
      <c r="AW651" s="13" t="s">
        <v>34</v>
      </c>
      <c r="AX651" s="13" t="s">
        <v>73</v>
      </c>
      <c r="AY651" s="244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1122</v>
      </c>
      <c r="G652" s="246"/>
      <c r="H652" s="249">
        <v>-4.2779999999999996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3" customFormat="1">
      <c r="A653" s="13"/>
      <c r="B653" s="234"/>
      <c r="C653" s="235"/>
      <c r="D653" s="236" t="s">
        <v>223</v>
      </c>
      <c r="E653" s="237" t="s">
        <v>21</v>
      </c>
      <c r="F653" s="238" t="s">
        <v>1123</v>
      </c>
      <c r="G653" s="235"/>
      <c r="H653" s="237" t="s">
        <v>21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223</v>
      </c>
      <c r="AU653" s="244" t="s">
        <v>86</v>
      </c>
      <c r="AV653" s="13" t="s">
        <v>80</v>
      </c>
      <c r="AW653" s="13" t="s">
        <v>34</v>
      </c>
      <c r="AX653" s="13" t="s">
        <v>73</v>
      </c>
      <c r="AY653" s="244" t="s">
        <v>213</v>
      </c>
    </row>
    <row r="654" s="14" customFormat="1">
      <c r="A654" s="14"/>
      <c r="B654" s="245"/>
      <c r="C654" s="246"/>
      <c r="D654" s="236" t="s">
        <v>223</v>
      </c>
      <c r="E654" s="247" t="s">
        <v>21</v>
      </c>
      <c r="F654" s="248" t="s">
        <v>1124</v>
      </c>
      <c r="G654" s="246"/>
      <c r="H654" s="249">
        <v>-4.6079999999999997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223</v>
      </c>
      <c r="AU654" s="255" t="s">
        <v>86</v>
      </c>
      <c r="AV654" s="14" t="s">
        <v>86</v>
      </c>
      <c r="AW654" s="14" t="s">
        <v>34</v>
      </c>
      <c r="AX654" s="14" t="s">
        <v>73</v>
      </c>
      <c r="AY654" s="255" t="s">
        <v>213</v>
      </c>
    </row>
    <row r="655" s="13" customFormat="1">
      <c r="A655" s="13"/>
      <c r="B655" s="234"/>
      <c r="C655" s="235"/>
      <c r="D655" s="236" t="s">
        <v>223</v>
      </c>
      <c r="E655" s="237" t="s">
        <v>21</v>
      </c>
      <c r="F655" s="238" t="s">
        <v>1125</v>
      </c>
      <c r="G655" s="235"/>
      <c r="H655" s="237" t="s">
        <v>21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223</v>
      </c>
      <c r="AU655" s="244" t="s">
        <v>86</v>
      </c>
      <c r="AV655" s="13" t="s">
        <v>80</v>
      </c>
      <c r="AW655" s="13" t="s">
        <v>34</v>
      </c>
      <c r="AX655" s="13" t="s">
        <v>73</v>
      </c>
      <c r="AY655" s="244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1126</v>
      </c>
      <c r="G656" s="246"/>
      <c r="H656" s="249">
        <v>-7.5599999999999996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3" customFormat="1">
      <c r="A657" s="13"/>
      <c r="B657" s="234"/>
      <c r="C657" s="235"/>
      <c r="D657" s="236" t="s">
        <v>223</v>
      </c>
      <c r="E657" s="237" t="s">
        <v>21</v>
      </c>
      <c r="F657" s="238" t="s">
        <v>1127</v>
      </c>
      <c r="G657" s="235"/>
      <c r="H657" s="237" t="s">
        <v>21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223</v>
      </c>
      <c r="AU657" s="244" t="s">
        <v>86</v>
      </c>
      <c r="AV657" s="13" t="s">
        <v>80</v>
      </c>
      <c r="AW657" s="13" t="s">
        <v>34</v>
      </c>
      <c r="AX657" s="13" t="s">
        <v>73</v>
      </c>
      <c r="AY657" s="244" t="s">
        <v>213</v>
      </c>
    </row>
    <row r="658" s="14" customFormat="1">
      <c r="A658" s="14"/>
      <c r="B658" s="245"/>
      <c r="C658" s="246"/>
      <c r="D658" s="236" t="s">
        <v>223</v>
      </c>
      <c r="E658" s="247" t="s">
        <v>21</v>
      </c>
      <c r="F658" s="248" t="s">
        <v>1128</v>
      </c>
      <c r="G658" s="246"/>
      <c r="H658" s="249">
        <v>-8.6519999999999992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223</v>
      </c>
      <c r="AU658" s="255" t="s">
        <v>86</v>
      </c>
      <c r="AV658" s="14" t="s">
        <v>86</v>
      </c>
      <c r="AW658" s="14" t="s">
        <v>34</v>
      </c>
      <c r="AX658" s="14" t="s">
        <v>73</v>
      </c>
      <c r="AY658" s="255" t="s">
        <v>213</v>
      </c>
    </row>
    <row r="659" s="13" customFormat="1">
      <c r="A659" s="13"/>
      <c r="B659" s="234"/>
      <c r="C659" s="235"/>
      <c r="D659" s="236" t="s">
        <v>223</v>
      </c>
      <c r="E659" s="237" t="s">
        <v>21</v>
      </c>
      <c r="F659" s="238" t="s">
        <v>1129</v>
      </c>
      <c r="G659" s="235"/>
      <c r="H659" s="237" t="s">
        <v>21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223</v>
      </c>
      <c r="AU659" s="244" t="s">
        <v>86</v>
      </c>
      <c r="AV659" s="13" t="s">
        <v>80</v>
      </c>
      <c r="AW659" s="13" t="s">
        <v>34</v>
      </c>
      <c r="AX659" s="13" t="s">
        <v>73</v>
      </c>
      <c r="AY659" s="244" t="s">
        <v>213</v>
      </c>
    </row>
    <row r="660" s="13" customFormat="1">
      <c r="A660" s="13"/>
      <c r="B660" s="234"/>
      <c r="C660" s="235"/>
      <c r="D660" s="236" t="s">
        <v>223</v>
      </c>
      <c r="E660" s="237" t="s">
        <v>21</v>
      </c>
      <c r="F660" s="238" t="s">
        <v>1130</v>
      </c>
      <c r="G660" s="235"/>
      <c r="H660" s="237" t="s">
        <v>21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223</v>
      </c>
      <c r="AU660" s="244" t="s">
        <v>86</v>
      </c>
      <c r="AV660" s="13" t="s">
        <v>80</v>
      </c>
      <c r="AW660" s="13" t="s">
        <v>34</v>
      </c>
      <c r="AX660" s="13" t="s">
        <v>73</v>
      </c>
      <c r="AY660" s="244" t="s">
        <v>213</v>
      </c>
    </row>
    <row r="661" s="14" customFormat="1">
      <c r="A661" s="14"/>
      <c r="B661" s="245"/>
      <c r="C661" s="246"/>
      <c r="D661" s="236" t="s">
        <v>223</v>
      </c>
      <c r="E661" s="247" t="s">
        <v>21</v>
      </c>
      <c r="F661" s="248" t="s">
        <v>1131</v>
      </c>
      <c r="G661" s="246"/>
      <c r="H661" s="249">
        <v>-3.5329999999999999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223</v>
      </c>
      <c r="AU661" s="255" t="s">
        <v>86</v>
      </c>
      <c r="AV661" s="14" t="s">
        <v>86</v>
      </c>
      <c r="AW661" s="14" t="s">
        <v>34</v>
      </c>
      <c r="AX661" s="14" t="s">
        <v>73</v>
      </c>
      <c r="AY661" s="255" t="s">
        <v>213</v>
      </c>
    </row>
    <row r="662" s="13" customFormat="1">
      <c r="A662" s="13"/>
      <c r="B662" s="234"/>
      <c r="C662" s="235"/>
      <c r="D662" s="236" t="s">
        <v>223</v>
      </c>
      <c r="E662" s="237" t="s">
        <v>21</v>
      </c>
      <c r="F662" s="238" t="s">
        <v>1132</v>
      </c>
      <c r="G662" s="235"/>
      <c r="H662" s="237" t="s">
        <v>21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223</v>
      </c>
      <c r="AU662" s="244" t="s">
        <v>86</v>
      </c>
      <c r="AV662" s="13" t="s">
        <v>80</v>
      </c>
      <c r="AW662" s="13" t="s">
        <v>34</v>
      </c>
      <c r="AX662" s="13" t="s">
        <v>73</v>
      </c>
      <c r="AY662" s="244" t="s">
        <v>213</v>
      </c>
    </row>
    <row r="663" s="13" customFormat="1">
      <c r="A663" s="13"/>
      <c r="B663" s="234"/>
      <c r="C663" s="235"/>
      <c r="D663" s="236" t="s">
        <v>223</v>
      </c>
      <c r="E663" s="237" t="s">
        <v>21</v>
      </c>
      <c r="F663" s="238" t="s">
        <v>1133</v>
      </c>
      <c r="G663" s="235"/>
      <c r="H663" s="237" t="s">
        <v>21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223</v>
      </c>
      <c r="AU663" s="244" t="s">
        <v>86</v>
      </c>
      <c r="AV663" s="13" t="s">
        <v>80</v>
      </c>
      <c r="AW663" s="13" t="s">
        <v>34</v>
      </c>
      <c r="AX663" s="13" t="s">
        <v>73</v>
      </c>
      <c r="AY663" s="244" t="s">
        <v>213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1134</v>
      </c>
      <c r="G664" s="246"/>
      <c r="H664" s="249">
        <v>-4.9199999999999999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4" customFormat="1">
      <c r="A665" s="14"/>
      <c r="B665" s="245"/>
      <c r="C665" s="246"/>
      <c r="D665" s="236" t="s">
        <v>223</v>
      </c>
      <c r="E665" s="247" t="s">
        <v>21</v>
      </c>
      <c r="F665" s="248" t="s">
        <v>1135</v>
      </c>
      <c r="G665" s="246"/>
      <c r="H665" s="249">
        <v>-4.5599999999999996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223</v>
      </c>
      <c r="AU665" s="255" t="s">
        <v>86</v>
      </c>
      <c r="AV665" s="14" t="s">
        <v>86</v>
      </c>
      <c r="AW665" s="14" t="s">
        <v>34</v>
      </c>
      <c r="AX665" s="14" t="s">
        <v>73</v>
      </c>
      <c r="AY665" s="255" t="s">
        <v>213</v>
      </c>
    </row>
    <row r="666" s="14" customFormat="1">
      <c r="A666" s="14"/>
      <c r="B666" s="245"/>
      <c r="C666" s="246"/>
      <c r="D666" s="236" t="s">
        <v>223</v>
      </c>
      <c r="E666" s="247" t="s">
        <v>21</v>
      </c>
      <c r="F666" s="248" t="s">
        <v>1135</v>
      </c>
      <c r="G666" s="246"/>
      <c r="H666" s="249">
        <v>-4.5599999999999996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223</v>
      </c>
      <c r="AU666" s="255" t="s">
        <v>86</v>
      </c>
      <c r="AV666" s="14" t="s">
        <v>86</v>
      </c>
      <c r="AW666" s="14" t="s">
        <v>34</v>
      </c>
      <c r="AX666" s="14" t="s">
        <v>73</v>
      </c>
      <c r="AY666" s="255" t="s">
        <v>213</v>
      </c>
    </row>
    <row r="667" s="15" customFormat="1">
      <c r="A667" s="15"/>
      <c r="B667" s="256"/>
      <c r="C667" s="257"/>
      <c r="D667" s="236" t="s">
        <v>223</v>
      </c>
      <c r="E667" s="258" t="s">
        <v>21</v>
      </c>
      <c r="F667" s="259" t="s">
        <v>230</v>
      </c>
      <c r="G667" s="257"/>
      <c r="H667" s="260">
        <v>878.33699999999999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6" t="s">
        <v>223</v>
      </c>
      <c r="AU667" s="266" t="s">
        <v>86</v>
      </c>
      <c r="AV667" s="15" t="s">
        <v>122</v>
      </c>
      <c r="AW667" s="15" t="s">
        <v>34</v>
      </c>
      <c r="AX667" s="15" t="s">
        <v>80</v>
      </c>
      <c r="AY667" s="266" t="s">
        <v>213</v>
      </c>
    </row>
    <row r="668" s="2" customFormat="1" ht="21.75" customHeight="1">
      <c r="A668" s="41"/>
      <c r="B668" s="42"/>
      <c r="C668" s="216" t="s">
        <v>1136</v>
      </c>
      <c r="D668" s="216" t="s">
        <v>215</v>
      </c>
      <c r="E668" s="217" t="s">
        <v>1137</v>
      </c>
      <c r="F668" s="218" t="s">
        <v>1138</v>
      </c>
      <c r="G668" s="219" t="s">
        <v>218</v>
      </c>
      <c r="H668" s="220">
        <v>49.322000000000003</v>
      </c>
      <c r="I668" s="221"/>
      <c r="J668" s="222">
        <f>ROUND(I668*H668,2)</f>
        <v>0</v>
      </c>
      <c r="K668" s="218" t="s">
        <v>219</v>
      </c>
      <c r="L668" s="47"/>
      <c r="M668" s="223" t="s">
        <v>21</v>
      </c>
      <c r="N668" s="224" t="s">
        <v>45</v>
      </c>
      <c r="O668" s="87"/>
      <c r="P668" s="225">
        <f>O668*H668</f>
        <v>0</v>
      </c>
      <c r="Q668" s="225">
        <v>2.5018699999999998</v>
      </c>
      <c r="R668" s="225">
        <f>Q668*H668</f>
        <v>123.39723214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122</v>
      </c>
      <c r="AT668" s="227" t="s">
        <v>215</v>
      </c>
      <c r="AU668" s="227" t="s">
        <v>86</v>
      </c>
      <c r="AY668" s="20" t="s">
        <v>213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86</v>
      </c>
      <c r="BK668" s="228">
        <f>ROUND(I668*H668,2)</f>
        <v>0</v>
      </c>
      <c r="BL668" s="20" t="s">
        <v>122</v>
      </c>
      <c r="BM668" s="227" t="s">
        <v>1139</v>
      </c>
    </row>
    <row r="669" s="2" customFormat="1">
      <c r="A669" s="41"/>
      <c r="B669" s="42"/>
      <c r="C669" s="43"/>
      <c r="D669" s="229" t="s">
        <v>221</v>
      </c>
      <c r="E669" s="43"/>
      <c r="F669" s="230" t="s">
        <v>1140</v>
      </c>
      <c r="G669" s="43"/>
      <c r="H669" s="43"/>
      <c r="I669" s="231"/>
      <c r="J669" s="43"/>
      <c r="K669" s="43"/>
      <c r="L669" s="47"/>
      <c r="M669" s="232"/>
      <c r="N669" s="233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221</v>
      </c>
      <c r="AU669" s="20" t="s">
        <v>86</v>
      </c>
    </row>
    <row r="670" s="13" customFormat="1">
      <c r="A670" s="13"/>
      <c r="B670" s="234"/>
      <c r="C670" s="235"/>
      <c r="D670" s="236" t="s">
        <v>223</v>
      </c>
      <c r="E670" s="237" t="s">
        <v>21</v>
      </c>
      <c r="F670" s="238" t="s">
        <v>1141</v>
      </c>
      <c r="G670" s="235"/>
      <c r="H670" s="237" t="s">
        <v>21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223</v>
      </c>
      <c r="AU670" s="244" t="s">
        <v>86</v>
      </c>
      <c r="AV670" s="13" t="s">
        <v>80</v>
      </c>
      <c r="AW670" s="13" t="s">
        <v>34</v>
      </c>
      <c r="AX670" s="13" t="s">
        <v>73</v>
      </c>
      <c r="AY670" s="244" t="s">
        <v>213</v>
      </c>
    </row>
    <row r="671" s="14" customFormat="1">
      <c r="A671" s="14"/>
      <c r="B671" s="245"/>
      <c r="C671" s="246"/>
      <c r="D671" s="236" t="s">
        <v>223</v>
      </c>
      <c r="E671" s="247" t="s">
        <v>21</v>
      </c>
      <c r="F671" s="248" t="s">
        <v>1142</v>
      </c>
      <c r="G671" s="246"/>
      <c r="H671" s="249">
        <v>27.484000000000002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223</v>
      </c>
      <c r="AU671" s="255" t="s">
        <v>86</v>
      </c>
      <c r="AV671" s="14" t="s">
        <v>86</v>
      </c>
      <c r="AW671" s="14" t="s">
        <v>34</v>
      </c>
      <c r="AX671" s="14" t="s">
        <v>73</v>
      </c>
      <c r="AY671" s="255" t="s">
        <v>213</v>
      </c>
    </row>
    <row r="672" s="14" customFormat="1">
      <c r="A672" s="14"/>
      <c r="B672" s="245"/>
      <c r="C672" s="246"/>
      <c r="D672" s="236" t="s">
        <v>223</v>
      </c>
      <c r="E672" s="247" t="s">
        <v>21</v>
      </c>
      <c r="F672" s="248" t="s">
        <v>1143</v>
      </c>
      <c r="G672" s="246"/>
      <c r="H672" s="249">
        <v>25.989000000000001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223</v>
      </c>
      <c r="AU672" s="255" t="s">
        <v>86</v>
      </c>
      <c r="AV672" s="14" t="s">
        <v>86</v>
      </c>
      <c r="AW672" s="14" t="s">
        <v>34</v>
      </c>
      <c r="AX672" s="14" t="s">
        <v>73</v>
      </c>
      <c r="AY672" s="255" t="s">
        <v>213</v>
      </c>
    </row>
    <row r="673" s="13" customFormat="1">
      <c r="A673" s="13"/>
      <c r="B673" s="234"/>
      <c r="C673" s="235"/>
      <c r="D673" s="236" t="s">
        <v>223</v>
      </c>
      <c r="E673" s="237" t="s">
        <v>21</v>
      </c>
      <c r="F673" s="238" t="s">
        <v>1144</v>
      </c>
      <c r="G673" s="235"/>
      <c r="H673" s="237" t="s">
        <v>21</v>
      </c>
      <c r="I673" s="239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223</v>
      </c>
      <c r="AU673" s="244" t="s">
        <v>86</v>
      </c>
      <c r="AV673" s="13" t="s">
        <v>80</v>
      </c>
      <c r="AW673" s="13" t="s">
        <v>34</v>
      </c>
      <c r="AX673" s="13" t="s">
        <v>73</v>
      </c>
      <c r="AY673" s="244" t="s">
        <v>213</v>
      </c>
    </row>
    <row r="674" s="14" customFormat="1">
      <c r="A674" s="14"/>
      <c r="B674" s="245"/>
      <c r="C674" s="246"/>
      <c r="D674" s="236" t="s">
        <v>223</v>
      </c>
      <c r="E674" s="247" t="s">
        <v>21</v>
      </c>
      <c r="F674" s="248" t="s">
        <v>1145</v>
      </c>
      <c r="G674" s="246"/>
      <c r="H674" s="249">
        <v>-4.1509999999999998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223</v>
      </c>
      <c r="AU674" s="255" t="s">
        <v>86</v>
      </c>
      <c r="AV674" s="14" t="s">
        <v>86</v>
      </c>
      <c r="AW674" s="14" t="s">
        <v>34</v>
      </c>
      <c r="AX674" s="14" t="s">
        <v>73</v>
      </c>
      <c r="AY674" s="255" t="s">
        <v>213</v>
      </c>
    </row>
    <row r="675" s="15" customFormat="1">
      <c r="A675" s="15"/>
      <c r="B675" s="256"/>
      <c r="C675" s="257"/>
      <c r="D675" s="236" t="s">
        <v>223</v>
      </c>
      <c r="E675" s="258" t="s">
        <v>21</v>
      </c>
      <c r="F675" s="259" t="s">
        <v>230</v>
      </c>
      <c r="G675" s="257"/>
      <c r="H675" s="260">
        <v>49.322000000000003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223</v>
      </c>
      <c r="AU675" s="266" t="s">
        <v>86</v>
      </c>
      <c r="AV675" s="15" t="s">
        <v>122</v>
      </c>
      <c r="AW675" s="15" t="s">
        <v>34</v>
      </c>
      <c r="AX675" s="15" t="s">
        <v>80</v>
      </c>
      <c r="AY675" s="266" t="s">
        <v>213</v>
      </c>
    </row>
    <row r="676" s="2" customFormat="1" ht="16.5" customHeight="1">
      <c r="A676" s="41"/>
      <c r="B676" s="42"/>
      <c r="C676" s="216" t="s">
        <v>1146</v>
      </c>
      <c r="D676" s="216" t="s">
        <v>215</v>
      </c>
      <c r="E676" s="217" t="s">
        <v>1147</v>
      </c>
      <c r="F676" s="218" t="s">
        <v>1148</v>
      </c>
      <c r="G676" s="219" t="s">
        <v>248</v>
      </c>
      <c r="H676" s="220">
        <v>324.60399999999998</v>
      </c>
      <c r="I676" s="221"/>
      <c r="J676" s="222">
        <f>ROUND(I676*H676,2)</f>
        <v>0</v>
      </c>
      <c r="K676" s="218" t="s">
        <v>219</v>
      </c>
      <c r="L676" s="47"/>
      <c r="M676" s="223" t="s">
        <v>21</v>
      </c>
      <c r="N676" s="224" t="s">
        <v>45</v>
      </c>
      <c r="O676" s="87"/>
      <c r="P676" s="225">
        <f>O676*H676</f>
        <v>0</v>
      </c>
      <c r="Q676" s="225">
        <v>0.0027499999999999998</v>
      </c>
      <c r="R676" s="225">
        <f>Q676*H676</f>
        <v>0.89266099999999993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122</v>
      </c>
      <c r="AT676" s="227" t="s">
        <v>215</v>
      </c>
      <c r="AU676" s="227" t="s">
        <v>86</v>
      </c>
      <c r="AY676" s="20" t="s">
        <v>213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86</v>
      </c>
      <c r="BK676" s="228">
        <f>ROUND(I676*H676,2)</f>
        <v>0</v>
      </c>
      <c r="BL676" s="20" t="s">
        <v>122</v>
      </c>
      <c r="BM676" s="227" t="s">
        <v>1149</v>
      </c>
    </row>
    <row r="677" s="2" customFormat="1">
      <c r="A677" s="41"/>
      <c r="B677" s="42"/>
      <c r="C677" s="43"/>
      <c r="D677" s="229" t="s">
        <v>221</v>
      </c>
      <c r="E677" s="43"/>
      <c r="F677" s="230" t="s">
        <v>1150</v>
      </c>
      <c r="G677" s="43"/>
      <c r="H677" s="43"/>
      <c r="I677" s="231"/>
      <c r="J677" s="43"/>
      <c r="K677" s="43"/>
      <c r="L677" s="47"/>
      <c r="M677" s="232"/>
      <c r="N677" s="233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221</v>
      </c>
      <c r="AU677" s="20" t="s">
        <v>86</v>
      </c>
    </row>
    <row r="678" s="13" customFormat="1">
      <c r="A678" s="13"/>
      <c r="B678" s="234"/>
      <c r="C678" s="235"/>
      <c r="D678" s="236" t="s">
        <v>223</v>
      </c>
      <c r="E678" s="237" t="s">
        <v>21</v>
      </c>
      <c r="F678" s="238" t="s">
        <v>1141</v>
      </c>
      <c r="G678" s="235"/>
      <c r="H678" s="237" t="s">
        <v>21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223</v>
      </c>
      <c r="AU678" s="244" t="s">
        <v>86</v>
      </c>
      <c r="AV678" s="13" t="s">
        <v>80</v>
      </c>
      <c r="AW678" s="13" t="s">
        <v>34</v>
      </c>
      <c r="AX678" s="13" t="s">
        <v>73</v>
      </c>
      <c r="AY678" s="244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1151</v>
      </c>
      <c r="G679" s="246"/>
      <c r="H679" s="249">
        <v>324.86399999999998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3" customFormat="1">
      <c r="A680" s="13"/>
      <c r="B680" s="234"/>
      <c r="C680" s="235"/>
      <c r="D680" s="236" t="s">
        <v>223</v>
      </c>
      <c r="E680" s="237" t="s">
        <v>21</v>
      </c>
      <c r="F680" s="238" t="s">
        <v>1144</v>
      </c>
      <c r="G680" s="235"/>
      <c r="H680" s="237" t="s">
        <v>21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223</v>
      </c>
      <c r="AU680" s="244" t="s">
        <v>86</v>
      </c>
      <c r="AV680" s="13" t="s">
        <v>80</v>
      </c>
      <c r="AW680" s="13" t="s">
        <v>34</v>
      </c>
      <c r="AX680" s="13" t="s">
        <v>73</v>
      </c>
      <c r="AY680" s="244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1145</v>
      </c>
      <c r="G681" s="246"/>
      <c r="H681" s="249">
        <v>-4.1509999999999998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1152</v>
      </c>
      <c r="G682" s="246"/>
      <c r="H682" s="249">
        <v>3.891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5" customFormat="1">
      <c r="A683" s="15"/>
      <c r="B683" s="256"/>
      <c r="C683" s="257"/>
      <c r="D683" s="236" t="s">
        <v>223</v>
      </c>
      <c r="E683" s="258" t="s">
        <v>21</v>
      </c>
      <c r="F683" s="259" t="s">
        <v>230</v>
      </c>
      <c r="G683" s="257"/>
      <c r="H683" s="260">
        <v>324.60399999999998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6" t="s">
        <v>223</v>
      </c>
      <c r="AU683" s="266" t="s">
        <v>86</v>
      </c>
      <c r="AV683" s="15" t="s">
        <v>122</v>
      </c>
      <c r="AW683" s="15" t="s">
        <v>34</v>
      </c>
      <c r="AX683" s="15" t="s">
        <v>80</v>
      </c>
      <c r="AY683" s="266" t="s">
        <v>213</v>
      </c>
    </row>
    <row r="684" s="2" customFormat="1" ht="16.5" customHeight="1">
      <c r="A684" s="41"/>
      <c r="B684" s="42"/>
      <c r="C684" s="216" t="s">
        <v>1153</v>
      </c>
      <c r="D684" s="216" t="s">
        <v>215</v>
      </c>
      <c r="E684" s="217" t="s">
        <v>1154</v>
      </c>
      <c r="F684" s="218" t="s">
        <v>1155</v>
      </c>
      <c r="G684" s="219" t="s">
        <v>248</v>
      </c>
      <c r="H684" s="220">
        <v>324.60399999999998</v>
      </c>
      <c r="I684" s="221"/>
      <c r="J684" s="222">
        <f>ROUND(I684*H684,2)</f>
        <v>0</v>
      </c>
      <c r="K684" s="218" t="s">
        <v>219</v>
      </c>
      <c r="L684" s="47"/>
      <c r="M684" s="223" t="s">
        <v>21</v>
      </c>
      <c r="N684" s="224" t="s">
        <v>45</v>
      </c>
      <c r="O684" s="87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7" t="s">
        <v>122</v>
      </c>
      <c r="AT684" s="227" t="s">
        <v>215</v>
      </c>
      <c r="AU684" s="227" t="s">
        <v>86</v>
      </c>
      <c r="AY684" s="20" t="s">
        <v>213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0" t="s">
        <v>86</v>
      </c>
      <c r="BK684" s="228">
        <f>ROUND(I684*H684,2)</f>
        <v>0</v>
      </c>
      <c r="BL684" s="20" t="s">
        <v>122</v>
      </c>
      <c r="BM684" s="227" t="s">
        <v>1156</v>
      </c>
    </row>
    <row r="685" s="2" customFormat="1">
      <c r="A685" s="41"/>
      <c r="B685" s="42"/>
      <c r="C685" s="43"/>
      <c r="D685" s="229" t="s">
        <v>221</v>
      </c>
      <c r="E685" s="43"/>
      <c r="F685" s="230" t="s">
        <v>1157</v>
      </c>
      <c r="G685" s="43"/>
      <c r="H685" s="43"/>
      <c r="I685" s="231"/>
      <c r="J685" s="43"/>
      <c r="K685" s="43"/>
      <c r="L685" s="47"/>
      <c r="M685" s="232"/>
      <c r="N685" s="233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221</v>
      </c>
      <c r="AU685" s="20" t="s">
        <v>86</v>
      </c>
    </row>
    <row r="686" s="2" customFormat="1" ht="16.5" customHeight="1">
      <c r="A686" s="41"/>
      <c r="B686" s="42"/>
      <c r="C686" s="216" t="s">
        <v>1158</v>
      </c>
      <c r="D686" s="216" t="s">
        <v>215</v>
      </c>
      <c r="E686" s="217" t="s">
        <v>1159</v>
      </c>
      <c r="F686" s="218" t="s">
        <v>1160</v>
      </c>
      <c r="G686" s="219" t="s">
        <v>248</v>
      </c>
      <c r="H686" s="220">
        <v>173.59100000000001</v>
      </c>
      <c r="I686" s="221"/>
      <c r="J686" s="222">
        <f>ROUND(I686*H686,2)</f>
        <v>0</v>
      </c>
      <c r="K686" s="218" t="s">
        <v>219</v>
      </c>
      <c r="L686" s="47"/>
      <c r="M686" s="223" t="s">
        <v>21</v>
      </c>
      <c r="N686" s="224" t="s">
        <v>45</v>
      </c>
      <c r="O686" s="87"/>
      <c r="P686" s="225">
        <f>O686*H686</f>
        <v>0</v>
      </c>
      <c r="Q686" s="225">
        <v>0.00346</v>
      </c>
      <c r="R686" s="225">
        <f>Q686*H686</f>
        <v>0.60062486000000004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122</v>
      </c>
      <c r="AT686" s="227" t="s">
        <v>215</v>
      </c>
      <c r="AU686" s="227" t="s">
        <v>86</v>
      </c>
      <c r="AY686" s="20" t="s">
        <v>213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86</v>
      </c>
      <c r="BK686" s="228">
        <f>ROUND(I686*H686,2)</f>
        <v>0</v>
      </c>
      <c r="BL686" s="20" t="s">
        <v>122</v>
      </c>
      <c r="BM686" s="227" t="s">
        <v>1161</v>
      </c>
    </row>
    <row r="687" s="2" customFormat="1">
      <c r="A687" s="41"/>
      <c r="B687" s="42"/>
      <c r="C687" s="43"/>
      <c r="D687" s="229" t="s">
        <v>221</v>
      </c>
      <c r="E687" s="43"/>
      <c r="F687" s="230" t="s">
        <v>1162</v>
      </c>
      <c r="G687" s="43"/>
      <c r="H687" s="43"/>
      <c r="I687" s="231"/>
      <c r="J687" s="43"/>
      <c r="K687" s="43"/>
      <c r="L687" s="47"/>
      <c r="M687" s="232"/>
      <c r="N687" s="233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221</v>
      </c>
      <c r="AU687" s="20" t="s">
        <v>86</v>
      </c>
    </row>
    <row r="688" s="13" customFormat="1">
      <c r="A688" s="13"/>
      <c r="B688" s="234"/>
      <c r="C688" s="235"/>
      <c r="D688" s="236" t="s">
        <v>223</v>
      </c>
      <c r="E688" s="237" t="s">
        <v>21</v>
      </c>
      <c r="F688" s="238" t="s">
        <v>1141</v>
      </c>
      <c r="G688" s="235"/>
      <c r="H688" s="237" t="s">
        <v>21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223</v>
      </c>
      <c r="AU688" s="244" t="s">
        <v>86</v>
      </c>
      <c r="AV688" s="13" t="s">
        <v>80</v>
      </c>
      <c r="AW688" s="13" t="s">
        <v>34</v>
      </c>
      <c r="AX688" s="13" t="s">
        <v>73</v>
      </c>
      <c r="AY688" s="244" t="s">
        <v>213</v>
      </c>
    </row>
    <row r="689" s="14" customFormat="1">
      <c r="A689" s="14"/>
      <c r="B689" s="245"/>
      <c r="C689" s="246"/>
      <c r="D689" s="236" t="s">
        <v>223</v>
      </c>
      <c r="E689" s="247" t="s">
        <v>21</v>
      </c>
      <c r="F689" s="248" t="s">
        <v>1163</v>
      </c>
      <c r="G689" s="246"/>
      <c r="H689" s="249">
        <v>171.77600000000001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223</v>
      </c>
      <c r="AU689" s="255" t="s">
        <v>86</v>
      </c>
      <c r="AV689" s="14" t="s">
        <v>86</v>
      </c>
      <c r="AW689" s="14" t="s">
        <v>34</v>
      </c>
      <c r="AX689" s="14" t="s">
        <v>73</v>
      </c>
      <c r="AY689" s="255" t="s">
        <v>213</v>
      </c>
    </row>
    <row r="690" s="13" customFormat="1">
      <c r="A690" s="13"/>
      <c r="B690" s="234"/>
      <c r="C690" s="235"/>
      <c r="D690" s="236" t="s">
        <v>223</v>
      </c>
      <c r="E690" s="237" t="s">
        <v>21</v>
      </c>
      <c r="F690" s="238" t="s">
        <v>1144</v>
      </c>
      <c r="G690" s="235"/>
      <c r="H690" s="237" t="s">
        <v>21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223</v>
      </c>
      <c r="AU690" s="244" t="s">
        <v>86</v>
      </c>
      <c r="AV690" s="13" t="s">
        <v>80</v>
      </c>
      <c r="AW690" s="13" t="s">
        <v>34</v>
      </c>
      <c r="AX690" s="13" t="s">
        <v>73</v>
      </c>
      <c r="AY690" s="244" t="s">
        <v>213</v>
      </c>
    </row>
    <row r="691" s="14" customFormat="1">
      <c r="A691" s="14"/>
      <c r="B691" s="245"/>
      <c r="C691" s="246"/>
      <c r="D691" s="236" t="s">
        <v>223</v>
      </c>
      <c r="E691" s="247" t="s">
        <v>21</v>
      </c>
      <c r="F691" s="248" t="s">
        <v>1164</v>
      </c>
      <c r="G691" s="246"/>
      <c r="H691" s="249">
        <v>-2.0760000000000001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223</v>
      </c>
      <c r="AU691" s="255" t="s">
        <v>86</v>
      </c>
      <c r="AV691" s="14" t="s">
        <v>86</v>
      </c>
      <c r="AW691" s="14" t="s">
        <v>34</v>
      </c>
      <c r="AX691" s="14" t="s">
        <v>73</v>
      </c>
      <c r="AY691" s="255" t="s">
        <v>213</v>
      </c>
    </row>
    <row r="692" s="14" customFormat="1">
      <c r="A692" s="14"/>
      <c r="B692" s="245"/>
      <c r="C692" s="246"/>
      <c r="D692" s="236" t="s">
        <v>223</v>
      </c>
      <c r="E692" s="247" t="s">
        <v>21</v>
      </c>
      <c r="F692" s="248" t="s">
        <v>1152</v>
      </c>
      <c r="G692" s="246"/>
      <c r="H692" s="249">
        <v>3.891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223</v>
      </c>
      <c r="AU692" s="255" t="s">
        <v>86</v>
      </c>
      <c r="AV692" s="14" t="s">
        <v>86</v>
      </c>
      <c r="AW692" s="14" t="s">
        <v>34</v>
      </c>
      <c r="AX692" s="14" t="s">
        <v>73</v>
      </c>
      <c r="AY692" s="255" t="s">
        <v>213</v>
      </c>
    </row>
    <row r="693" s="15" customFormat="1">
      <c r="A693" s="15"/>
      <c r="B693" s="256"/>
      <c r="C693" s="257"/>
      <c r="D693" s="236" t="s">
        <v>223</v>
      </c>
      <c r="E693" s="258" t="s">
        <v>21</v>
      </c>
      <c r="F693" s="259" t="s">
        <v>230</v>
      </c>
      <c r="G693" s="257"/>
      <c r="H693" s="260">
        <v>173.59100000000001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6" t="s">
        <v>223</v>
      </c>
      <c r="AU693" s="266" t="s">
        <v>86</v>
      </c>
      <c r="AV693" s="15" t="s">
        <v>122</v>
      </c>
      <c r="AW693" s="15" t="s">
        <v>34</v>
      </c>
      <c r="AX693" s="15" t="s">
        <v>80</v>
      </c>
      <c r="AY693" s="266" t="s">
        <v>213</v>
      </c>
    </row>
    <row r="694" s="2" customFormat="1" ht="16.5" customHeight="1">
      <c r="A694" s="41"/>
      <c r="B694" s="42"/>
      <c r="C694" s="216" t="s">
        <v>1165</v>
      </c>
      <c r="D694" s="216" t="s">
        <v>215</v>
      </c>
      <c r="E694" s="217" t="s">
        <v>1166</v>
      </c>
      <c r="F694" s="218" t="s">
        <v>1167</v>
      </c>
      <c r="G694" s="219" t="s">
        <v>248</v>
      </c>
      <c r="H694" s="220">
        <v>173.59100000000001</v>
      </c>
      <c r="I694" s="221"/>
      <c r="J694" s="222">
        <f>ROUND(I694*H694,2)</f>
        <v>0</v>
      </c>
      <c r="K694" s="218" t="s">
        <v>219</v>
      </c>
      <c r="L694" s="47"/>
      <c r="M694" s="223" t="s">
        <v>21</v>
      </c>
      <c r="N694" s="224" t="s">
        <v>45</v>
      </c>
      <c r="O694" s="87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7" t="s">
        <v>122</v>
      </c>
      <c r="AT694" s="227" t="s">
        <v>215</v>
      </c>
      <c r="AU694" s="227" t="s">
        <v>86</v>
      </c>
      <c r="AY694" s="20" t="s">
        <v>213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86</v>
      </c>
      <c r="BK694" s="228">
        <f>ROUND(I694*H694,2)</f>
        <v>0</v>
      </c>
      <c r="BL694" s="20" t="s">
        <v>122</v>
      </c>
      <c r="BM694" s="227" t="s">
        <v>1168</v>
      </c>
    </row>
    <row r="695" s="2" customFormat="1">
      <c r="A695" s="41"/>
      <c r="B695" s="42"/>
      <c r="C695" s="43"/>
      <c r="D695" s="229" t="s">
        <v>221</v>
      </c>
      <c r="E695" s="43"/>
      <c r="F695" s="230" t="s">
        <v>1169</v>
      </c>
      <c r="G695" s="43"/>
      <c r="H695" s="43"/>
      <c r="I695" s="231"/>
      <c r="J695" s="43"/>
      <c r="K695" s="43"/>
      <c r="L695" s="47"/>
      <c r="M695" s="232"/>
      <c r="N695" s="233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221</v>
      </c>
      <c r="AU695" s="20" t="s">
        <v>86</v>
      </c>
    </row>
    <row r="696" s="2" customFormat="1" ht="24.15" customHeight="1">
      <c r="A696" s="41"/>
      <c r="B696" s="42"/>
      <c r="C696" s="216" t="s">
        <v>1170</v>
      </c>
      <c r="D696" s="216" t="s">
        <v>215</v>
      </c>
      <c r="E696" s="217" t="s">
        <v>1171</v>
      </c>
      <c r="F696" s="218" t="s">
        <v>1172</v>
      </c>
      <c r="G696" s="219" t="s">
        <v>284</v>
      </c>
      <c r="H696" s="220">
        <v>0.52500000000000002</v>
      </c>
      <c r="I696" s="221"/>
      <c r="J696" s="222">
        <f>ROUND(I696*H696,2)</f>
        <v>0</v>
      </c>
      <c r="K696" s="218" t="s">
        <v>219</v>
      </c>
      <c r="L696" s="47"/>
      <c r="M696" s="223" t="s">
        <v>21</v>
      </c>
      <c r="N696" s="224" t="s">
        <v>45</v>
      </c>
      <c r="O696" s="87"/>
      <c r="P696" s="225">
        <f>O696*H696</f>
        <v>0</v>
      </c>
      <c r="Q696" s="225">
        <v>1.04922</v>
      </c>
      <c r="R696" s="225">
        <f>Q696*H696</f>
        <v>0.55084050000000007</v>
      </c>
      <c r="S696" s="225">
        <v>0</v>
      </c>
      <c r="T696" s="226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7" t="s">
        <v>122</v>
      </c>
      <c r="AT696" s="227" t="s">
        <v>215</v>
      </c>
      <c r="AU696" s="227" t="s">
        <v>86</v>
      </c>
      <c r="AY696" s="20" t="s">
        <v>213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0" t="s">
        <v>86</v>
      </c>
      <c r="BK696" s="228">
        <f>ROUND(I696*H696,2)</f>
        <v>0</v>
      </c>
      <c r="BL696" s="20" t="s">
        <v>122</v>
      </c>
      <c r="BM696" s="227" t="s">
        <v>1173</v>
      </c>
    </row>
    <row r="697" s="2" customFormat="1">
      <c r="A697" s="41"/>
      <c r="B697" s="42"/>
      <c r="C697" s="43"/>
      <c r="D697" s="229" t="s">
        <v>221</v>
      </c>
      <c r="E697" s="43"/>
      <c r="F697" s="230" t="s">
        <v>1174</v>
      </c>
      <c r="G697" s="43"/>
      <c r="H697" s="43"/>
      <c r="I697" s="231"/>
      <c r="J697" s="43"/>
      <c r="K697" s="43"/>
      <c r="L697" s="47"/>
      <c r="M697" s="232"/>
      <c r="N697" s="233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221</v>
      </c>
      <c r="AU697" s="20" t="s">
        <v>86</v>
      </c>
    </row>
    <row r="698" s="13" customFormat="1">
      <c r="A698" s="13"/>
      <c r="B698" s="234"/>
      <c r="C698" s="235"/>
      <c r="D698" s="236" t="s">
        <v>223</v>
      </c>
      <c r="E698" s="237" t="s">
        <v>21</v>
      </c>
      <c r="F698" s="238" t="s">
        <v>1175</v>
      </c>
      <c r="G698" s="235"/>
      <c r="H698" s="237" t="s">
        <v>21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223</v>
      </c>
      <c r="AU698" s="244" t="s">
        <v>86</v>
      </c>
      <c r="AV698" s="13" t="s">
        <v>80</v>
      </c>
      <c r="AW698" s="13" t="s">
        <v>34</v>
      </c>
      <c r="AX698" s="13" t="s">
        <v>73</v>
      </c>
      <c r="AY698" s="244" t="s">
        <v>213</v>
      </c>
    </row>
    <row r="699" s="13" customFormat="1">
      <c r="A699" s="13"/>
      <c r="B699" s="234"/>
      <c r="C699" s="235"/>
      <c r="D699" s="236" t="s">
        <v>223</v>
      </c>
      <c r="E699" s="237" t="s">
        <v>21</v>
      </c>
      <c r="F699" s="238" t="s">
        <v>1176</v>
      </c>
      <c r="G699" s="235"/>
      <c r="H699" s="237" t="s">
        <v>21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223</v>
      </c>
      <c r="AU699" s="244" t="s">
        <v>86</v>
      </c>
      <c r="AV699" s="13" t="s">
        <v>80</v>
      </c>
      <c r="AW699" s="13" t="s">
        <v>34</v>
      </c>
      <c r="AX699" s="13" t="s">
        <v>73</v>
      </c>
      <c r="AY699" s="244" t="s">
        <v>213</v>
      </c>
    </row>
    <row r="700" s="13" customFormat="1">
      <c r="A700" s="13"/>
      <c r="B700" s="234"/>
      <c r="C700" s="235"/>
      <c r="D700" s="236" t="s">
        <v>223</v>
      </c>
      <c r="E700" s="237" t="s">
        <v>21</v>
      </c>
      <c r="F700" s="238" t="s">
        <v>1177</v>
      </c>
      <c r="G700" s="235"/>
      <c r="H700" s="237" t="s">
        <v>21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223</v>
      </c>
      <c r="AU700" s="244" t="s">
        <v>86</v>
      </c>
      <c r="AV700" s="13" t="s">
        <v>80</v>
      </c>
      <c r="AW700" s="13" t="s">
        <v>34</v>
      </c>
      <c r="AX700" s="13" t="s">
        <v>73</v>
      </c>
      <c r="AY700" s="244" t="s">
        <v>213</v>
      </c>
    </row>
    <row r="701" s="14" customFormat="1">
      <c r="A701" s="14"/>
      <c r="B701" s="245"/>
      <c r="C701" s="246"/>
      <c r="D701" s="236" t="s">
        <v>223</v>
      </c>
      <c r="E701" s="247" t="s">
        <v>21</v>
      </c>
      <c r="F701" s="248" t="s">
        <v>1178</v>
      </c>
      <c r="G701" s="246"/>
      <c r="H701" s="249">
        <v>0.52500000000000002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223</v>
      </c>
      <c r="AU701" s="255" t="s">
        <v>86</v>
      </c>
      <c r="AV701" s="14" t="s">
        <v>86</v>
      </c>
      <c r="AW701" s="14" t="s">
        <v>34</v>
      </c>
      <c r="AX701" s="14" t="s">
        <v>73</v>
      </c>
      <c r="AY701" s="255" t="s">
        <v>213</v>
      </c>
    </row>
    <row r="702" s="15" customFormat="1">
      <c r="A702" s="15"/>
      <c r="B702" s="256"/>
      <c r="C702" s="257"/>
      <c r="D702" s="236" t="s">
        <v>223</v>
      </c>
      <c r="E702" s="258" t="s">
        <v>21</v>
      </c>
      <c r="F702" s="259" t="s">
        <v>230</v>
      </c>
      <c r="G702" s="257"/>
      <c r="H702" s="260">
        <v>0.52500000000000002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223</v>
      </c>
      <c r="AU702" s="266" t="s">
        <v>86</v>
      </c>
      <c r="AV702" s="15" t="s">
        <v>122</v>
      </c>
      <c r="AW702" s="15" t="s">
        <v>34</v>
      </c>
      <c r="AX702" s="15" t="s">
        <v>80</v>
      </c>
      <c r="AY702" s="266" t="s">
        <v>213</v>
      </c>
    </row>
    <row r="703" s="2" customFormat="1" ht="24.15" customHeight="1">
      <c r="A703" s="41"/>
      <c r="B703" s="42"/>
      <c r="C703" s="216" t="s">
        <v>1179</v>
      </c>
      <c r="D703" s="216" t="s">
        <v>215</v>
      </c>
      <c r="E703" s="217" t="s">
        <v>1180</v>
      </c>
      <c r="F703" s="218" t="s">
        <v>1181</v>
      </c>
      <c r="G703" s="219" t="s">
        <v>1182</v>
      </c>
      <c r="H703" s="220">
        <v>1</v>
      </c>
      <c r="I703" s="221"/>
      <c r="J703" s="222">
        <f>ROUND(I703*H703,2)</f>
        <v>0</v>
      </c>
      <c r="K703" s="218" t="s">
        <v>219</v>
      </c>
      <c r="L703" s="47"/>
      <c r="M703" s="223" t="s">
        <v>21</v>
      </c>
      <c r="N703" s="224" t="s">
        <v>45</v>
      </c>
      <c r="O703" s="87"/>
      <c r="P703" s="225">
        <f>O703*H703</f>
        <v>0</v>
      </c>
      <c r="Q703" s="225">
        <v>0.31950000000000001</v>
      </c>
      <c r="R703" s="225">
        <f>Q703*H703</f>
        <v>0.31950000000000001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122</v>
      </c>
      <c r="AT703" s="227" t="s">
        <v>215</v>
      </c>
      <c r="AU703" s="227" t="s">
        <v>86</v>
      </c>
      <c r="AY703" s="20" t="s">
        <v>213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86</v>
      </c>
      <c r="BK703" s="228">
        <f>ROUND(I703*H703,2)</f>
        <v>0</v>
      </c>
      <c r="BL703" s="20" t="s">
        <v>122</v>
      </c>
      <c r="BM703" s="227" t="s">
        <v>1183</v>
      </c>
    </row>
    <row r="704" s="2" customFormat="1">
      <c r="A704" s="41"/>
      <c r="B704" s="42"/>
      <c r="C704" s="43"/>
      <c r="D704" s="229" t="s">
        <v>221</v>
      </c>
      <c r="E704" s="43"/>
      <c r="F704" s="230" t="s">
        <v>1184</v>
      </c>
      <c r="G704" s="43"/>
      <c r="H704" s="43"/>
      <c r="I704" s="231"/>
      <c r="J704" s="43"/>
      <c r="K704" s="43"/>
      <c r="L704" s="47"/>
      <c r="M704" s="232"/>
      <c r="N704" s="233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221</v>
      </c>
      <c r="AU704" s="20" t="s">
        <v>86</v>
      </c>
    </row>
    <row r="705" s="14" customFormat="1">
      <c r="A705" s="14"/>
      <c r="B705" s="245"/>
      <c r="C705" s="246"/>
      <c r="D705" s="236" t="s">
        <v>223</v>
      </c>
      <c r="E705" s="247" t="s">
        <v>21</v>
      </c>
      <c r="F705" s="248" t="s">
        <v>80</v>
      </c>
      <c r="G705" s="246"/>
      <c r="H705" s="249">
        <v>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223</v>
      </c>
      <c r="AU705" s="255" t="s">
        <v>86</v>
      </c>
      <c r="AV705" s="14" t="s">
        <v>86</v>
      </c>
      <c r="AW705" s="14" t="s">
        <v>34</v>
      </c>
      <c r="AX705" s="14" t="s">
        <v>80</v>
      </c>
      <c r="AY705" s="255" t="s">
        <v>213</v>
      </c>
    </row>
    <row r="706" s="2" customFormat="1" ht="37.8" customHeight="1">
      <c r="A706" s="41"/>
      <c r="B706" s="42"/>
      <c r="C706" s="216" t="s">
        <v>1185</v>
      </c>
      <c r="D706" s="216" t="s">
        <v>215</v>
      </c>
      <c r="E706" s="217" t="s">
        <v>1186</v>
      </c>
      <c r="F706" s="218" t="s">
        <v>1187</v>
      </c>
      <c r="G706" s="219" t="s">
        <v>424</v>
      </c>
      <c r="H706" s="220">
        <v>14.5</v>
      </c>
      <c r="I706" s="221"/>
      <c r="J706" s="222">
        <f>ROUND(I706*H706,2)</f>
        <v>0</v>
      </c>
      <c r="K706" s="218" t="s">
        <v>219</v>
      </c>
      <c r="L706" s="47"/>
      <c r="M706" s="223" t="s">
        <v>21</v>
      </c>
      <c r="N706" s="224" t="s">
        <v>45</v>
      </c>
      <c r="O706" s="87"/>
      <c r="P706" s="225">
        <f>O706*H706</f>
        <v>0</v>
      </c>
      <c r="Q706" s="225">
        <v>0.094600000000000004</v>
      </c>
      <c r="R706" s="225">
        <f>Q706*H706</f>
        <v>1.3717000000000001</v>
      </c>
      <c r="S706" s="225">
        <v>0</v>
      </c>
      <c r="T706" s="226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7" t="s">
        <v>122</v>
      </c>
      <c r="AT706" s="227" t="s">
        <v>215</v>
      </c>
      <c r="AU706" s="227" t="s">
        <v>86</v>
      </c>
      <c r="AY706" s="20" t="s">
        <v>213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0" t="s">
        <v>86</v>
      </c>
      <c r="BK706" s="228">
        <f>ROUND(I706*H706,2)</f>
        <v>0</v>
      </c>
      <c r="BL706" s="20" t="s">
        <v>122</v>
      </c>
      <c r="BM706" s="227" t="s">
        <v>1188</v>
      </c>
    </row>
    <row r="707" s="2" customFormat="1">
      <c r="A707" s="41"/>
      <c r="B707" s="42"/>
      <c r="C707" s="43"/>
      <c r="D707" s="229" t="s">
        <v>221</v>
      </c>
      <c r="E707" s="43"/>
      <c r="F707" s="230" t="s">
        <v>1189</v>
      </c>
      <c r="G707" s="43"/>
      <c r="H707" s="43"/>
      <c r="I707" s="231"/>
      <c r="J707" s="43"/>
      <c r="K707" s="43"/>
      <c r="L707" s="47"/>
      <c r="M707" s="232"/>
      <c r="N707" s="233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221</v>
      </c>
      <c r="AU707" s="20" t="s">
        <v>86</v>
      </c>
    </row>
    <row r="708" s="14" customFormat="1">
      <c r="A708" s="14"/>
      <c r="B708" s="245"/>
      <c r="C708" s="246"/>
      <c r="D708" s="236" t="s">
        <v>223</v>
      </c>
      <c r="E708" s="247" t="s">
        <v>21</v>
      </c>
      <c r="F708" s="248" t="s">
        <v>1190</v>
      </c>
      <c r="G708" s="246"/>
      <c r="H708" s="249">
        <v>14.5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223</v>
      </c>
      <c r="AU708" s="255" t="s">
        <v>86</v>
      </c>
      <c r="AV708" s="14" t="s">
        <v>86</v>
      </c>
      <c r="AW708" s="14" t="s">
        <v>34</v>
      </c>
      <c r="AX708" s="14" t="s">
        <v>80</v>
      </c>
      <c r="AY708" s="255" t="s">
        <v>213</v>
      </c>
    </row>
    <row r="709" s="2" customFormat="1" ht="16.5" customHeight="1">
      <c r="A709" s="41"/>
      <c r="B709" s="42"/>
      <c r="C709" s="216" t="s">
        <v>1191</v>
      </c>
      <c r="D709" s="216" t="s">
        <v>215</v>
      </c>
      <c r="E709" s="217" t="s">
        <v>1192</v>
      </c>
      <c r="F709" s="218" t="s">
        <v>1193</v>
      </c>
      <c r="G709" s="219" t="s">
        <v>740</v>
      </c>
      <c r="H709" s="220">
        <v>43</v>
      </c>
      <c r="I709" s="221"/>
      <c r="J709" s="222">
        <f>ROUND(I709*H709,2)</f>
        <v>0</v>
      </c>
      <c r="K709" s="218" t="s">
        <v>21</v>
      </c>
      <c r="L709" s="47"/>
      <c r="M709" s="223" t="s">
        <v>21</v>
      </c>
      <c r="N709" s="224" t="s">
        <v>45</v>
      </c>
      <c r="O709" s="87"/>
      <c r="P709" s="225">
        <f>O709*H709</f>
        <v>0</v>
      </c>
      <c r="Q709" s="225">
        <v>0.093039999999999998</v>
      </c>
      <c r="R709" s="225">
        <f>Q709*H709</f>
        <v>4.0007200000000003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122</v>
      </c>
      <c r="AT709" s="227" t="s">
        <v>215</v>
      </c>
      <c r="AU709" s="227" t="s">
        <v>86</v>
      </c>
      <c r="AY709" s="20" t="s">
        <v>213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86</v>
      </c>
      <c r="BK709" s="228">
        <f>ROUND(I709*H709,2)</f>
        <v>0</v>
      </c>
      <c r="BL709" s="20" t="s">
        <v>122</v>
      </c>
      <c r="BM709" s="227" t="s">
        <v>1194</v>
      </c>
    </row>
    <row r="710" s="13" customFormat="1">
      <c r="A710" s="13"/>
      <c r="B710" s="234"/>
      <c r="C710" s="235"/>
      <c r="D710" s="236" t="s">
        <v>223</v>
      </c>
      <c r="E710" s="237" t="s">
        <v>21</v>
      </c>
      <c r="F710" s="238" t="s">
        <v>1044</v>
      </c>
      <c r="G710" s="235"/>
      <c r="H710" s="237" t="s">
        <v>21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223</v>
      </c>
      <c r="AU710" s="244" t="s">
        <v>86</v>
      </c>
      <c r="AV710" s="13" t="s">
        <v>80</v>
      </c>
      <c r="AW710" s="13" t="s">
        <v>34</v>
      </c>
      <c r="AX710" s="13" t="s">
        <v>73</v>
      </c>
      <c r="AY710" s="244" t="s">
        <v>213</v>
      </c>
    </row>
    <row r="711" s="13" customFormat="1">
      <c r="A711" s="13"/>
      <c r="B711" s="234"/>
      <c r="C711" s="235"/>
      <c r="D711" s="236" t="s">
        <v>223</v>
      </c>
      <c r="E711" s="237" t="s">
        <v>21</v>
      </c>
      <c r="F711" s="238" t="s">
        <v>1195</v>
      </c>
      <c r="G711" s="235"/>
      <c r="H711" s="237" t="s">
        <v>21</v>
      </c>
      <c r="I711" s="239"/>
      <c r="J711" s="235"/>
      <c r="K711" s="235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223</v>
      </c>
      <c r="AU711" s="244" t="s">
        <v>86</v>
      </c>
      <c r="AV711" s="13" t="s">
        <v>80</v>
      </c>
      <c r="AW711" s="13" t="s">
        <v>34</v>
      </c>
      <c r="AX711" s="13" t="s">
        <v>73</v>
      </c>
      <c r="AY711" s="244" t="s">
        <v>213</v>
      </c>
    </row>
    <row r="712" s="14" customFormat="1">
      <c r="A712" s="14"/>
      <c r="B712" s="245"/>
      <c r="C712" s="246"/>
      <c r="D712" s="236" t="s">
        <v>223</v>
      </c>
      <c r="E712" s="247" t="s">
        <v>21</v>
      </c>
      <c r="F712" s="248" t="s">
        <v>1196</v>
      </c>
      <c r="G712" s="246"/>
      <c r="H712" s="249">
        <v>24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223</v>
      </c>
      <c r="AU712" s="255" t="s">
        <v>86</v>
      </c>
      <c r="AV712" s="14" t="s">
        <v>86</v>
      </c>
      <c r="AW712" s="14" t="s">
        <v>34</v>
      </c>
      <c r="AX712" s="14" t="s">
        <v>73</v>
      </c>
      <c r="AY712" s="255" t="s">
        <v>213</v>
      </c>
    </row>
    <row r="713" s="13" customFormat="1">
      <c r="A713" s="13"/>
      <c r="B713" s="234"/>
      <c r="C713" s="235"/>
      <c r="D713" s="236" t="s">
        <v>223</v>
      </c>
      <c r="E713" s="237" t="s">
        <v>21</v>
      </c>
      <c r="F713" s="238" t="s">
        <v>1102</v>
      </c>
      <c r="G713" s="235"/>
      <c r="H713" s="237" t="s">
        <v>21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223</v>
      </c>
      <c r="AU713" s="244" t="s">
        <v>86</v>
      </c>
      <c r="AV713" s="13" t="s">
        <v>80</v>
      </c>
      <c r="AW713" s="13" t="s">
        <v>34</v>
      </c>
      <c r="AX713" s="13" t="s">
        <v>73</v>
      </c>
      <c r="AY713" s="244" t="s">
        <v>213</v>
      </c>
    </row>
    <row r="714" s="13" customFormat="1">
      <c r="A714" s="13"/>
      <c r="B714" s="234"/>
      <c r="C714" s="235"/>
      <c r="D714" s="236" t="s">
        <v>223</v>
      </c>
      <c r="E714" s="237" t="s">
        <v>21</v>
      </c>
      <c r="F714" s="238" t="s">
        <v>1197</v>
      </c>
      <c r="G714" s="235"/>
      <c r="H714" s="237" t="s">
        <v>21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223</v>
      </c>
      <c r="AU714" s="244" t="s">
        <v>86</v>
      </c>
      <c r="AV714" s="13" t="s">
        <v>80</v>
      </c>
      <c r="AW714" s="13" t="s">
        <v>34</v>
      </c>
      <c r="AX714" s="13" t="s">
        <v>73</v>
      </c>
      <c r="AY714" s="244" t="s">
        <v>213</v>
      </c>
    </row>
    <row r="715" s="14" customFormat="1">
      <c r="A715" s="14"/>
      <c r="B715" s="245"/>
      <c r="C715" s="246"/>
      <c r="D715" s="236" t="s">
        <v>223</v>
      </c>
      <c r="E715" s="247" t="s">
        <v>21</v>
      </c>
      <c r="F715" s="248" t="s">
        <v>1198</v>
      </c>
      <c r="G715" s="246"/>
      <c r="H715" s="249">
        <v>19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223</v>
      </c>
      <c r="AU715" s="255" t="s">
        <v>86</v>
      </c>
      <c r="AV715" s="14" t="s">
        <v>86</v>
      </c>
      <c r="AW715" s="14" t="s">
        <v>34</v>
      </c>
      <c r="AX715" s="14" t="s">
        <v>73</v>
      </c>
      <c r="AY715" s="255" t="s">
        <v>213</v>
      </c>
    </row>
    <row r="716" s="15" customFormat="1">
      <c r="A716" s="15"/>
      <c r="B716" s="256"/>
      <c r="C716" s="257"/>
      <c r="D716" s="236" t="s">
        <v>223</v>
      </c>
      <c r="E716" s="258" t="s">
        <v>21</v>
      </c>
      <c r="F716" s="259" t="s">
        <v>230</v>
      </c>
      <c r="G716" s="257"/>
      <c r="H716" s="260">
        <v>43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223</v>
      </c>
      <c r="AU716" s="266" t="s">
        <v>86</v>
      </c>
      <c r="AV716" s="15" t="s">
        <v>122</v>
      </c>
      <c r="AW716" s="15" t="s">
        <v>34</v>
      </c>
      <c r="AX716" s="15" t="s">
        <v>80</v>
      </c>
      <c r="AY716" s="266" t="s">
        <v>213</v>
      </c>
    </row>
    <row r="717" s="2" customFormat="1" ht="16.5" customHeight="1">
      <c r="A717" s="41"/>
      <c r="B717" s="42"/>
      <c r="C717" s="216" t="s">
        <v>1199</v>
      </c>
      <c r="D717" s="216" t="s">
        <v>215</v>
      </c>
      <c r="E717" s="217" t="s">
        <v>1200</v>
      </c>
      <c r="F717" s="218" t="s">
        <v>1201</v>
      </c>
      <c r="G717" s="219" t="s">
        <v>740</v>
      </c>
      <c r="H717" s="220">
        <v>1</v>
      </c>
      <c r="I717" s="221"/>
      <c r="J717" s="222">
        <f>ROUND(I717*H717,2)</f>
        <v>0</v>
      </c>
      <c r="K717" s="218" t="s">
        <v>21</v>
      </c>
      <c r="L717" s="47"/>
      <c r="M717" s="223" t="s">
        <v>21</v>
      </c>
      <c r="N717" s="224" t="s">
        <v>45</v>
      </c>
      <c r="O717" s="87"/>
      <c r="P717" s="225">
        <f>O717*H717</f>
        <v>0</v>
      </c>
      <c r="Q717" s="225">
        <v>0.036299999999999999</v>
      </c>
      <c r="R717" s="225">
        <f>Q717*H717</f>
        <v>0.036299999999999999</v>
      </c>
      <c r="S717" s="225">
        <v>0</v>
      </c>
      <c r="T717" s="226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7" t="s">
        <v>122</v>
      </c>
      <c r="AT717" s="227" t="s">
        <v>215</v>
      </c>
      <c r="AU717" s="227" t="s">
        <v>86</v>
      </c>
      <c r="AY717" s="20" t="s">
        <v>213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0" t="s">
        <v>86</v>
      </c>
      <c r="BK717" s="228">
        <f>ROUND(I717*H717,2)</f>
        <v>0</v>
      </c>
      <c r="BL717" s="20" t="s">
        <v>122</v>
      </c>
      <c r="BM717" s="227" t="s">
        <v>1202</v>
      </c>
    </row>
    <row r="718" s="13" customFormat="1">
      <c r="A718" s="13"/>
      <c r="B718" s="234"/>
      <c r="C718" s="235"/>
      <c r="D718" s="236" t="s">
        <v>223</v>
      </c>
      <c r="E718" s="237" t="s">
        <v>21</v>
      </c>
      <c r="F718" s="238" t="s">
        <v>1035</v>
      </c>
      <c r="G718" s="235"/>
      <c r="H718" s="237" t="s">
        <v>21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223</v>
      </c>
      <c r="AU718" s="244" t="s">
        <v>86</v>
      </c>
      <c r="AV718" s="13" t="s">
        <v>80</v>
      </c>
      <c r="AW718" s="13" t="s">
        <v>34</v>
      </c>
      <c r="AX718" s="13" t="s">
        <v>73</v>
      </c>
      <c r="AY718" s="244" t="s">
        <v>213</v>
      </c>
    </row>
    <row r="719" s="13" customFormat="1">
      <c r="A719" s="13"/>
      <c r="B719" s="234"/>
      <c r="C719" s="235"/>
      <c r="D719" s="236" t="s">
        <v>223</v>
      </c>
      <c r="E719" s="237" t="s">
        <v>21</v>
      </c>
      <c r="F719" s="238" t="s">
        <v>1203</v>
      </c>
      <c r="G719" s="235"/>
      <c r="H719" s="237" t="s">
        <v>21</v>
      </c>
      <c r="I719" s="239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223</v>
      </c>
      <c r="AU719" s="244" t="s">
        <v>86</v>
      </c>
      <c r="AV719" s="13" t="s">
        <v>80</v>
      </c>
      <c r="AW719" s="13" t="s">
        <v>34</v>
      </c>
      <c r="AX719" s="13" t="s">
        <v>73</v>
      </c>
      <c r="AY719" s="244" t="s">
        <v>213</v>
      </c>
    </row>
    <row r="720" s="14" customFormat="1">
      <c r="A720" s="14"/>
      <c r="B720" s="245"/>
      <c r="C720" s="246"/>
      <c r="D720" s="236" t="s">
        <v>223</v>
      </c>
      <c r="E720" s="247" t="s">
        <v>21</v>
      </c>
      <c r="F720" s="248" t="s">
        <v>1204</v>
      </c>
      <c r="G720" s="246"/>
      <c r="H720" s="249">
        <v>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223</v>
      </c>
      <c r="AU720" s="255" t="s">
        <v>86</v>
      </c>
      <c r="AV720" s="14" t="s">
        <v>86</v>
      </c>
      <c r="AW720" s="14" t="s">
        <v>34</v>
      </c>
      <c r="AX720" s="14" t="s">
        <v>73</v>
      </c>
      <c r="AY720" s="255" t="s">
        <v>213</v>
      </c>
    </row>
    <row r="721" s="15" customFormat="1">
      <c r="A721" s="15"/>
      <c r="B721" s="256"/>
      <c r="C721" s="257"/>
      <c r="D721" s="236" t="s">
        <v>223</v>
      </c>
      <c r="E721" s="258" t="s">
        <v>21</v>
      </c>
      <c r="F721" s="259" t="s">
        <v>230</v>
      </c>
      <c r="G721" s="257"/>
      <c r="H721" s="260">
        <v>1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6" t="s">
        <v>223</v>
      </c>
      <c r="AU721" s="266" t="s">
        <v>86</v>
      </c>
      <c r="AV721" s="15" t="s">
        <v>122</v>
      </c>
      <c r="AW721" s="15" t="s">
        <v>34</v>
      </c>
      <c r="AX721" s="15" t="s">
        <v>80</v>
      </c>
      <c r="AY721" s="266" t="s">
        <v>213</v>
      </c>
    </row>
    <row r="722" s="2" customFormat="1" ht="16.5" customHeight="1">
      <c r="A722" s="41"/>
      <c r="B722" s="42"/>
      <c r="C722" s="216" t="s">
        <v>1205</v>
      </c>
      <c r="D722" s="216" t="s">
        <v>215</v>
      </c>
      <c r="E722" s="217" t="s">
        <v>1206</v>
      </c>
      <c r="F722" s="218" t="s">
        <v>1207</v>
      </c>
      <c r="G722" s="219" t="s">
        <v>740</v>
      </c>
      <c r="H722" s="220">
        <v>26</v>
      </c>
      <c r="I722" s="221"/>
      <c r="J722" s="222">
        <f>ROUND(I722*H722,2)</f>
        <v>0</v>
      </c>
      <c r="K722" s="218" t="s">
        <v>21</v>
      </c>
      <c r="L722" s="47"/>
      <c r="M722" s="223" t="s">
        <v>21</v>
      </c>
      <c r="N722" s="224" t="s">
        <v>45</v>
      </c>
      <c r="O722" s="87"/>
      <c r="P722" s="225">
        <f>O722*H722</f>
        <v>0</v>
      </c>
      <c r="Q722" s="225">
        <v>0.052139999999999999</v>
      </c>
      <c r="R722" s="225">
        <f>Q722*H722</f>
        <v>1.35564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122</v>
      </c>
      <c r="AT722" s="227" t="s">
        <v>215</v>
      </c>
      <c r="AU722" s="227" t="s">
        <v>86</v>
      </c>
      <c r="AY722" s="20" t="s">
        <v>213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86</v>
      </c>
      <c r="BK722" s="228">
        <f>ROUND(I722*H722,2)</f>
        <v>0</v>
      </c>
      <c r="BL722" s="20" t="s">
        <v>122</v>
      </c>
      <c r="BM722" s="227" t="s">
        <v>1208</v>
      </c>
    </row>
    <row r="723" s="13" customFormat="1">
      <c r="A723" s="13"/>
      <c r="B723" s="234"/>
      <c r="C723" s="235"/>
      <c r="D723" s="236" t="s">
        <v>223</v>
      </c>
      <c r="E723" s="237" t="s">
        <v>21</v>
      </c>
      <c r="F723" s="238" t="s">
        <v>1209</v>
      </c>
      <c r="G723" s="235"/>
      <c r="H723" s="237" t="s">
        <v>21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223</v>
      </c>
      <c r="AU723" s="244" t="s">
        <v>86</v>
      </c>
      <c r="AV723" s="13" t="s">
        <v>80</v>
      </c>
      <c r="AW723" s="13" t="s">
        <v>34</v>
      </c>
      <c r="AX723" s="13" t="s">
        <v>73</v>
      </c>
      <c r="AY723" s="244" t="s">
        <v>213</v>
      </c>
    </row>
    <row r="724" s="13" customFormat="1">
      <c r="A724" s="13"/>
      <c r="B724" s="234"/>
      <c r="C724" s="235"/>
      <c r="D724" s="236" t="s">
        <v>223</v>
      </c>
      <c r="E724" s="237" t="s">
        <v>21</v>
      </c>
      <c r="F724" s="238" t="s">
        <v>1210</v>
      </c>
      <c r="G724" s="235"/>
      <c r="H724" s="237" t="s">
        <v>21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223</v>
      </c>
      <c r="AU724" s="244" t="s">
        <v>86</v>
      </c>
      <c r="AV724" s="13" t="s">
        <v>80</v>
      </c>
      <c r="AW724" s="13" t="s">
        <v>34</v>
      </c>
      <c r="AX724" s="13" t="s">
        <v>73</v>
      </c>
      <c r="AY724" s="244" t="s">
        <v>213</v>
      </c>
    </row>
    <row r="725" s="14" customFormat="1">
      <c r="A725" s="14"/>
      <c r="B725" s="245"/>
      <c r="C725" s="246"/>
      <c r="D725" s="236" t="s">
        <v>223</v>
      </c>
      <c r="E725" s="247" t="s">
        <v>21</v>
      </c>
      <c r="F725" s="248" t="s">
        <v>542</v>
      </c>
      <c r="G725" s="246"/>
      <c r="H725" s="249">
        <v>4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223</v>
      </c>
      <c r="AU725" s="255" t="s">
        <v>86</v>
      </c>
      <c r="AV725" s="14" t="s">
        <v>86</v>
      </c>
      <c r="AW725" s="14" t="s">
        <v>34</v>
      </c>
      <c r="AX725" s="14" t="s">
        <v>73</v>
      </c>
      <c r="AY725" s="255" t="s">
        <v>213</v>
      </c>
    </row>
    <row r="726" s="13" customFormat="1">
      <c r="A726" s="13"/>
      <c r="B726" s="234"/>
      <c r="C726" s="235"/>
      <c r="D726" s="236" t="s">
        <v>223</v>
      </c>
      <c r="E726" s="237" t="s">
        <v>21</v>
      </c>
      <c r="F726" s="238" t="s">
        <v>1035</v>
      </c>
      <c r="G726" s="235"/>
      <c r="H726" s="237" t="s">
        <v>21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223</v>
      </c>
      <c r="AU726" s="244" t="s">
        <v>86</v>
      </c>
      <c r="AV726" s="13" t="s">
        <v>80</v>
      </c>
      <c r="AW726" s="13" t="s">
        <v>34</v>
      </c>
      <c r="AX726" s="13" t="s">
        <v>73</v>
      </c>
      <c r="AY726" s="244" t="s">
        <v>213</v>
      </c>
    </row>
    <row r="727" s="13" customFormat="1">
      <c r="A727" s="13"/>
      <c r="B727" s="234"/>
      <c r="C727" s="235"/>
      <c r="D727" s="236" t="s">
        <v>223</v>
      </c>
      <c r="E727" s="237" t="s">
        <v>21</v>
      </c>
      <c r="F727" s="238" t="s">
        <v>1211</v>
      </c>
      <c r="G727" s="235"/>
      <c r="H727" s="237" t="s">
        <v>21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223</v>
      </c>
      <c r="AU727" s="244" t="s">
        <v>86</v>
      </c>
      <c r="AV727" s="13" t="s">
        <v>80</v>
      </c>
      <c r="AW727" s="13" t="s">
        <v>34</v>
      </c>
      <c r="AX727" s="13" t="s">
        <v>73</v>
      </c>
      <c r="AY727" s="244" t="s">
        <v>213</v>
      </c>
    </row>
    <row r="728" s="14" customFormat="1">
      <c r="A728" s="14"/>
      <c r="B728" s="245"/>
      <c r="C728" s="246"/>
      <c r="D728" s="236" t="s">
        <v>223</v>
      </c>
      <c r="E728" s="247" t="s">
        <v>21</v>
      </c>
      <c r="F728" s="248" t="s">
        <v>1212</v>
      </c>
      <c r="G728" s="246"/>
      <c r="H728" s="249">
        <v>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223</v>
      </c>
      <c r="AU728" s="255" t="s">
        <v>86</v>
      </c>
      <c r="AV728" s="14" t="s">
        <v>86</v>
      </c>
      <c r="AW728" s="14" t="s">
        <v>34</v>
      </c>
      <c r="AX728" s="14" t="s">
        <v>73</v>
      </c>
      <c r="AY728" s="255" t="s">
        <v>213</v>
      </c>
    </row>
    <row r="729" s="13" customFormat="1">
      <c r="A729" s="13"/>
      <c r="B729" s="234"/>
      <c r="C729" s="235"/>
      <c r="D729" s="236" t="s">
        <v>223</v>
      </c>
      <c r="E729" s="237" t="s">
        <v>21</v>
      </c>
      <c r="F729" s="238" t="s">
        <v>1213</v>
      </c>
      <c r="G729" s="235"/>
      <c r="H729" s="237" t="s">
        <v>21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223</v>
      </c>
      <c r="AU729" s="244" t="s">
        <v>86</v>
      </c>
      <c r="AV729" s="13" t="s">
        <v>80</v>
      </c>
      <c r="AW729" s="13" t="s">
        <v>34</v>
      </c>
      <c r="AX729" s="13" t="s">
        <v>73</v>
      </c>
      <c r="AY729" s="244" t="s">
        <v>213</v>
      </c>
    </row>
    <row r="730" s="14" customFormat="1">
      <c r="A730" s="14"/>
      <c r="B730" s="245"/>
      <c r="C730" s="246"/>
      <c r="D730" s="236" t="s">
        <v>223</v>
      </c>
      <c r="E730" s="247" t="s">
        <v>21</v>
      </c>
      <c r="F730" s="248" t="s">
        <v>1204</v>
      </c>
      <c r="G730" s="246"/>
      <c r="H730" s="249">
        <v>1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223</v>
      </c>
      <c r="AU730" s="255" t="s">
        <v>86</v>
      </c>
      <c r="AV730" s="14" t="s">
        <v>86</v>
      </c>
      <c r="AW730" s="14" t="s">
        <v>34</v>
      </c>
      <c r="AX730" s="14" t="s">
        <v>73</v>
      </c>
      <c r="AY730" s="255" t="s">
        <v>213</v>
      </c>
    </row>
    <row r="731" s="13" customFormat="1">
      <c r="A731" s="13"/>
      <c r="B731" s="234"/>
      <c r="C731" s="235"/>
      <c r="D731" s="236" t="s">
        <v>223</v>
      </c>
      <c r="E731" s="237" t="s">
        <v>21</v>
      </c>
      <c r="F731" s="238" t="s">
        <v>1044</v>
      </c>
      <c r="G731" s="235"/>
      <c r="H731" s="237" t="s">
        <v>21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223</v>
      </c>
      <c r="AU731" s="244" t="s">
        <v>86</v>
      </c>
      <c r="AV731" s="13" t="s">
        <v>80</v>
      </c>
      <c r="AW731" s="13" t="s">
        <v>34</v>
      </c>
      <c r="AX731" s="13" t="s">
        <v>73</v>
      </c>
      <c r="AY731" s="244" t="s">
        <v>213</v>
      </c>
    </row>
    <row r="732" s="13" customFormat="1">
      <c r="A732" s="13"/>
      <c r="B732" s="234"/>
      <c r="C732" s="235"/>
      <c r="D732" s="236" t="s">
        <v>223</v>
      </c>
      <c r="E732" s="237" t="s">
        <v>21</v>
      </c>
      <c r="F732" s="238" t="s">
        <v>1211</v>
      </c>
      <c r="G732" s="235"/>
      <c r="H732" s="237" t="s">
        <v>21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223</v>
      </c>
      <c r="AU732" s="244" t="s">
        <v>86</v>
      </c>
      <c r="AV732" s="13" t="s">
        <v>80</v>
      </c>
      <c r="AW732" s="13" t="s">
        <v>34</v>
      </c>
      <c r="AX732" s="13" t="s">
        <v>73</v>
      </c>
      <c r="AY732" s="244" t="s">
        <v>213</v>
      </c>
    </row>
    <row r="733" s="14" customFormat="1">
      <c r="A733" s="14"/>
      <c r="B733" s="245"/>
      <c r="C733" s="246"/>
      <c r="D733" s="236" t="s">
        <v>223</v>
      </c>
      <c r="E733" s="247" t="s">
        <v>21</v>
      </c>
      <c r="F733" s="248" t="s">
        <v>1214</v>
      </c>
      <c r="G733" s="246"/>
      <c r="H733" s="249">
        <v>13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223</v>
      </c>
      <c r="AU733" s="255" t="s">
        <v>86</v>
      </c>
      <c r="AV733" s="14" t="s">
        <v>86</v>
      </c>
      <c r="AW733" s="14" t="s">
        <v>34</v>
      </c>
      <c r="AX733" s="14" t="s">
        <v>73</v>
      </c>
      <c r="AY733" s="255" t="s">
        <v>213</v>
      </c>
    </row>
    <row r="734" s="15" customFormat="1">
      <c r="A734" s="15"/>
      <c r="B734" s="256"/>
      <c r="C734" s="257"/>
      <c r="D734" s="236" t="s">
        <v>223</v>
      </c>
      <c r="E734" s="258" t="s">
        <v>21</v>
      </c>
      <c r="F734" s="259" t="s">
        <v>230</v>
      </c>
      <c r="G734" s="257"/>
      <c r="H734" s="260">
        <v>26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6" t="s">
        <v>223</v>
      </c>
      <c r="AU734" s="266" t="s">
        <v>86</v>
      </c>
      <c r="AV734" s="15" t="s">
        <v>122</v>
      </c>
      <c r="AW734" s="15" t="s">
        <v>34</v>
      </c>
      <c r="AX734" s="15" t="s">
        <v>80</v>
      </c>
      <c r="AY734" s="266" t="s">
        <v>213</v>
      </c>
    </row>
    <row r="735" s="2" customFormat="1" ht="16.5" customHeight="1">
      <c r="A735" s="41"/>
      <c r="B735" s="42"/>
      <c r="C735" s="216" t="s">
        <v>1215</v>
      </c>
      <c r="D735" s="216" t="s">
        <v>215</v>
      </c>
      <c r="E735" s="217" t="s">
        <v>1216</v>
      </c>
      <c r="F735" s="218" t="s">
        <v>1217</v>
      </c>
      <c r="G735" s="219" t="s">
        <v>740</v>
      </c>
      <c r="H735" s="220">
        <v>2</v>
      </c>
      <c r="I735" s="221"/>
      <c r="J735" s="222">
        <f>ROUND(I735*H735,2)</f>
        <v>0</v>
      </c>
      <c r="K735" s="218" t="s">
        <v>21</v>
      </c>
      <c r="L735" s="47"/>
      <c r="M735" s="223" t="s">
        <v>21</v>
      </c>
      <c r="N735" s="224" t="s">
        <v>45</v>
      </c>
      <c r="O735" s="87"/>
      <c r="P735" s="225">
        <f>O735*H735</f>
        <v>0</v>
      </c>
      <c r="Q735" s="225">
        <v>0.066439999999999999</v>
      </c>
      <c r="R735" s="225">
        <f>Q735*H735</f>
        <v>0.13288</v>
      </c>
      <c r="S735" s="225">
        <v>0</v>
      </c>
      <c r="T735" s="226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7" t="s">
        <v>122</v>
      </c>
      <c r="AT735" s="227" t="s">
        <v>215</v>
      </c>
      <c r="AU735" s="227" t="s">
        <v>86</v>
      </c>
      <c r="AY735" s="20" t="s">
        <v>213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20" t="s">
        <v>86</v>
      </c>
      <c r="BK735" s="228">
        <f>ROUND(I735*H735,2)</f>
        <v>0</v>
      </c>
      <c r="BL735" s="20" t="s">
        <v>122</v>
      </c>
      <c r="BM735" s="227" t="s">
        <v>1218</v>
      </c>
    </row>
    <row r="736" s="13" customFormat="1">
      <c r="A736" s="13"/>
      <c r="B736" s="234"/>
      <c r="C736" s="235"/>
      <c r="D736" s="236" t="s">
        <v>223</v>
      </c>
      <c r="E736" s="237" t="s">
        <v>21</v>
      </c>
      <c r="F736" s="238" t="s">
        <v>1209</v>
      </c>
      <c r="G736" s="235"/>
      <c r="H736" s="237" t="s">
        <v>21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223</v>
      </c>
      <c r="AU736" s="244" t="s">
        <v>86</v>
      </c>
      <c r="AV736" s="13" t="s">
        <v>80</v>
      </c>
      <c r="AW736" s="13" t="s">
        <v>34</v>
      </c>
      <c r="AX736" s="13" t="s">
        <v>73</v>
      </c>
      <c r="AY736" s="244" t="s">
        <v>213</v>
      </c>
    </row>
    <row r="737" s="13" customFormat="1">
      <c r="A737" s="13"/>
      <c r="B737" s="234"/>
      <c r="C737" s="235"/>
      <c r="D737" s="236" t="s">
        <v>223</v>
      </c>
      <c r="E737" s="237" t="s">
        <v>21</v>
      </c>
      <c r="F737" s="238" t="s">
        <v>1219</v>
      </c>
      <c r="G737" s="235"/>
      <c r="H737" s="237" t="s">
        <v>21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223</v>
      </c>
      <c r="AU737" s="244" t="s">
        <v>86</v>
      </c>
      <c r="AV737" s="13" t="s">
        <v>80</v>
      </c>
      <c r="AW737" s="13" t="s">
        <v>34</v>
      </c>
      <c r="AX737" s="13" t="s">
        <v>73</v>
      </c>
      <c r="AY737" s="244" t="s">
        <v>213</v>
      </c>
    </row>
    <row r="738" s="14" customFormat="1">
      <c r="A738" s="14"/>
      <c r="B738" s="245"/>
      <c r="C738" s="246"/>
      <c r="D738" s="236" t="s">
        <v>223</v>
      </c>
      <c r="E738" s="247" t="s">
        <v>21</v>
      </c>
      <c r="F738" s="248" t="s">
        <v>1204</v>
      </c>
      <c r="G738" s="246"/>
      <c r="H738" s="249">
        <v>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223</v>
      </c>
      <c r="AU738" s="255" t="s">
        <v>86</v>
      </c>
      <c r="AV738" s="14" t="s">
        <v>86</v>
      </c>
      <c r="AW738" s="14" t="s">
        <v>34</v>
      </c>
      <c r="AX738" s="14" t="s">
        <v>73</v>
      </c>
      <c r="AY738" s="255" t="s">
        <v>213</v>
      </c>
    </row>
    <row r="739" s="13" customFormat="1">
      <c r="A739" s="13"/>
      <c r="B739" s="234"/>
      <c r="C739" s="235"/>
      <c r="D739" s="236" t="s">
        <v>223</v>
      </c>
      <c r="E739" s="237" t="s">
        <v>21</v>
      </c>
      <c r="F739" s="238" t="s">
        <v>1035</v>
      </c>
      <c r="G739" s="235"/>
      <c r="H739" s="237" t="s">
        <v>21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223</v>
      </c>
      <c r="AU739" s="244" t="s">
        <v>86</v>
      </c>
      <c r="AV739" s="13" t="s">
        <v>80</v>
      </c>
      <c r="AW739" s="13" t="s">
        <v>34</v>
      </c>
      <c r="AX739" s="13" t="s">
        <v>73</v>
      </c>
      <c r="AY739" s="244" t="s">
        <v>213</v>
      </c>
    </row>
    <row r="740" s="13" customFormat="1">
      <c r="A740" s="13"/>
      <c r="B740" s="234"/>
      <c r="C740" s="235"/>
      <c r="D740" s="236" t="s">
        <v>223</v>
      </c>
      <c r="E740" s="237" t="s">
        <v>21</v>
      </c>
      <c r="F740" s="238" t="s">
        <v>1220</v>
      </c>
      <c r="G740" s="235"/>
      <c r="H740" s="237" t="s">
        <v>21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223</v>
      </c>
      <c r="AU740" s="244" t="s">
        <v>86</v>
      </c>
      <c r="AV740" s="13" t="s">
        <v>80</v>
      </c>
      <c r="AW740" s="13" t="s">
        <v>34</v>
      </c>
      <c r="AX740" s="13" t="s">
        <v>73</v>
      </c>
      <c r="AY740" s="244" t="s">
        <v>213</v>
      </c>
    </row>
    <row r="741" s="14" customFormat="1">
      <c r="A741" s="14"/>
      <c r="B741" s="245"/>
      <c r="C741" s="246"/>
      <c r="D741" s="236" t="s">
        <v>223</v>
      </c>
      <c r="E741" s="247" t="s">
        <v>21</v>
      </c>
      <c r="F741" s="248" t="s">
        <v>1204</v>
      </c>
      <c r="G741" s="246"/>
      <c r="H741" s="249">
        <v>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223</v>
      </c>
      <c r="AU741" s="255" t="s">
        <v>86</v>
      </c>
      <c r="AV741" s="14" t="s">
        <v>86</v>
      </c>
      <c r="AW741" s="14" t="s">
        <v>34</v>
      </c>
      <c r="AX741" s="14" t="s">
        <v>73</v>
      </c>
      <c r="AY741" s="255" t="s">
        <v>213</v>
      </c>
    </row>
    <row r="742" s="15" customFormat="1">
      <c r="A742" s="15"/>
      <c r="B742" s="256"/>
      <c r="C742" s="257"/>
      <c r="D742" s="236" t="s">
        <v>223</v>
      </c>
      <c r="E742" s="258" t="s">
        <v>21</v>
      </c>
      <c r="F742" s="259" t="s">
        <v>230</v>
      </c>
      <c r="G742" s="257"/>
      <c r="H742" s="260">
        <v>2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223</v>
      </c>
      <c r="AU742" s="266" t="s">
        <v>86</v>
      </c>
      <c r="AV742" s="15" t="s">
        <v>122</v>
      </c>
      <c r="AW742" s="15" t="s">
        <v>34</v>
      </c>
      <c r="AX742" s="15" t="s">
        <v>80</v>
      </c>
      <c r="AY742" s="266" t="s">
        <v>213</v>
      </c>
    </row>
    <row r="743" s="2" customFormat="1" ht="16.5" customHeight="1">
      <c r="A743" s="41"/>
      <c r="B743" s="42"/>
      <c r="C743" s="216" t="s">
        <v>1221</v>
      </c>
      <c r="D743" s="216" t="s">
        <v>215</v>
      </c>
      <c r="E743" s="217" t="s">
        <v>1222</v>
      </c>
      <c r="F743" s="218" t="s">
        <v>1223</v>
      </c>
      <c r="G743" s="219" t="s">
        <v>740</v>
      </c>
      <c r="H743" s="220">
        <v>2</v>
      </c>
      <c r="I743" s="221"/>
      <c r="J743" s="222">
        <f>ROUND(I743*H743,2)</f>
        <v>0</v>
      </c>
      <c r="K743" s="218" t="s">
        <v>21</v>
      </c>
      <c r="L743" s="47"/>
      <c r="M743" s="223" t="s">
        <v>21</v>
      </c>
      <c r="N743" s="224" t="s">
        <v>45</v>
      </c>
      <c r="O743" s="87"/>
      <c r="P743" s="225">
        <f>O743*H743</f>
        <v>0</v>
      </c>
      <c r="Q743" s="225">
        <v>0.073639999999999997</v>
      </c>
      <c r="R743" s="225">
        <f>Q743*H743</f>
        <v>0.14727999999999999</v>
      </c>
      <c r="S743" s="225">
        <v>0</v>
      </c>
      <c r="T743" s="226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7" t="s">
        <v>122</v>
      </c>
      <c r="AT743" s="227" t="s">
        <v>215</v>
      </c>
      <c r="AU743" s="227" t="s">
        <v>86</v>
      </c>
      <c r="AY743" s="20" t="s">
        <v>213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86</v>
      </c>
      <c r="BK743" s="228">
        <f>ROUND(I743*H743,2)</f>
        <v>0</v>
      </c>
      <c r="BL743" s="20" t="s">
        <v>122</v>
      </c>
      <c r="BM743" s="227" t="s">
        <v>1224</v>
      </c>
    </row>
    <row r="744" s="13" customFormat="1">
      <c r="A744" s="13"/>
      <c r="B744" s="234"/>
      <c r="C744" s="235"/>
      <c r="D744" s="236" t="s">
        <v>223</v>
      </c>
      <c r="E744" s="237" t="s">
        <v>21</v>
      </c>
      <c r="F744" s="238" t="s">
        <v>1209</v>
      </c>
      <c r="G744" s="235"/>
      <c r="H744" s="237" t="s">
        <v>21</v>
      </c>
      <c r="I744" s="239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223</v>
      </c>
      <c r="AU744" s="244" t="s">
        <v>86</v>
      </c>
      <c r="AV744" s="13" t="s">
        <v>80</v>
      </c>
      <c r="AW744" s="13" t="s">
        <v>34</v>
      </c>
      <c r="AX744" s="13" t="s">
        <v>73</v>
      </c>
      <c r="AY744" s="244" t="s">
        <v>213</v>
      </c>
    </row>
    <row r="745" s="13" customFormat="1">
      <c r="A745" s="13"/>
      <c r="B745" s="234"/>
      <c r="C745" s="235"/>
      <c r="D745" s="236" t="s">
        <v>223</v>
      </c>
      <c r="E745" s="237" t="s">
        <v>21</v>
      </c>
      <c r="F745" s="238" t="s">
        <v>1225</v>
      </c>
      <c r="G745" s="235"/>
      <c r="H745" s="237" t="s">
        <v>21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223</v>
      </c>
      <c r="AU745" s="244" t="s">
        <v>86</v>
      </c>
      <c r="AV745" s="13" t="s">
        <v>80</v>
      </c>
      <c r="AW745" s="13" t="s">
        <v>34</v>
      </c>
      <c r="AX745" s="13" t="s">
        <v>73</v>
      </c>
      <c r="AY745" s="244" t="s">
        <v>213</v>
      </c>
    </row>
    <row r="746" s="14" customFormat="1">
      <c r="A746" s="14"/>
      <c r="B746" s="245"/>
      <c r="C746" s="246"/>
      <c r="D746" s="236" t="s">
        <v>223</v>
      </c>
      <c r="E746" s="247" t="s">
        <v>21</v>
      </c>
      <c r="F746" s="248" t="s">
        <v>1226</v>
      </c>
      <c r="G746" s="246"/>
      <c r="H746" s="249">
        <v>2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223</v>
      </c>
      <c r="AU746" s="255" t="s">
        <v>86</v>
      </c>
      <c r="AV746" s="14" t="s">
        <v>86</v>
      </c>
      <c r="AW746" s="14" t="s">
        <v>34</v>
      </c>
      <c r="AX746" s="14" t="s">
        <v>73</v>
      </c>
      <c r="AY746" s="255" t="s">
        <v>213</v>
      </c>
    </row>
    <row r="747" s="15" customFormat="1">
      <c r="A747" s="15"/>
      <c r="B747" s="256"/>
      <c r="C747" s="257"/>
      <c r="D747" s="236" t="s">
        <v>223</v>
      </c>
      <c r="E747" s="258" t="s">
        <v>21</v>
      </c>
      <c r="F747" s="259" t="s">
        <v>230</v>
      </c>
      <c r="G747" s="257"/>
      <c r="H747" s="260">
        <v>2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6" t="s">
        <v>223</v>
      </c>
      <c r="AU747" s="266" t="s">
        <v>86</v>
      </c>
      <c r="AV747" s="15" t="s">
        <v>122</v>
      </c>
      <c r="AW747" s="15" t="s">
        <v>34</v>
      </c>
      <c r="AX747" s="15" t="s">
        <v>80</v>
      </c>
      <c r="AY747" s="266" t="s">
        <v>213</v>
      </c>
    </row>
    <row r="748" s="2" customFormat="1" ht="16.5" customHeight="1">
      <c r="A748" s="41"/>
      <c r="B748" s="42"/>
      <c r="C748" s="216" t="s">
        <v>1227</v>
      </c>
      <c r="D748" s="216" t="s">
        <v>215</v>
      </c>
      <c r="E748" s="217" t="s">
        <v>1228</v>
      </c>
      <c r="F748" s="218" t="s">
        <v>1229</v>
      </c>
      <c r="G748" s="219" t="s">
        <v>740</v>
      </c>
      <c r="H748" s="220">
        <v>1</v>
      </c>
      <c r="I748" s="221"/>
      <c r="J748" s="222">
        <f>ROUND(I748*H748,2)</f>
        <v>0</v>
      </c>
      <c r="K748" s="218" t="s">
        <v>21</v>
      </c>
      <c r="L748" s="47"/>
      <c r="M748" s="223" t="s">
        <v>21</v>
      </c>
      <c r="N748" s="224" t="s">
        <v>45</v>
      </c>
      <c r="O748" s="87"/>
      <c r="P748" s="225">
        <f>O748*H748</f>
        <v>0</v>
      </c>
      <c r="Q748" s="225">
        <v>0.089580000000000007</v>
      </c>
      <c r="R748" s="225">
        <f>Q748*H748</f>
        <v>0.089580000000000007</v>
      </c>
      <c r="S748" s="225">
        <v>0</v>
      </c>
      <c r="T748" s="226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7" t="s">
        <v>122</v>
      </c>
      <c r="AT748" s="227" t="s">
        <v>215</v>
      </c>
      <c r="AU748" s="227" t="s">
        <v>86</v>
      </c>
      <c r="AY748" s="20" t="s">
        <v>213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0" t="s">
        <v>86</v>
      </c>
      <c r="BK748" s="228">
        <f>ROUND(I748*H748,2)</f>
        <v>0</v>
      </c>
      <c r="BL748" s="20" t="s">
        <v>122</v>
      </c>
      <c r="BM748" s="227" t="s">
        <v>1230</v>
      </c>
    </row>
    <row r="749" s="13" customFormat="1">
      <c r="A749" s="13"/>
      <c r="B749" s="234"/>
      <c r="C749" s="235"/>
      <c r="D749" s="236" t="s">
        <v>223</v>
      </c>
      <c r="E749" s="237" t="s">
        <v>21</v>
      </c>
      <c r="F749" s="238" t="s">
        <v>1035</v>
      </c>
      <c r="G749" s="235"/>
      <c r="H749" s="237" t="s">
        <v>21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223</v>
      </c>
      <c r="AU749" s="244" t="s">
        <v>86</v>
      </c>
      <c r="AV749" s="13" t="s">
        <v>80</v>
      </c>
      <c r="AW749" s="13" t="s">
        <v>34</v>
      </c>
      <c r="AX749" s="13" t="s">
        <v>73</v>
      </c>
      <c r="AY749" s="244" t="s">
        <v>213</v>
      </c>
    </row>
    <row r="750" s="13" customFormat="1">
      <c r="A750" s="13"/>
      <c r="B750" s="234"/>
      <c r="C750" s="235"/>
      <c r="D750" s="236" t="s">
        <v>223</v>
      </c>
      <c r="E750" s="237" t="s">
        <v>21</v>
      </c>
      <c r="F750" s="238" t="s">
        <v>1231</v>
      </c>
      <c r="G750" s="235"/>
      <c r="H750" s="237" t="s">
        <v>21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223</v>
      </c>
      <c r="AU750" s="244" t="s">
        <v>86</v>
      </c>
      <c r="AV750" s="13" t="s">
        <v>80</v>
      </c>
      <c r="AW750" s="13" t="s">
        <v>34</v>
      </c>
      <c r="AX750" s="13" t="s">
        <v>73</v>
      </c>
      <c r="AY750" s="244" t="s">
        <v>213</v>
      </c>
    </row>
    <row r="751" s="14" customFormat="1">
      <c r="A751" s="14"/>
      <c r="B751" s="245"/>
      <c r="C751" s="246"/>
      <c r="D751" s="236" t="s">
        <v>223</v>
      </c>
      <c r="E751" s="247" t="s">
        <v>21</v>
      </c>
      <c r="F751" s="248" t="s">
        <v>1204</v>
      </c>
      <c r="G751" s="246"/>
      <c r="H751" s="249">
        <v>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223</v>
      </c>
      <c r="AU751" s="255" t="s">
        <v>86</v>
      </c>
      <c r="AV751" s="14" t="s">
        <v>86</v>
      </c>
      <c r="AW751" s="14" t="s">
        <v>34</v>
      </c>
      <c r="AX751" s="14" t="s">
        <v>73</v>
      </c>
      <c r="AY751" s="255" t="s">
        <v>213</v>
      </c>
    </row>
    <row r="752" s="15" customFormat="1">
      <c r="A752" s="15"/>
      <c r="B752" s="256"/>
      <c r="C752" s="257"/>
      <c r="D752" s="236" t="s">
        <v>223</v>
      </c>
      <c r="E752" s="258" t="s">
        <v>21</v>
      </c>
      <c r="F752" s="259" t="s">
        <v>230</v>
      </c>
      <c r="G752" s="257"/>
      <c r="H752" s="260">
        <v>1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6" t="s">
        <v>223</v>
      </c>
      <c r="AU752" s="266" t="s">
        <v>86</v>
      </c>
      <c r="AV752" s="15" t="s">
        <v>122</v>
      </c>
      <c r="AW752" s="15" t="s">
        <v>34</v>
      </c>
      <c r="AX752" s="15" t="s">
        <v>80</v>
      </c>
      <c r="AY752" s="266" t="s">
        <v>213</v>
      </c>
    </row>
    <row r="753" s="2" customFormat="1" ht="16.5" customHeight="1">
      <c r="A753" s="41"/>
      <c r="B753" s="42"/>
      <c r="C753" s="216" t="s">
        <v>1232</v>
      </c>
      <c r="D753" s="216" t="s">
        <v>215</v>
      </c>
      <c r="E753" s="217" t="s">
        <v>1233</v>
      </c>
      <c r="F753" s="218" t="s">
        <v>1234</v>
      </c>
      <c r="G753" s="219" t="s">
        <v>740</v>
      </c>
      <c r="H753" s="220">
        <v>2</v>
      </c>
      <c r="I753" s="221"/>
      <c r="J753" s="222">
        <f>ROUND(I753*H753,2)</f>
        <v>0</v>
      </c>
      <c r="K753" s="218" t="s">
        <v>21</v>
      </c>
      <c r="L753" s="47"/>
      <c r="M753" s="223" t="s">
        <v>21</v>
      </c>
      <c r="N753" s="224" t="s">
        <v>45</v>
      </c>
      <c r="O753" s="87"/>
      <c r="P753" s="225">
        <f>O753*H753</f>
        <v>0</v>
      </c>
      <c r="Q753" s="225">
        <v>0.049099999999999998</v>
      </c>
      <c r="R753" s="225">
        <f>Q753*H753</f>
        <v>0.098199999999999996</v>
      </c>
      <c r="S753" s="225">
        <v>0</v>
      </c>
      <c r="T753" s="226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7" t="s">
        <v>122</v>
      </c>
      <c r="AT753" s="227" t="s">
        <v>215</v>
      </c>
      <c r="AU753" s="227" t="s">
        <v>86</v>
      </c>
      <c r="AY753" s="20" t="s">
        <v>213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0" t="s">
        <v>86</v>
      </c>
      <c r="BK753" s="228">
        <f>ROUND(I753*H753,2)</f>
        <v>0</v>
      </c>
      <c r="BL753" s="20" t="s">
        <v>122</v>
      </c>
      <c r="BM753" s="227" t="s">
        <v>1235</v>
      </c>
    </row>
    <row r="754" s="13" customFormat="1">
      <c r="A754" s="13"/>
      <c r="B754" s="234"/>
      <c r="C754" s="235"/>
      <c r="D754" s="236" t="s">
        <v>223</v>
      </c>
      <c r="E754" s="237" t="s">
        <v>21</v>
      </c>
      <c r="F754" s="238" t="s">
        <v>1035</v>
      </c>
      <c r="G754" s="235"/>
      <c r="H754" s="237" t="s">
        <v>21</v>
      </c>
      <c r="I754" s="239"/>
      <c r="J754" s="235"/>
      <c r="K754" s="235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223</v>
      </c>
      <c r="AU754" s="244" t="s">
        <v>86</v>
      </c>
      <c r="AV754" s="13" t="s">
        <v>80</v>
      </c>
      <c r="AW754" s="13" t="s">
        <v>34</v>
      </c>
      <c r="AX754" s="13" t="s">
        <v>73</v>
      </c>
      <c r="AY754" s="244" t="s">
        <v>213</v>
      </c>
    </row>
    <row r="755" s="13" customFormat="1">
      <c r="A755" s="13"/>
      <c r="B755" s="234"/>
      <c r="C755" s="235"/>
      <c r="D755" s="236" t="s">
        <v>223</v>
      </c>
      <c r="E755" s="237" t="s">
        <v>21</v>
      </c>
      <c r="F755" s="238" t="s">
        <v>1236</v>
      </c>
      <c r="G755" s="235"/>
      <c r="H755" s="237" t="s">
        <v>21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223</v>
      </c>
      <c r="AU755" s="244" t="s">
        <v>86</v>
      </c>
      <c r="AV755" s="13" t="s">
        <v>80</v>
      </c>
      <c r="AW755" s="13" t="s">
        <v>34</v>
      </c>
      <c r="AX755" s="13" t="s">
        <v>73</v>
      </c>
      <c r="AY755" s="244" t="s">
        <v>213</v>
      </c>
    </row>
    <row r="756" s="14" customFormat="1">
      <c r="A756" s="14"/>
      <c r="B756" s="245"/>
      <c r="C756" s="246"/>
      <c r="D756" s="236" t="s">
        <v>223</v>
      </c>
      <c r="E756" s="247" t="s">
        <v>21</v>
      </c>
      <c r="F756" s="248" t="s">
        <v>1204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223</v>
      </c>
      <c r="AU756" s="255" t="s">
        <v>86</v>
      </c>
      <c r="AV756" s="14" t="s">
        <v>86</v>
      </c>
      <c r="AW756" s="14" t="s">
        <v>34</v>
      </c>
      <c r="AX756" s="14" t="s">
        <v>73</v>
      </c>
      <c r="AY756" s="255" t="s">
        <v>213</v>
      </c>
    </row>
    <row r="757" s="13" customFormat="1">
      <c r="A757" s="13"/>
      <c r="B757" s="234"/>
      <c r="C757" s="235"/>
      <c r="D757" s="236" t="s">
        <v>223</v>
      </c>
      <c r="E757" s="237" t="s">
        <v>21</v>
      </c>
      <c r="F757" s="238" t="s">
        <v>1237</v>
      </c>
      <c r="G757" s="235"/>
      <c r="H757" s="237" t="s">
        <v>21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223</v>
      </c>
      <c r="AU757" s="244" t="s">
        <v>86</v>
      </c>
      <c r="AV757" s="13" t="s">
        <v>80</v>
      </c>
      <c r="AW757" s="13" t="s">
        <v>34</v>
      </c>
      <c r="AX757" s="13" t="s">
        <v>73</v>
      </c>
      <c r="AY757" s="244" t="s">
        <v>213</v>
      </c>
    </row>
    <row r="758" s="14" customFormat="1">
      <c r="A758" s="14"/>
      <c r="B758" s="245"/>
      <c r="C758" s="246"/>
      <c r="D758" s="236" t="s">
        <v>223</v>
      </c>
      <c r="E758" s="247" t="s">
        <v>21</v>
      </c>
      <c r="F758" s="248" t="s">
        <v>1204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223</v>
      </c>
      <c r="AU758" s="255" t="s">
        <v>86</v>
      </c>
      <c r="AV758" s="14" t="s">
        <v>86</v>
      </c>
      <c r="AW758" s="14" t="s">
        <v>34</v>
      </c>
      <c r="AX758" s="14" t="s">
        <v>73</v>
      </c>
      <c r="AY758" s="255" t="s">
        <v>213</v>
      </c>
    </row>
    <row r="759" s="15" customFormat="1">
      <c r="A759" s="15"/>
      <c r="B759" s="256"/>
      <c r="C759" s="257"/>
      <c r="D759" s="236" t="s">
        <v>223</v>
      </c>
      <c r="E759" s="258" t="s">
        <v>21</v>
      </c>
      <c r="F759" s="259" t="s">
        <v>230</v>
      </c>
      <c r="G759" s="257"/>
      <c r="H759" s="260">
        <v>2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223</v>
      </c>
      <c r="AU759" s="266" t="s">
        <v>86</v>
      </c>
      <c r="AV759" s="15" t="s">
        <v>122</v>
      </c>
      <c r="AW759" s="15" t="s">
        <v>34</v>
      </c>
      <c r="AX759" s="15" t="s">
        <v>80</v>
      </c>
      <c r="AY759" s="266" t="s">
        <v>213</v>
      </c>
    </row>
    <row r="760" s="2" customFormat="1" ht="16.5" customHeight="1">
      <c r="A760" s="41"/>
      <c r="B760" s="42"/>
      <c r="C760" s="216" t="s">
        <v>1238</v>
      </c>
      <c r="D760" s="216" t="s">
        <v>215</v>
      </c>
      <c r="E760" s="217" t="s">
        <v>1239</v>
      </c>
      <c r="F760" s="218" t="s">
        <v>1240</v>
      </c>
      <c r="G760" s="219" t="s">
        <v>740</v>
      </c>
      <c r="H760" s="220">
        <v>3</v>
      </c>
      <c r="I760" s="221"/>
      <c r="J760" s="222">
        <f>ROUND(I760*H760,2)</f>
        <v>0</v>
      </c>
      <c r="K760" s="218" t="s">
        <v>21</v>
      </c>
      <c r="L760" s="47"/>
      <c r="M760" s="223" t="s">
        <v>21</v>
      </c>
      <c r="N760" s="224" t="s">
        <v>45</v>
      </c>
      <c r="O760" s="87"/>
      <c r="P760" s="225">
        <f>O760*H760</f>
        <v>0</v>
      </c>
      <c r="Q760" s="225">
        <v>0.070139999999999994</v>
      </c>
      <c r="R760" s="225">
        <f>Q760*H760</f>
        <v>0.21042</v>
      </c>
      <c r="S760" s="225">
        <v>0</v>
      </c>
      <c r="T760" s="226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7" t="s">
        <v>122</v>
      </c>
      <c r="AT760" s="227" t="s">
        <v>215</v>
      </c>
      <c r="AU760" s="227" t="s">
        <v>86</v>
      </c>
      <c r="AY760" s="20" t="s">
        <v>213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20" t="s">
        <v>86</v>
      </c>
      <c r="BK760" s="228">
        <f>ROUND(I760*H760,2)</f>
        <v>0</v>
      </c>
      <c r="BL760" s="20" t="s">
        <v>122</v>
      </c>
      <c r="BM760" s="227" t="s">
        <v>1241</v>
      </c>
    </row>
    <row r="761" s="13" customFormat="1">
      <c r="A761" s="13"/>
      <c r="B761" s="234"/>
      <c r="C761" s="235"/>
      <c r="D761" s="236" t="s">
        <v>223</v>
      </c>
      <c r="E761" s="237" t="s">
        <v>21</v>
      </c>
      <c r="F761" s="238" t="s">
        <v>1035</v>
      </c>
      <c r="G761" s="235"/>
      <c r="H761" s="237" t="s">
        <v>21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223</v>
      </c>
      <c r="AU761" s="244" t="s">
        <v>86</v>
      </c>
      <c r="AV761" s="13" t="s">
        <v>80</v>
      </c>
      <c r="AW761" s="13" t="s">
        <v>34</v>
      </c>
      <c r="AX761" s="13" t="s">
        <v>73</v>
      </c>
      <c r="AY761" s="244" t="s">
        <v>213</v>
      </c>
    </row>
    <row r="762" s="13" customFormat="1">
      <c r="A762" s="13"/>
      <c r="B762" s="234"/>
      <c r="C762" s="235"/>
      <c r="D762" s="236" t="s">
        <v>223</v>
      </c>
      <c r="E762" s="237" t="s">
        <v>21</v>
      </c>
      <c r="F762" s="238" t="s">
        <v>1242</v>
      </c>
      <c r="G762" s="235"/>
      <c r="H762" s="237" t="s">
        <v>21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223</v>
      </c>
      <c r="AU762" s="244" t="s">
        <v>86</v>
      </c>
      <c r="AV762" s="13" t="s">
        <v>80</v>
      </c>
      <c r="AW762" s="13" t="s">
        <v>34</v>
      </c>
      <c r="AX762" s="13" t="s">
        <v>73</v>
      </c>
      <c r="AY762" s="244" t="s">
        <v>213</v>
      </c>
    </row>
    <row r="763" s="14" customFormat="1">
      <c r="A763" s="14"/>
      <c r="B763" s="245"/>
      <c r="C763" s="246"/>
      <c r="D763" s="236" t="s">
        <v>223</v>
      </c>
      <c r="E763" s="247" t="s">
        <v>21</v>
      </c>
      <c r="F763" s="248" t="s">
        <v>1204</v>
      </c>
      <c r="G763" s="246"/>
      <c r="H763" s="249">
        <v>1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223</v>
      </c>
      <c r="AU763" s="255" t="s">
        <v>86</v>
      </c>
      <c r="AV763" s="14" t="s">
        <v>86</v>
      </c>
      <c r="AW763" s="14" t="s">
        <v>34</v>
      </c>
      <c r="AX763" s="14" t="s">
        <v>73</v>
      </c>
      <c r="AY763" s="255" t="s">
        <v>213</v>
      </c>
    </row>
    <row r="764" s="13" customFormat="1">
      <c r="A764" s="13"/>
      <c r="B764" s="234"/>
      <c r="C764" s="235"/>
      <c r="D764" s="236" t="s">
        <v>223</v>
      </c>
      <c r="E764" s="237" t="s">
        <v>21</v>
      </c>
      <c r="F764" s="238" t="s">
        <v>1044</v>
      </c>
      <c r="G764" s="235"/>
      <c r="H764" s="237" t="s">
        <v>21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223</v>
      </c>
      <c r="AU764" s="244" t="s">
        <v>86</v>
      </c>
      <c r="AV764" s="13" t="s">
        <v>80</v>
      </c>
      <c r="AW764" s="13" t="s">
        <v>34</v>
      </c>
      <c r="AX764" s="13" t="s">
        <v>73</v>
      </c>
      <c r="AY764" s="244" t="s">
        <v>213</v>
      </c>
    </row>
    <row r="765" s="13" customFormat="1">
      <c r="A765" s="13"/>
      <c r="B765" s="234"/>
      <c r="C765" s="235"/>
      <c r="D765" s="236" t="s">
        <v>223</v>
      </c>
      <c r="E765" s="237" t="s">
        <v>21</v>
      </c>
      <c r="F765" s="238" t="s">
        <v>1242</v>
      </c>
      <c r="G765" s="235"/>
      <c r="H765" s="237" t="s">
        <v>21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223</v>
      </c>
      <c r="AU765" s="244" t="s">
        <v>86</v>
      </c>
      <c r="AV765" s="13" t="s">
        <v>80</v>
      </c>
      <c r="AW765" s="13" t="s">
        <v>34</v>
      </c>
      <c r="AX765" s="13" t="s">
        <v>73</v>
      </c>
      <c r="AY765" s="244" t="s">
        <v>213</v>
      </c>
    </row>
    <row r="766" s="14" customFormat="1">
      <c r="A766" s="14"/>
      <c r="B766" s="245"/>
      <c r="C766" s="246"/>
      <c r="D766" s="236" t="s">
        <v>223</v>
      </c>
      <c r="E766" s="247" t="s">
        <v>21</v>
      </c>
      <c r="F766" s="248" t="s">
        <v>1226</v>
      </c>
      <c r="G766" s="246"/>
      <c r="H766" s="249">
        <v>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223</v>
      </c>
      <c r="AU766" s="255" t="s">
        <v>86</v>
      </c>
      <c r="AV766" s="14" t="s">
        <v>86</v>
      </c>
      <c r="AW766" s="14" t="s">
        <v>34</v>
      </c>
      <c r="AX766" s="14" t="s">
        <v>73</v>
      </c>
      <c r="AY766" s="255" t="s">
        <v>213</v>
      </c>
    </row>
    <row r="767" s="15" customFormat="1">
      <c r="A767" s="15"/>
      <c r="B767" s="256"/>
      <c r="C767" s="257"/>
      <c r="D767" s="236" t="s">
        <v>223</v>
      </c>
      <c r="E767" s="258" t="s">
        <v>21</v>
      </c>
      <c r="F767" s="259" t="s">
        <v>230</v>
      </c>
      <c r="G767" s="257"/>
      <c r="H767" s="260">
        <v>3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223</v>
      </c>
      <c r="AU767" s="266" t="s">
        <v>86</v>
      </c>
      <c r="AV767" s="15" t="s">
        <v>122</v>
      </c>
      <c r="AW767" s="15" t="s">
        <v>34</v>
      </c>
      <c r="AX767" s="15" t="s">
        <v>80</v>
      </c>
      <c r="AY767" s="266" t="s">
        <v>213</v>
      </c>
    </row>
    <row r="768" s="2" customFormat="1" ht="16.5" customHeight="1">
      <c r="A768" s="41"/>
      <c r="B768" s="42"/>
      <c r="C768" s="216" t="s">
        <v>1243</v>
      </c>
      <c r="D768" s="216" t="s">
        <v>215</v>
      </c>
      <c r="E768" s="217" t="s">
        <v>1244</v>
      </c>
      <c r="F768" s="218" t="s">
        <v>1245</v>
      </c>
      <c r="G768" s="219" t="s">
        <v>740</v>
      </c>
      <c r="H768" s="220">
        <v>1</v>
      </c>
      <c r="I768" s="221"/>
      <c r="J768" s="222">
        <f>ROUND(I768*H768,2)</f>
        <v>0</v>
      </c>
      <c r="K768" s="218" t="s">
        <v>21</v>
      </c>
      <c r="L768" s="47"/>
      <c r="M768" s="223" t="s">
        <v>21</v>
      </c>
      <c r="N768" s="224" t="s">
        <v>45</v>
      </c>
      <c r="O768" s="87"/>
      <c r="P768" s="225">
        <f>O768*H768</f>
        <v>0</v>
      </c>
      <c r="Q768" s="225">
        <v>0.064699999999999994</v>
      </c>
      <c r="R768" s="225">
        <f>Q768*H768</f>
        <v>0.064699999999999994</v>
      </c>
      <c r="S768" s="225">
        <v>0</v>
      </c>
      <c r="T768" s="226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7" t="s">
        <v>122</v>
      </c>
      <c r="AT768" s="227" t="s">
        <v>215</v>
      </c>
      <c r="AU768" s="227" t="s">
        <v>86</v>
      </c>
      <c r="AY768" s="20" t="s">
        <v>213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20" t="s">
        <v>86</v>
      </c>
      <c r="BK768" s="228">
        <f>ROUND(I768*H768,2)</f>
        <v>0</v>
      </c>
      <c r="BL768" s="20" t="s">
        <v>122</v>
      </c>
      <c r="BM768" s="227" t="s">
        <v>1246</v>
      </c>
    </row>
    <row r="769" s="13" customFormat="1">
      <c r="A769" s="13"/>
      <c r="B769" s="234"/>
      <c r="C769" s="235"/>
      <c r="D769" s="236" t="s">
        <v>223</v>
      </c>
      <c r="E769" s="237" t="s">
        <v>21</v>
      </c>
      <c r="F769" s="238" t="s">
        <v>1035</v>
      </c>
      <c r="G769" s="235"/>
      <c r="H769" s="237" t="s">
        <v>21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223</v>
      </c>
      <c r="AU769" s="244" t="s">
        <v>86</v>
      </c>
      <c r="AV769" s="13" t="s">
        <v>80</v>
      </c>
      <c r="AW769" s="13" t="s">
        <v>34</v>
      </c>
      <c r="AX769" s="13" t="s">
        <v>73</v>
      </c>
      <c r="AY769" s="244" t="s">
        <v>213</v>
      </c>
    </row>
    <row r="770" s="13" customFormat="1">
      <c r="A770" s="13"/>
      <c r="B770" s="234"/>
      <c r="C770" s="235"/>
      <c r="D770" s="236" t="s">
        <v>223</v>
      </c>
      <c r="E770" s="237" t="s">
        <v>21</v>
      </c>
      <c r="F770" s="238" t="s">
        <v>1247</v>
      </c>
      <c r="G770" s="235"/>
      <c r="H770" s="237" t="s">
        <v>21</v>
      </c>
      <c r="I770" s="239"/>
      <c r="J770" s="235"/>
      <c r="K770" s="235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223</v>
      </c>
      <c r="AU770" s="244" t="s">
        <v>86</v>
      </c>
      <c r="AV770" s="13" t="s">
        <v>80</v>
      </c>
      <c r="AW770" s="13" t="s">
        <v>34</v>
      </c>
      <c r="AX770" s="13" t="s">
        <v>73</v>
      </c>
      <c r="AY770" s="244" t="s">
        <v>213</v>
      </c>
    </row>
    <row r="771" s="14" customFormat="1">
      <c r="A771" s="14"/>
      <c r="B771" s="245"/>
      <c r="C771" s="246"/>
      <c r="D771" s="236" t="s">
        <v>223</v>
      </c>
      <c r="E771" s="247" t="s">
        <v>21</v>
      </c>
      <c r="F771" s="248" t="s">
        <v>1204</v>
      </c>
      <c r="G771" s="246"/>
      <c r="H771" s="249">
        <v>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223</v>
      </c>
      <c r="AU771" s="255" t="s">
        <v>86</v>
      </c>
      <c r="AV771" s="14" t="s">
        <v>86</v>
      </c>
      <c r="AW771" s="14" t="s">
        <v>34</v>
      </c>
      <c r="AX771" s="14" t="s">
        <v>73</v>
      </c>
      <c r="AY771" s="255" t="s">
        <v>213</v>
      </c>
    </row>
    <row r="772" s="15" customFormat="1">
      <c r="A772" s="15"/>
      <c r="B772" s="256"/>
      <c r="C772" s="257"/>
      <c r="D772" s="236" t="s">
        <v>223</v>
      </c>
      <c r="E772" s="258" t="s">
        <v>21</v>
      </c>
      <c r="F772" s="259" t="s">
        <v>230</v>
      </c>
      <c r="G772" s="257"/>
      <c r="H772" s="260">
        <v>1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223</v>
      </c>
      <c r="AU772" s="266" t="s">
        <v>86</v>
      </c>
      <c r="AV772" s="15" t="s">
        <v>122</v>
      </c>
      <c r="AW772" s="15" t="s">
        <v>34</v>
      </c>
      <c r="AX772" s="15" t="s">
        <v>80</v>
      </c>
      <c r="AY772" s="266" t="s">
        <v>213</v>
      </c>
    </row>
    <row r="773" s="2" customFormat="1" ht="16.5" customHeight="1">
      <c r="A773" s="41"/>
      <c r="B773" s="42"/>
      <c r="C773" s="216" t="s">
        <v>1248</v>
      </c>
      <c r="D773" s="216" t="s">
        <v>215</v>
      </c>
      <c r="E773" s="217" t="s">
        <v>1249</v>
      </c>
      <c r="F773" s="218" t="s">
        <v>1250</v>
      </c>
      <c r="G773" s="219" t="s">
        <v>740</v>
      </c>
      <c r="H773" s="220">
        <v>2</v>
      </c>
      <c r="I773" s="221"/>
      <c r="J773" s="222">
        <f>ROUND(I773*H773,2)</f>
        <v>0</v>
      </c>
      <c r="K773" s="218" t="s">
        <v>21</v>
      </c>
      <c r="L773" s="47"/>
      <c r="M773" s="223" t="s">
        <v>21</v>
      </c>
      <c r="N773" s="224" t="s">
        <v>45</v>
      </c>
      <c r="O773" s="87"/>
      <c r="P773" s="225">
        <f>O773*H773</f>
        <v>0</v>
      </c>
      <c r="Q773" s="225">
        <v>0.091840000000000005</v>
      </c>
      <c r="R773" s="225">
        <f>Q773*H773</f>
        <v>0.18368000000000001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122</v>
      </c>
      <c r="AT773" s="227" t="s">
        <v>215</v>
      </c>
      <c r="AU773" s="227" t="s">
        <v>86</v>
      </c>
      <c r="AY773" s="20" t="s">
        <v>213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86</v>
      </c>
      <c r="BK773" s="228">
        <f>ROUND(I773*H773,2)</f>
        <v>0</v>
      </c>
      <c r="BL773" s="20" t="s">
        <v>122</v>
      </c>
      <c r="BM773" s="227" t="s">
        <v>1251</v>
      </c>
    </row>
    <row r="774" s="13" customFormat="1">
      <c r="A774" s="13"/>
      <c r="B774" s="234"/>
      <c r="C774" s="235"/>
      <c r="D774" s="236" t="s">
        <v>223</v>
      </c>
      <c r="E774" s="237" t="s">
        <v>21</v>
      </c>
      <c r="F774" s="238" t="s">
        <v>1035</v>
      </c>
      <c r="G774" s="235"/>
      <c r="H774" s="237" t="s">
        <v>21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223</v>
      </c>
      <c r="AU774" s="244" t="s">
        <v>86</v>
      </c>
      <c r="AV774" s="13" t="s">
        <v>80</v>
      </c>
      <c r="AW774" s="13" t="s">
        <v>34</v>
      </c>
      <c r="AX774" s="13" t="s">
        <v>73</v>
      </c>
      <c r="AY774" s="244" t="s">
        <v>213</v>
      </c>
    </row>
    <row r="775" s="13" customFormat="1">
      <c r="A775" s="13"/>
      <c r="B775" s="234"/>
      <c r="C775" s="235"/>
      <c r="D775" s="236" t="s">
        <v>223</v>
      </c>
      <c r="E775" s="237" t="s">
        <v>21</v>
      </c>
      <c r="F775" s="238" t="s">
        <v>1252</v>
      </c>
      <c r="G775" s="235"/>
      <c r="H775" s="237" t="s">
        <v>21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223</v>
      </c>
      <c r="AU775" s="244" t="s">
        <v>86</v>
      </c>
      <c r="AV775" s="13" t="s">
        <v>80</v>
      </c>
      <c r="AW775" s="13" t="s">
        <v>34</v>
      </c>
      <c r="AX775" s="13" t="s">
        <v>73</v>
      </c>
      <c r="AY775" s="244" t="s">
        <v>213</v>
      </c>
    </row>
    <row r="776" s="14" customFormat="1">
      <c r="A776" s="14"/>
      <c r="B776" s="245"/>
      <c r="C776" s="246"/>
      <c r="D776" s="236" t="s">
        <v>223</v>
      </c>
      <c r="E776" s="247" t="s">
        <v>21</v>
      </c>
      <c r="F776" s="248" t="s">
        <v>1204</v>
      </c>
      <c r="G776" s="246"/>
      <c r="H776" s="249">
        <v>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223</v>
      </c>
      <c r="AU776" s="255" t="s">
        <v>86</v>
      </c>
      <c r="AV776" s="14" t="s">
        <v>86</v>
      </c>
      <c r="AW776" s="14" t="s">
        <v>34</v>
      </c>
      <c r="AX776" s="14" t="s">
        <v>73</v>
      </c>
      <c r="AY776" s="255" t="s">
        <v>213</v>
      </c>
    </row>
    <row r="777" s="13" customFormat="1">
      <c r="A777" s="13"/>
      <c r="B777" s="234"/>
      <c r="C777" s="235"/>
      <c r="D777" s="236" t="s">
        <v>223</v>
      </c>
      <c r="E777" s="237" t="s">
        <v>21</v>
      </c>
      <c r="F777" s="238" t="s">
        <v>1253</v>
      </c>
      <c r="G777" s="235"/>
      <c r="H777" s="237" t="s">
        <v>21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223</v>
      </c>
      <c r="AU777" s="244" t="s">
        <v>86</v>
      </c>
      <c r="AV777" s="13" t="s">
        <v>80</v>
      </c>
      <c r="AW777" s="13" t="s">
        <v>34</v>
      </c>
      <c r="AX777" s="13" t="s">
        <v>73</v>
      </c>
      <c r="AY777" s="244" t="s">
        <v>213</v>
      </c>
    </row>
    <row r="778" s="13" customFormat="1">
      <c r="A778" s="13"/>
      <c r="B778" s="234"/>
      <c r="C778" s="235"/>
      <c r="D778" s="236" t="s">
        <v>223</v>
      </c>
      <c r="E778" s="237" t="s">
        <v>21</v>
      </c>
      <c r="F778" s="238" t="s">
        <v>1252</v>
      </c>
      <c r="G778" s="235"/>
      <c r="H778" s="237" t="s">
        <v>21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223</v>
      </c>
      <c r="AU778" s="244" t="s">
        <v>86</v>
      </c>
      <c r="AV778" s="13" t="s">
        <v>80</v>
      </c>
      <c r="AW778" s="13" t="s">
        <v>34</v>
      </c>
      <c r="AX778" s="13" t="s">
        <v>73</v>
      </c>
      <c r="AY778" s="244" t="s">
        <v>213</v>
      </c>
    </row>
    <row r="779" s="14" customFormat="1">
      <c r="A779" s="14"/>
      <c r="B779" s="245"/>
      <c r="C779" s="246"/>
      <c r="D779" s="236" t="s">
        <v>223</v>
      </c>
      <c r="E779" s="247" t="s">
        <v>21</v>
      </c>
      <c r="F779" s="248" t="s">
        <v>1204</v>
      </c>
      <c r="G779" s="246"/>
      <c r="H779" s="249">
        <v>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223</v>
      </c>
      <c r="AU779" s="255" t="s">
        <v>86</v>
      </c>
      <c r="AV779" s="14" t="s">
        <v>86</v>
      </c>
      <c r="AW779" s="14" t="s">
        <v>34</v>
      </c>
      <c r="AX779" s="14" t="s">
        <v>73</v>
      </c>
      <c r="AY779" s="255" t="s">
        <v>213</v>
      </c>
    </row>
    <row r="780" s="15" customFormat="1">
      <c r="A780" s="15"/>
      <c r="B780" s="256"/>
      <c r="C780" s="257"/>
      <c r="D780" s="236" t="s">
        <v>223</v>
      </c>
      <c r="E780" s="258" t="s">
        <v>21</v>
      </c>
      <c r="F780" s="259" t="s">
        <v>230</v>
      </c>
      <c r="G780" s="257"/>
      <c r="H780" s="260">
        <v>2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223</v>
      </c>
      <c r="AU780" s="266" t="s">
        <v>86</v>
      </c>
      <c r="AV780" s="15" t="s">
        <v>122</v>
      </c>
      <c r="AW780" s="15" t="s">
        <v>34</v>
      </c>
      <c r="AX780" s="15" t="s">
        <v>80</v>
      </c>
      <c r="AY780" s="266" t="s">
        <v>213</v>
      </c>
    </row>
    <row r="781" s="2" customFormat="1" ht="16.5" customHeight="1">
      <c r="A781" s="41"/>
      <c r="B781" s="42"/>
      <c r="C781" s="216" t="s">
        <v>1254</v>
      </c>
      <c r="D781" s="216" t="s">
        <v>215</v>
      </c>
      <c r="E781" s="217" t="s">
        <v>1255</v>
      </c>
      <c r="F781" s="218" t="s">
        <v>1256</v>
      </c>
      <c r="G781" s="219" t="s">
        <v>740</v>
      </c>
      <c r="H781" s="220">
        <v>22</v>
      </c>
      <c r="I781" s="221"/>
      <c r="J781" s="222">
        <f>ROUND(I781*H781,2)</f>
        <v>0</v>
      </c>
      <c r="K781" s="218" t="s">
        <v>21</v>
      </c>
      <c r="L781" s="47"/>
      <c r="M781" s="223" t="s">
        <v>21</v>
      </c>
      <c r="N781" s="224" t="s">
        <v>45</v>
      </c>
      <c r="O781" s="87"/>
      <c r="P781" s="225">
        <f>O781*H781</f>
        <v>0</v>
      </c>
      <c r="Q781" s="225">
        <v>0.05373</v>
      </c>
      <c r="R781" s="225">
        <f>Q781*H781</f>
        <v>1.1820599999999999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122</v>
      </c>
      <c r="AT781" s="227" t="s">
        <v>215</v>
      </c>
      <c r="AU781" s="227" t="s">
        <v>86</v>
      </c>
      <c r="AY781" s="20" t="s">
        <v>213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86</v>
      </c>
      <c r="BK781" s="228">
        <f>ROUND(I781*H781,2)</f>
        <v>0</v>
      </c>
      <c r="BL781" s="20" t="s">
        <v>122</v>
      </c>
      <c r="BM781" s="227" t="s">
        <v>1257</v>
      </c>
    </row>
    <row r="782" s="13" customFormat="1">
      <c r="A782" s="13"/>
      <c r="B782" s="234"/>
      <c r="C782" s="235"/>
      <c r="D782" s="236" t="s">
        <v>223</v>
      </c>
      <c r="E782" s="237" t="s">
        <v>21</v>
      </c>
      <c r="F782" s="238" t="s">
        <v>1035</v>
      </c>
      <c r="G782" s="235"/>
      <c r="H782" s="237" t="s">
        <v>21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223</v>
      </c>
      <c r="AU782" s="244" t="s">
        <v>86</v>
      </c>
      <c r="AV782" s="13" t="s">
        <v>80</v>
      </c>
      <c r="AW782" s="13" t="s">
        <v>34</v>
      </c>
      <c r="AX782" s="13" t="s">
        <v>73</v>
      </c>
      <c r="AY782" s="244" t="s">
        <v>213</v>
      </c>
    </row>
    <row r="783" s="13" customFormat="1">
      <c r="A783" s="13"/>
      <c r="B783" s="234"/>
      <c r="C783" s="235"/>
      <c r="D783" s="236" t="s">
        <v>223</v>
      </c>
      <c r="E783" s="237" t="s">
        <v>21</v>
      </c>
      <c r="F783" s="238" t="s">
        <v>1258</v>
      </c>
      <c r="G783" s="235"/>
      <c r="H783" s="237" t="s">
        <v>21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223</v>
      </c>
      <c r="AU783" s="244" t="s">
        <v>86</v>
      </c>
      <c r="AV783" s="13" t="s">
        <v>80</v>
      </c>
      <c r="AW783" s="13" t="s">
        <v>34</v>
      </c>
      <c r="AX783" s="13" t="s">
        <v>73</v>
      </c>
      <c r="AY783" s="244" t="s">
        <v>213</v>
      </c>
    </row>
    <row r="784" s="14" customFormat="1">
      <c r="A784" s="14"/>
      <c r="B784" s="245"/>
      <c r="C784" s="246"/>
      <c r="D784" s="236" t="s">
        <v>223</v>
      </c>
      <c r="E784" s="247" t="s">
        <v>21</v>
      </c>
      <c r="F784" s="248" t="s">
        <v>1259</v>
      </c>
      <c r="G784" s="246"/>
      <c r="H784" s="249">
        <v>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223</v>
      </c>
      <c r="AU784" s="255" t="s">
        <v>86</v>
      </c>
      <c r="AV784" s="14" t="s">
        <v>86</v>
      </c>
      <c r="AW784" s="14" t="s">
        <v>34</v>
      </c>
      <c r="AX784" s="14" t="s">
        <v>73</v>
      </c>
      <c r="AY784" s="255" t="s">
        <v>213</v>
      </c>
    </row>
    <row r="785" s="13" customFormat="1">
      <c r="A785" s="13"/>
      <c r="B785" s="234"/>
      <c r="C785" s="235"/>
      <c r="D785" s="236" t="s">
        <v>223</v>
      </c>
      <c r="E785" s="237" t="s">
        <v>21</v>
      </c>
      <c r="F785" s="238" t="s">
        <v>1044</v>
      </c>
      <c r="G785" s="235"/>
      <c r="H785" s="237" t="s">
        <v>21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223</v>
      </c>
      <c r="AU785" s="244" t="s">
        <v>86</v>
      </c>
      <c r="AV785" s="13" t="s">
        <v>80</v>
      </c>
      <c r="AW785" s="13" t="s">
        <v>34</v>
      </c>
      <c r="AX785" s="13" t="s">
        <v>73</v>
      </c>
      <c r="AY785" s="244" t="s">
        <v>213</v>
      </c>
    </row>
    <row r="786" s="13" customFormat="1">
      <c r="A786" s="13"/>
      <c r="B786" s="234"/>
      <c r="C786" s="235"/>
      <c r="D786" s="236" t="s">
        <v>223</v>
      </c>
      <c r="E786" s="237" t="s">
        <v>21</v>
      </c>
      <c r="F786" s="238" t="s">
        <v>1258</v>
      </c>
      <c r="G786" s="235"/>
      <c r="H786" s="237" t="s">
        <v>21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223</v>
      </c>
      <c r="AU786" s="244" t="s">
        <v>86</v>
      </c>
      <c r="AV786" s="13" t="s">
        <v>80</v>
      </c>
      <c r="AW786" s="13" t="s">
        <v>34</v>
      </c>
      <c r="AX786" s="13" t="s">
        <v>73</v>
      </c>
      <c r="AY786" s="244" t="s">
        <v>213</v>
      </c>
    </row>
    <row r="787" s="14" customFormat="1">
      <c r="A787" s="14"/>
      <c r="B787" s="245"/>
      <c r="C787" s="246"/>
      <c r="D787" s="236" t="s">
        <v>223</v>
      </c>
      <c r="E787" s="247" t="s">
        <v>21</v>
      </c>
      <c r="F787" s="248" t="s">
        <v>1212</v>
      </c>
      <c r="G787" s="246"/>
      <c r="H787" s="249">
        <v>8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223</v>
      </c>
      <c r="AU787" s="255" t="s">
        <v>86</v>
      </c>
      <c r="AV787" s="14" t="s">
        <v>86</v>
      </c>
      <c r="AW787" s="14" t="s">
        <v>34</v>
      </c>
      <c r="AX787" s="14" t="s">
        <v>73</v>
      </c>
      <c r="AY787" s="255" t="s">
        <v>213</v>
      </c>
    </row>
    <row r="788" s="13" customFormat="1">
      <c r="A788" s="13"/>
      <c r="B788" s="234"/>
      <c r="C788" s="235"/>
      <c r="D788" s="236" t="s">
        <v>223</v>
      </c>
      <c r="E788" s="237" t="s">
        <v>21</v>
      </c>
      <c r="F788" s="238" t="s">
        <v>1102</v>
      </c>
      <c r="G788" s="235"/>
      <c r="H788" s="237" t="s">
        <v>21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223</v>
      </c>
      <c r="AU788" s="244" t="s">
        <v>86</v>
      </c>
      <c r="AV788" s="13" t="s">
        <v>80</v>
      </c>
      <c r="AW788" s="13" t="s">
        <v>34</v>
      </c>
      <c r="AX788" s="13" t="s">
        <v>73</v>
      </c>
      <c r="AY788" s="244" t="s">
        <v>213</v>
      </c>
    </row>
    <row r="789" s="13" customFormat="1">
      <c r="A789" s="13"/>
      <c r="B789" s="234"/>
      <c r="C789" s="235"/>
      <c r="D789" s="236" t="s">
        <v>223</v>
      </c>
      <c r="E789" s="237" t="s">
        <v>21</v>
      </c>
      <c r="F789" s="238" t="s">
        <v>1258</v>
      </c>
      <c r="G789" s="235"/>
      <c r="H789" s="237" t="s">
        <v>21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223</v>
      </c>
      <c r="AU789" s="244" t="s">
        <v>86</v>
      </c>
      <c r="AV789" s="13" t="s">
        <v>80</v>
      </c>
      <c r="AW789" s="13" t="s">
        <v>34</v>
      </c>
      <c r="AX789" s="13" t="s">
        <v>73</v>
      </c>
      <c r="AY789" s="244" t="s">
        <v>213</v>
      </c>
    </row>
    <row r="790" s="14" customFormat="1">
      <c r="A790" s="14"/>
      <c r="B790" s="245"/>
      <c r="C790" s="246"/>
      <c r="D790" s="236" t="s">
        <v>223</v>
      </c>
      <c r="E790" s="247" t="s">
        <v>21</v>
      </c>
      <c r="F790" s="248" t="s">
        <v>480</v>
      </c>
      <c r="G790" s="246"/>
      <c r="H790" s="249">
        <v>5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223</v>
      </c>
      <c r="AU790" s="255" t="s">
        <v>86</v>
      </c>
      <c r="AV790" s="14" t="s">
        <v>86</v>
      </c>
      <c r="AW790" s="14" t="s">
        <v>34</v>
      </c>
      <c r="AX790" s="14" t="s">
        <v>73</v>
      </c>
      <c r="AY790" s="255" t="s">
        <v>213</v>
      </c>
    </row>
    <row r="791" s="15" customFormat="1">
      <c r="A791" s="15"/>
      <c r="B791" s="256"/>
      <c r="C791" s="257"/>
      <c r="D791" s="236" t="s">
        <v>223</v>
      </c>
      <c r="E791" s="258" t="s">
        <v>21</v>
      </c>
      <c r="F791" s="259" t="s">
        <v>230</v>
      </c>
      <c r="G791" s="257"/>
      <c r="H791" s="260">
        <v>22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6" t="s">
        <v>223</v>
      </c>
      <c r="AU791" s="266" t="s">
        <v>86</v>
      </c>
      <c r="AV791" s="15" t="s">
        <v>122</v>
      </c>
      <c r="AW791" s="15" t="s">
        <v>34</v>
      </c>
      <c r="AX791" s="15" t="s">
        <v>80</v>
      </c>
      <c r="AY791" s="266" t="s">
        <v>213</v>
      </c>
    </row>
    <row r="792" s="2" customFormat="1" ht="16.5" customHeight="1">
      <c r="A792" s="41"/>
      <c r="B792" s="42"/>
      <c r="C792" s="216" t="s">
        <v>1260</v>
      </c>
      <c r="D792" s="216" t="s">
        <v>215</v>
      </c>
      <c r="E792" s="217" t="s">
        <v>1261</v>
      </c>
      <c r="F792" s="218" t="s">
        <v>1262</v>
      </c>
      <c r="G792" s="219" t="s">
        <v>740</v>
      </c>
      <c r="H792" s="220">
        <v>4</v>
      </c>
      <c r="I792" s="221"/>
      <c r="J792" s="222">
        <f>ROUND(I792*H792,2)</f>
        <v>0</v>
      </c>
      <c r="K792" s="218" t="s">
        <v>21</v>
      </c>
      <c r="L792" s="47"/>
      <c r="M792" s="223" t="s">
        <v>21</v>
      </c>
      <c r="N792" s="224" t="s">
        <v>45</v>
      </c>
      <c r="O792" s="87"/>
      <c r="P792" s="225">
        <f>O792*H792</f>
        <v>0</v>
      </c>
      <c r="Q792" s="225">
        <v>0.0613</v>
      </c>
      <c r="R792" s="225">
        <f>Q792*H792</f>
        <v>0.2452</v>
      </c>
      <c r="S792" s="225">
        <v>0</v>
      </c>
      <c r="T792" s="226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7" t="s">
        <v>122</v>
      </c>
      <c r="AT792" s="227" t="s">
        <v>215</v>
      </c>
      <c r="AU792" s="227" t="s">
        <v>86</v>
      </c>
      <c r="AY792" s="20" t="s">
        <v>213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0" t="s">
        <v>86</v>
      </c>
      <c r="BK792" s="228">
        <f>ROUND(I792*H792,2)</f>
        <v>0</v>
      </c>
      <c r="BL792" s="20" t="s">
        <v>122</v>
      </c>
      <c r="BM792" s="227" t="s">
        <v>1263</v>
      </c>
    </row>
    <row r="793" s="13" customFormat="1">
      <c r="A793" s="13"/>
      <c r="B793" s="234"/>
      <c r="C793" s="235"/>
      <c r="D793" s="236" t="s">
        <v>223</v>
      </c>
      <c r="E793" s="237" t="s">
        <v>21</v>
      </c>
      <c r="F793" s="238" t="s">
        <v>1035</v>
      </c>
      <c r="G793" s="235"/>
      <c r="H793" s="237" t="s">
        <v>21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223</v>
      </c>
      <c r="AU793" s="244" t="s">
        <v>86</v>
      </c>
      <c r="AV793" s="13" t="s">
        <v>80</v>
      </c>
      <c r="AW793" s="13" t="s">
        <v>34</v>
      </c>
      <c r="AX793" s="13" t="s">
        <v>73</v>
      </c>
      <c r="AY793" s="244" t="s">
        <v>213</v>
      </c>
    </row>
    <row r="794" s="13" customFormat="1">
      <c r="A794" s="13"/>
      <c r="B794" s="234"/>
      <c r="C794" s="235"/>
      <c r="D794" s="236" t="s">
        <v>223</v>
      </c>
      <c r="E794" s="237" t="s">
        <v>21</v>
      </c>
      <c r="F794" s="238" t="s">
        <v>1264</v>
      </c>
      <c r="G794" s="235"/>
      <c r="H794" s="237" t="s">
        <v>21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223</v>
      </c>
      <c r="AU794" s="244" t="s">
        <v>86</v>
      </c>
      <c r="AV794" s="13" t="s">
        <v>80</v>
      </c>
      <c r="AW794" s="13" t="s">
        <v>34</v>
      </c>
      <c r="AX794" s="13" t="s">
        <v>73</v>
      </c>
      <c r="AY794" s="244" t="s">
        <v>213</v>
      </c>
    </row>
    <row r="795" s="14" customFormat="1">
      <c r="A795" s="14"/>
      <c r="B795" s="245"/>
      <c r="C795" s="246"/>
      <c r="D795" s="236" t="s">
        <v>223</v>
      </c>
      <c r="E795" s="247" t="s">
        <v>21</v>
      </c>
      <c r="F795" s="248" t="s">
        <v>1226</v>
      </c>
      <c r="G795" s="246"/>
      <c r="H795" s="249">
        <v>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223</v>
      </c>
      <c r="AU795" s="255" t="s">
        <v>86</v>
      </c>
      <c r="AV795" s="14" t="s">
        <v>86</v>
      </c>
      <c r="AW795" s="14" t="s">
        <v>34</v>
      </c>
      <c r="AX795" s="14" t="s">
        <v>73</v>
      </c>
      <c r="AY795" s="255" t="s">
        <v>213</v>
      </c>
    </row>
    <row r="796" s="13" customFormat="1">
      <c r="A796" s="13"/>
      <c r="B796" s="234"/>
      <c r="C796" s="235"/>
      <c r="D796" s="236" t="s">
        <v>223</v>
      </c>
      <c r="E796" s="237" t="s">
        <v>21</v>
      </c>
      <c r="F796" s="238" t="s">
        <v>1044</v>
      </c>
      <c r="G796" s="235"/>
      <c r="H796" s="237" t="s">
        <v>21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223</v>
      </c>
      <c r="AU796" s="244" t="s">
        <v>86</v>
      </c>
      <c r="AV796" s="13" t="s">
        <v>80</v>
      </c>
      <c r="AW796" s="13" t="s">
        <v>34</v>
      </c>
      <c r="AX796" s="13" t="s">
        <v>73</v>
      </c>
      <c r="AY796" s="244" t="s">
        <v>213</v>
      </c>
    </row>
    <row r="797" s="13" customFormat="1">
      <c r="A797" s="13"/>
      <c r="B797" s="234"/>
      <c r="C797" s="235"/>
      <c r="D797" s="236" t="s">
        <v>223</v>
      </c>
      <c r="E797" s="237" t="s">
        <v>21</v>
      </c>
      <c r="F797" s="238" t="s">
        <v>1264</v>
      </c>
      <c r="G797" s="235"/>
      <c r="H797" s="237" t="s">
        <v>21</v>
      </c>
      <c r="I797" s="239"/>
      <c r="J797" s="235"/>
      <c r="K797" s="235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223</v>
      </c>
      <c r="AU797" s="244" t="s">
        <v>86</v>
      </c>
      <c r="AV797" s="13" t="s">
        <v>80</v>
      </c>
      <c r="AW797" s="13" t="s">
        <v>34</v>
      </c>
      <c r="AX797" s="13" t="s">
        <v>73</v>
      </c>
      <c r="AY797" s="244" t="s">
        <v>213</v>
      </c>
    </row>
    <row r="798" s="14" customFormat="1">
      <c r="A798" s="14"/>
      <c r="B798" s="245"/>
      <c r="C798" s="246"/>
      <c r="D798" s="236" t="s">
        <v>223</v>
      </c>
      <c r="E798" s="247" t="s">
        <v>21</v>
      </c>
      <c r="F798" s="248" t="s">
        <v>1226</v>
      </c>
      <c r="G798" s="246"/>
      <c r="H798" s="249">
        <v>2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223</v>
      </c>
      <c r="AU798" s="255" t="s">
        <v>86</v>
      </c>
      <c r="AV798" s="14" t="s">
        <v>86</v>
      </c>
      <c r="AW798" s="14" t="s">
        <v>34</v>
      </c>
      <c r="AX798" s="14" t="s">
        <v>73</v>
      </c>
      <c r="AY798" s="255" t="s">
        <v>213</v>
      </c>
    </row>
    <row r="799" s="15" customFormat="1">
      <c r="A799" s="15"/>
      <c r="B799" s="256"/>
      <c r="C799" s="257"/>
      <c r="D799" s="236" t="s">
        <v>223</v>
      </c>
      <c r="E799" s="258" t="s">
        <v>21</v>
      </c>
      <c r="F799" s="259" t="s">
        <v>230</v>
      </c>
      <c r="G799" s="257"/>
      <c r="H799" s="260">
        <v>4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6" t="s">
        <v>223</v>
      </c>
      <c r="AU799" s="266" t="s">
        <v>86</v>
      </c>
      <c r="AV799" s="15" t="s">
        <v>122</v>
      </c>
      <c r="AW799" s="15" t="s">
        <v>34</v>
      </c>
      <c r="AX799" s="15" t="s">
        <v>80</v>
      </c>
      <c r="AY799" s="266" t="s">
        <v>213</v>
      </c>
    </row>
    <row r="800" s="2" customFormat="1" ht="16.5" customHeight="1">
      <c r="A800" s="41"/>
      <c r="B800" s="42"/>
      <c r="C800" s="216" t="s">
        <v>1265</v>
      </c>
      <c r="D800" s="216" t="s">
        <v>215</v>
      </c>
      <c r="E800" s="217" t="s">
        <v>1266</v>
      </c>
      <c r="F800" s="218" t="s">
        <v>1267</v>
      </c>
      <c r="G800" s="219" t="s">
        <v>740</v>
      </c>
      <c r="H800" s="220">
        <v>9</v>
      </c>
      <c r="I800" s="221"/>
      <c r="J800" s="222">
        <f>ROUND(I800*H800,2)</f>
        <v>0</v>
      </c>
      <c r="K800" s="218" t="s">
        <v>21</v>
      </c>
      <c r="L800" s="47"/>
      <c r="M800" s="223" t="s">
        <v>21</v>
      </c>
      <c r="N800" s="224" t="s">
        <v>45</v>
      </c>
      <c r="O800" s="87"/>
      <c r="P800" s="225">
        <f>O800*H800</f>
        <v>0</v>
      </c>
      <c r="Q800" s="225">
        <v>0.076350000000000001</v>
      </c>
      <c r="R800" s="225">
        <f>Q800*H800</f>
        <v>0.68715000000000004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122</v>
      </c>
      <c r="AT800" s="227" t="s">
        <v>215</v>
      </c>
      <c r="AU800" s="227" t="s">
        <v>86</v>
      </c>
      <c r="AY800" s="20" t="s">
        <v>213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86</v>
      </c>
      <c r="BK800" s="228">
        <f>ROUND(I800*H800,2)</f>
        <v>0</v>
      </c>
      <c r="BL800" s="20" t="s">
        <v>122</v>
      </c>
      <c r="BM800" s="227" t="s">
        <v>1268</v>
      </c>
    </row>
    <row r="801" s="13" customFormat="1">
      <c r="A801" s="13"/>
      <c r="B801" s="234"/>
      <c r="C801" s="235"/>
      <c r="D801" s="236" t="s">
        <v>223</v>
      </c>
      <c r="E801" s="237" t="s">
        <v>21</v>
      </c>
      <c r="F801" s="238" t="s">
        <v>1035</v>
      </c>
      <c r="G801" s="235"/>
      <c r="H801" s="237" t="s">
        <v>21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223</v>
      </c>
      <c r="AU801" s="244" t="s">
        <v>86</v>
      </c>
      <c r="AV801" s="13" t="s">
        <v>80</v>
      </c>
      <c r="AW801" s="13" t="s">
        <v>34</v>
      </c>
      <c r="AX801" s="13" t="s">
        <v>73</v>
      </c>
      <c r="AY801" s="244" t="s">
        <v>213</v>
      </c>
    </row>
    <row r="802" s="13" customFormat="1">
      <c r="A802" s="13"/>
      <c r="B802" s="234"/>
      <c r="C802" s="235"/>
      <c r="D802" s="236" t="s">
        <v>223</v>
      </c>
      <c r="E802" s="237" t="s">
        <v>21</v>
      </c>
      <c r="F802" s="238" t="s">
        <v>1269</v>
      </c>
      <c r="G802" s="235"/>
      <c r="H802" s="237" t="s">
        <v>21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223</v>
      </c>
      <c r="AU802" s="244" t="s">
        <v>86</v>
      </c>
      <c r="AV802" s="13" t="s">
        <v>80</v>
      </c>
      <c r="AW802" s="13" t="s">
        <v>34</v>
      </c>
      <c r="AX802" s="13" t="s">
        <v>73</v>
      </c>
      <c r="AY802" s="244" t="s">
        <v>213</v>
      </c>
    </row>
    <row r="803" s="14" customFormat="1">
      <c r="A803" s="14"/>
      <c r="B803" s="245"/>
      <c r="C803" s="246"/>
      <c r="D803" s="236" t="s">
        <v>223</v>
      </c>
      <c r="E803" s="247" t="s">
        <v>21</v>
      </c>
      <c r="F803" s="248" t="s">
        <v>542</v>
      </c>
      <c r="G803" s="246"/>
      <c r="H803" s="249">
        <v>4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223</v>
      </c>
      <c r="AU803" s="255" t="s">
        <v>86</v>
      </c>
      <c r="AV803" s="14" t="s">
        <v>86</v>
      </c>
      <c r="AW803" s="14" t="s">
        <v>34</v>
      </c>
      <c r="AX803" s="14" t="s">
        <v>73</v>
      </c>
      <c r="AY803" s="255" t="s">
        <v>213</v>
      </c>
    </row>
    <row r="804" s="13" customFormat="1">
      <c r="A804" s="13"/>
      <c r="B804" s="234"/>
      <c r="C804" s="235"/>
      <c r="D804" s="236" t="s">
        <v>223</v>
      </c>
      <c r="E804" s="237" t="s">
        <v>21</v>
      </c>
      <c r="F804" s="238" t="s">
        <v>1044</v>
      </c>
      <c r="G804" s="235"/>
      <c r="H804" s="237" t="s">
        <v>21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223</v>
      </c>
      <c r="AU804" s="244" t="s">
        <v>86</v>
      </c>
      <c r="AV804" s="13" t="s">
        <v>80</v>
      </c>
      <c r="AW804" s="13" t="s">
        <v>34</v>
      </c>
      <c r="AX804" s="13" t="s">
        <v>73</v>
      </c>
      <c r="AY804" s="244" t="s">
        <v>213</v>
      </c>
    </row>
    <row r="805" s="13" customFormat="1">
      <c r="A805" s="13"/>
      <c r="B805" s="234"/>
      <c r="C805" s="235"/>
      <c r="D805" s="236" t="s">
        <v>223</v>
      </c>
      <c r="E805" s="237" t="s">
        <v>21</v>
      </c>
      <c r="F805" s="238" t="s">
        <v>1269</v>
      </c>
      <c r="G805" s="235"/>
      <c r="H805" s="237" t="s">
        <v>21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223</v>
      </c>
      <c r="AU805" s="244" t="s">
        <v>86</v>
      </c>
      <c r="AV805" s="13" t="s">
        <v>80</v>
      </c>
      <c r="AW805" s="13" t="s">
        <v>34</v>
      </c>
      <c r="AX805" s="13" t="s">
        <v>73</v>
      </c>
      <c r="AY805" s="244" t="s">
        <v>213</v>
      </c>
    </row>
    <row r="806" s="14" customFormat="1">
      <c r="A806" s="14"/>
      <c r="B806" s="245"/>
      <c r="C806" s="246"/>
      <c r="D806" s="236" t="s">
        <v>223</v>
      </c>
      <c r="E806" s="247" t="s">
        <v>21</v>
      </c>
      <c r="F806" s="248" t="s">
        <v>542</v>
      </c>
      <c r="G806" s="246"/>
      <c r="H806" s="249">
        <v>4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223</v>
      </c>
      <c r="AU806" s="255" t="s">
        <v>86</v>
      </c>
      <c r="AV806" s="14" t="s">
        <v>86</v>
      </c>
      <c r="AW806" s="14" t="s">
        <v>34</v>
      </c>
      <c r="AX806" s="14" t="s">
        <v>73</v>
      </c>
      <c r="AY806" s="255" t="s">
        <v>213</v>
      </c>
    </row>
    <row r="807" s="13" customFormat="1">
      <c r="A807" s="13"/>
      <c r="B807" s="234"/>
      <c r="C807" s="235"/>
      <c r="D807" s="236" t="s">
        <v>223</v>
      </c>
      <c r="E807" s="237" t="s">
        <v>21</v>
      </c>
      <c r="F807" s="238" t="s">
        <v>1102</v>
      </c>
      <c r="G807" s="235"/>
      <c r="H807" s="237" t="s">
        <v>21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223</v>
      </c>
      <c r="AU807" s="244" t="s">
        <v>86</v>
      </c>
      <c r="AV807" s="13" t="s">
        <v>80</v>
      </c>
      <c r="AW807" s="13" t="s">
        <v>34</v>
      </c>
      <c r="AX807" s="13" t="s">
        <v>73</v>
      </c>
      <c r="AY807" s="244" t="s">
        <v>213</v>
      </c>
    </row>
    <row r="808" s="13" customFormat="1">
      <c r="A808" s="13"/>
      <c r="B808" s="234"/>
      <c r="C808" s="235"/>
      <c r="D808" s="236" t="s">
        <v>223</v>
      </c>
      <c r="E808" s="237" t="s">
        <v>21</v>
      </c>
      <c r="F808" s="238" t="s">
        <v>1269</v>
      </c>
      <c r="G808" s="235"/>
      <c r="H808" s="237" t="s">
        <v>21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223</v>
      </c>
      <c r="AU808" s="244" t="s">
        <v>86</v>
      </c>
      <c r="AV808" s="13" t="s">
        <v>80</v>
      </c>
      <c r="AW808" s="13" t="s">
        <v>34</v>
      </c>
      <c r="AX808" s="13" t="s">
        <v>73</v>
      </c>
      <c r="AY808" s="244" t="s">
        <v>213</v>
      </c>
    </row>
    <row r="809" s="14" customFormat="1">
      <c r="A809" s="14"/>
      <c r="B809" s="245"/>
      <c r="C809" s="246"/>
      <c r="D809" s="236" t="s">
        <v>223</v>
      </c>
      <c r="E809" s="247" t="s">
        <v>21</v>
      </c>
      <c r="F809" s="248" t="s">
        <v>1204</v>
      </c>
      <c r="G809" s="246"/>
      <c r="H809" s="249">
        <v>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223</v>
      </c>
      <c r="AU809" s="255" t="s">
        <v>86</v>
      </c>
      <c r="AV809" s="14" t="s">
        <v>86</v>
      </c>
      <c r="AW809" s="14" t="s">
        <v>34</v>
      </c>
      <c r="AX809" s="14" t="s">
        <v>73</v>
      </c>
      <c r="AY809" s="255" t="s">
        <v>213</v>
      </c>
    </row>
    <row r="810" s="15" customFormat="1">
      <c r="A810" s="15"/>
      <c r="B810" s="256"/>
      <c r="C810" s="257"/>
      <c r="D810" s="236" t="s">
        <v>223</v>
      </c>
      <c r="E810" s="258" t="s">
        <v>21</v>
      </c>
      <c r="F810" s="259" t="s">
        <v>230</v>
      </c>
      <c r="G810" s="257"/>
      <c r="H810" s="260">
        <v>9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223</v>
      </c>
      <c r="AU810" s="266" t="s">
        <v>86</v>
      </c>
      <c r="AV810" s="15" t="s">
        <v>122</v>
      </c>
      <c r="AW810" s="15" t="s">
        <v>34</v>
      </c>
      <c r="AX810" s="15" t="s">
        <v>80</v>
      </c>
      <c r="AY810" s="266" t="s">
        <v>213</v>
      </c>
    </row>
    <row r="811" s="2" customFormat="1" ht="16.5" customHeight="1">
      <c r="A811" s="41"/>
      <c r="B811" s="42"/>
      <c r="C811" s="216" t="s">
        <v>1270</v>
      </c>
      <c r="D811" s="216" t="s">
        <v>215</v>
      </c>
      <c r="E811" s="217" t="s">
        <v>1271</v>
      </c>
      <c r="F811" s="218" t="s">
        <v>1272</v>
      </c>
      <c r="G811" s="219" t="s">
        <v>740</v>
      </c>
      <c r="H811" s="220">
        <v>8</v>
      </c>
      <c r="I811" s="221"/>
      <c r="J811" s="222">
        <f>ROUND(I811*H811,2)</f>
        <v>0</v>
      </c>
      <c r="K811" s="218" t="s">
        <v>21</v>
      </c>
      <c r="L811" s="47"/>
      <c r="M811" s="223" t="s">
        <v>21</v>
      </c>
      <c r="N811" s="224" t="s">
        <v>45</v>
      </c>
      <c r="O811" s="87"/>
      <c r="P811" s="225">
        <f>O811*H811</f>
        <v>0</v>
      </c>
      <c r="Q811" s="225">
        <v>0.15343999999999999</v>
      </c>
      <c r="R811" s="225">
        <f>Q811*H811</f>
        <v>1.2275199999999999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122</v>
      </c>
      <c r="AT811" s="227" t="s">
        <v>215</v>
      </c>
      <c r="AU811" s="227" t="s">
        <v>86</v>
      </c>
      <c r="AY811" s="20" t="s">
        <v>213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86</v>
      </c>
      <c r="BK811" s="228">
        <f>ROUND(I811*H811,2)</f>
        <v>0</v>
      </c>
      <c r="BL811" s="20" t="s">
        <v>122</v>
      </c>
      <c r="BM811" s="227" t="s">
        <v>1273</v>
      </c>
    </row>
    <row r="812" s="13" customFormat="1">
      <c r="A812" s="13"/>
      <c r="B812" s="234"/>
      <c r="C812" s="235"/>
      <c r="D812" s="236" t="s">
        <v>223</v>
      </c>
      <c r="E812" s="237" t="s">
        <v>21</v>
      </c>
      <c r="F812" s="238" t="s">
        <v>1035</v>
      </c>
      <c r="G812" s="235"/>
      <c r="H812" s="237" t="s">
        <v>21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223</v>
      </c>
      <c r="AU812" s="244" t="s">
        <v>86</v>
      </c>
      <c r="AV812" s="13" t="s">
        <v>80</v>
      </c>
      <c r="AW812" s="13" t="s">
        <v>34</v>
      </c>
      <c r="AX812" s="13" t="s">
        <v>73</v>
      </c>
      <c r="AY812" s="244" t="s">
        <v>213</v>
      </c>
    </row>
    <row r="813" s="13" customFormat="1">
      <c r="A813" s="13"/>
      <c r="B813" s="234"/>
      <c r="C813" s="235"/>
      <c r="D813" s="236" t="s">
        <v>223</v>
      </c>
      <c r="E813" s="237" t="s">
        <v>21</v>
      </c>
      <c r="F813" s="238" t="s">
        <v>1274</v>
      </c>
      <c r="G813" s="235"/>
      <c r="H813" s="237" t="s">
        <v>21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223</v>
      </c>
      <c r="AU813" s="244" t="s">
        <v>86</v>
      </c>
      <c r="AV813" s="13" t="s">
        <v>80</v>
      </c>
      <c r="AW813" s="13" t="s">
        <v>34</v>
      </c>
      <c r="AX813" s="13" t="s">
        <v>73</v>
      </c>
      <c r="AY813" s="244" t="s">
        <v>213</v>
      </c>
    </row>
    <row r="814" s="14" customFormat="1">
      <c r="A814" s="14"/>
      <c r="B814" s="245"/>
      <c r="C814" s="246"/>
      <c r="D814" s="236" t="s">
        <v>223</v>
      </c>
      <c r="E814" s="247" t="s">
        <v>21</v>
      </c>
      <c r="F814" s="248" t="s">
        <v>542</v>
      </c>
      <c r="G814" s="246"/>
      <c r="H814" s="249">
        <v>4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223</v>
      </c>
      <c r="AU814" s="255" t="s">
        <v>86</v>
      </c>
      <c r="AV814" s="14" t="s">
        <v>86</v>
      </c>
      <c r="AW814" s="14" t="s">
        <v>34</v>
      </c>
      <c r="AX814" s="14" t="s">
        <v>73</v>
      </c>
      <c r="AY814" s="255" t="s">
        <v>213</v>
      </c>
    </row>
    <row r="815" s="13" customFormat="1">
      <c r="A815" s="13"/>
      <c r="B815" s="234"/>
      <c r="C815" s="235"/>
      <c r="D815" s="236" t="s">
        <v>223</v>
      </c>
      <c r="E815" s="237" t="s">
        <v>21</v>
      </c>
      <c r="F815" s="238" t="s">
        <v>1044</v>
      </c>
      <c r="G815" s="235"/>
      <c r="H815" s="237" t="s">
        <v>21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223</v>
      </c>
      <c r="AU815" s="244" t="s">
        <v>86</v>
      </c>
      <c r="AV815" s="13" t="s">
        <v>80</v>
      </c>
      <c r="AW815" s="13" t="s">
        <v>34</v>
      </c>
      <c r="AX815" s="13" t="s">
        <v>73</v>
      </c>
      <c r="AY815" s="244" t="s">
        <v>213</v>
      </c>
    </row>
    <row r="816" s="13" customFormat="1">
      <c r="A816" s="13"/>
      <c r="B816" s="234"/>
      <c r="C816" s="235"/>
      <c r="D816" s="236" t="s">
        <v>223</v>
      </c>
      <c r="E816" s="237" t="s">
        <v>21</v>
      </c>
      <c r="F816" s="238" t="s">
        <v>1274</v>
      </c>
      <c r="G816" s="235"/>
      <c r="H816" s="237" t="s">
        <v>21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223</v>
      </c>
      <c r="AU816" s="244" t="s">
        <v>86</v>
      </c>
      <c r="AV816" s="13" t="s">
        <v>80</v>
      </c>
      <c r="AW816" s="13" t="s">
        <v>34</v>
      </c>
      <c r="AX816" s="13" t="s">
        <v>73</v>
      </c>
      <c r="AY816" s="244" t="s">
        <v>213</v>
      </c>
    </row>
    <row r="817" s="14" customFormat="1">
      <c r="A817" s="14"/>
      <c r="B817" s="245"/>
      <c r="C817" s="246"/>
      <c r="D817" s="236" t="s">
        <v>223</v>
      </c>
      <c r="E817" s="247" t="s">
        <v>21</v>
      </c>
      <c r="F817" s="248" t="s">
        <v>542</v>
      </c>
      <c r="G817" s="246"/>
      <c r="H817" s="249">
        <v>4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223</v>
      </c>
      <c r="AU817" s="255" t="s">
        <v>86</v>
      </c>
      <c r="AV817" s="14" t="s">
        <v>86</v>
      </c>
      <c r="AW817" s="14" t="s">
        <v>34</v>
      </c>
      <c r="AX817" s="14" t="s">
        <v>73</v>
      </c>
      <c r="AY817" s="255" t="s">
        <v>213</v>
      </c>
    </row>
    <row r="818" s="15" customFormat="1">
      <c r="A818" s="15"/>
      <c r="B818" s="256"/>
      <c r="C818" s="257"/>
      <c r="D818" s="236" t="s">
        <v>223</v>
      </c>
      <c r="E818" s="258" t="s">
        <v>21</v>
      </c>
      <c r="F818" s="259" t="s">
        <v>230</v>
      </c>
      <c r="G818" s="257"/>
      <c r="H818" s="260">
        <v>8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223</v>
      </c>
      <c r="AU818" s="266" t="s">
        <v>86</v>
      </c>
      <c r="AV818" s="15" t="s">
        <v>122</v>
      </c>
      <c r="AW818" s="15" t="s">
        <v>34</v>
      </c>
      <c r="AX818" s="15" t="s">
        <v>80</v>
      </c>
      <c r="AY818" s="266" t="s">
        <v>213</v>
      </c>
    </row>
    <row r="819" s="2" customFormat="1" ht="16.5" customHeight="1">
      <c r="A819" s="41"/>
      <c r="B819" s="42"/>
      <c r="C819" s="216" t="s">
        <v>1275</v>
      </c>
      <c r="D819" s="216" t="s">
        <v>215</v>
      </c>
      <c r="E819" s="217" t="s">
        <v>1276</v>
      </c>
      <c r="F819" s="218" t="s">
        <v>1277</v>
      </c>
      <c r="G819" s="219" t="s">
        <v>740</v>
      </c>
      <c r="H819" s="220">
        <v>61</v>
      </c>
      <c r="I819" s="221"/>
      <c r="J819" s="222">
        <f>ROUND(I819*H819,2)</f>
        <v>0</v>
      </c>
      <c r="K819" s="218" t="s">
        <v>21</v>
      </c>
      <c r="L819" s="47"/>
      <c r="M819" s="223" t="s">
        <v>21</v>
      </c>
      <c r="N819" s="224" t="s">
        <v>45</v>
      </c>
      <c r="O819" s="87"/>
      <c r="P819" s="225">
        <f>O819*H819</f>
        <v>0</v>
      </c>
      <c r="Q819" s="225">
        <v>0.036299999999999999</v>
      </c>
      <c r="R819" s="225">
        <f>Q819*H819</f>
        <v>2.2142999999999997</v>
      </c>
      <c r="S819" s="225">
        <v>0</v>
      </c>
      <c r="T819" s="226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7" t="s">
        <v>122</v>
      </c>
      <c r="AT819" s="227" t="s">
        <v>215</v>
      </c>
      <c r="AU819" s="227" t="s">
        <v>86</v>
      </c>
      <c r="AY819" s="20" t="s">
        <v>213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20" t="s">
        <v>86</v>
      </c>
      <c r="BK819" s="228">
        <f>ROUND(I819*H819,2)</f>
        <v>0</v>
      </c>
      <c r="BL819" s="20" t="s">
        <v>122</v>
      </c>
      <c r="BM819" s="227" t="s">
        <v>1278</v>
      </c>
    </row>
    <row r="820" s="13" customFormat="1">
      <c r="A820" s="13"/>
      <c r="B820" s="234"/>
      <c r="C820" s="235"/>
      <c r="D820" s="236" t="s">
        <v>223</v>
      </c>
      <c r="E820" s="237" t="s">
        <v>21</v>
      </c>
      <c r="F820" s="238" t="s">
        <v>1209</v>
      </c>
      <c r="G820" s="235"/>
      <c r="H820" s="237" t="s">
        <v>21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223</v>
      </c>
      <c r="AU820" s="244" t="s">
        <v>86</v>
      </c>
      <c r="AV820" s="13" t="s">
        <v>80</v>
      </c>
      <c r="AW820" s="13" t="s">
        <v>34</v>
      </c>
      <c r="AX820" s="13" t="s">
        <v>73</v>
      </c>
      <c r="AY820" s="244" t="s">
        <v>213</v>
      </c>
    </row>
    <row r="821" s="13" customFormat="1">
      <c r="A821" s="13"/>
      <c r="B821" s="234"/>
      <c r="C821" s="235"/>
      <c r="D821" s="236" t="s">
        <v>223</v>
      </c>
      <c r="E821" s="237" t="s">
        <v>21</v>
      </c>
      <c r="F821" s="238" t="s">
        <v>1279</v>
      </c>
      <c r="G821" s="235"/>
      <c r="H821" s="237" t="s">
        <v>21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223</v>
      </c>
      <c r="AU821" s="244" t="s">
        <v>86</v>
      </c>
      <c r="AV821" s="13" t="s">
        <v>80</v>
      </c>
      <c r="AW821" s="13" t="s">
        <v>34</v>
      </c>
      <c r="AX821" s="13" t="s">
        <v>73</v>
      </c>
      <c r="AY821" s="244" t="s">
        <v>213</v>
      </c>
    </row>
    <row r="822" s="14" customFormat="1">
      <c r="A822" s="14"/>
      <c r="B822" s="245"/>
      <c r="C822" s="246"/>
      <c r="D822" s="236" t="s">
        <v>223</v>
      </c>
      <c r="E822" s="247" t="s">
        <v>21</v>
      </c>
      <c r="F822" s="248" t="s">
        <v>1226</v>
      </c>
      <c r="G822" s="246"/>
      <c r="H822" s="249">
        <v>2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223</v>
      </c>
      <c r="AU822" s="255" t="s">
        <v>86</v>
      </c>
      <c r="AV822" s="14" t="s">
        <v>86</v>
      </c>
      <c r="AW822" s="14" t="s">
        <v>34</v>
      </c>
      <c r="AX822" s="14" t="s">
        <v>73</v>
      </c>
      <c r="AY822" s="255" t="s">
        <v>213</v>
      </c>
    </row>
    <row r="823" s="13" customFormat="1">
      <c r="A823" s="13"/>
      <c r="B823" s="234"/>
      <c r="C823" s="235"/>
      <c r="D823" s="236" t="s">
        <v>223</v>
      </c>
      <c r="E823" s="237" t="s">
        <v>21</v>
      </c>
      <c r="F823" s="238" t="s">
        <v>1280</v>
      </c>
      <c r="G823" s="235"/>
      <c r="H823" s="237" t="s">
        <v>21</v>
      </c>
      <c r="I823" s="239"/>
      <c r="J823" s="235"/>
      <c r="K823" s="235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223</v>
      </c>
      <c r="AU823" s="244" t="s">
        <v>86</v>
      </c>
      <c r="AV823" s="13" t="s">
        <v>80</v>
      </c>
      <c r="AW823" s="13" t="s">
        <v>34</v>
      </c>
      <c r="AX823" s="13" t="s">
        <v>73</v>
      </c>
      <c r="AY823" s="244" t="s">
        <v>213</v>
      </c>
    </row>
    <row r="824" s="14" customFormat="1">
      <c r="A824" s="14"/>
      <c r="B824" s="245"/>
      <c r="C824" s="246"/>
      <c r="D824" s="236" t="s">
        <v>223</v>
      </c>
      <c r="E824" s="247" t="s">
        <v>21</v>
      </c>
      <c r="F824" s="248" t="s">
        <v>480</v>
      </c>
      <c r="G824" s="246"/>
      <c r="H824" s="249">
        <v>5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223</v>
      </c>
      <c r="AU824" s="255" t="s">
        <v>86</v>
      </c>
      <c r="AV824" s="14" t="s">
        <v>86</v>
      </c>
      <c r="AW824" s="14" t="s">
        <v>34</v>
      </c>
      <c r="AX824" s="14" t="s">
        <v>73</v>
      </c>
      <c r="AY824" s="255" t="s">
        <v>213</v>
      </c>
    </row>
    <row r="825" s="13" customFormat="1">
      <c r="A825" s="13"/>
      <c r="B825" s="234"/>
      <c r="C825" s="235"/>
      <c r="D825" s="236" t="s">
        <v>223</v>
      </c>
      <c r="E825" s="237" t="s">
        <v>21</v>
      </c>
      <c r="F825" s="238" t="s">
        <v>1035</v>
      </c>
      <c r="G825" s="235"/>
      <c r="H825" s="237" t="s">
        <v>21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223</v>
      </c>
      <c r="AU825" s="244" t="s">
        <v>86</v>
      </c>
      <c r="AV825" s="13" t="s">
        <v>80</v>
      </c>
      <c r="AW825" s="13" t="s">
        <v>34</v>
      </c>
      <c r="AX825" s="13" t="s">
        <v>73</v>
      </c>
      <c r="AY825" s="244" t="s">
        <v>213</v>
      </c>
    </row>
    <row r="826" s="13" customFormat="1">
      <c r="A826" s="13"/>
      <c r="B826" s="234"/>
      <c r="C826" s="235"/>
      <c r="D826" s="236" t="s">
        <v>223</v>
      </c>
      <c r="E826" s="237" t="s">
        <v>21</v>
      </c>
      <c r="F826" s="238" t="s">
        <v>1281</v>
      </c>
      <c r="G826" s="235"/>
      <c r="H826" s="237" t="s">
        <v>21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223</v>
      </c>
      <c r="AU826" s="244" t="s">
        <v>86</v>
      </c>
      <c r="AV826" s="13" t="s">
        <v>80</v>
      </c>
      <c r="AW826" s="13" t="s">
        <v>34</v>
      </c>
      <c r="AX826" s="13" t="s">
        <v>73</v>
      </c>
      <c r="AY826" s="244" t="s">
        <v>213</v>
      </c>
    </row>
    <row r="827" s="14" customFormat="1">
      <c r="A827" s="14"/>
      <c r="B827" s="245"/>
      <c r="C827" s="246"/>
      <c r="D827" s="236" t="s">
        <v>223</v>
      </c>
      <c r="E827" s="247" t="s">
        <v>21</v>
      </c>
      <c r="F827" s="248" t="s">
        <v>1214</v>
      </c>
      <c r="G827" s="246"/>
      <c r="H827" s="249">
        <v>13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223</v>
      </c>
      <c r="AU827" s="255" t="s">
        <v>86</v>
      </c>
      <c r="AV827" s="14" t="s">
        <v>86</v>
      </c>
      <c r="AW827" s="14" t="s">
        <v>34</v>
      </c>
      <c r="AX827" s="14" t="s">
        <v>73</v>
      </c>
      <c r="AY827" s="255" t="s">
        <v>213</v>
      </c>
    </row>
    <row r="828" s="13" customFormat="1">
      <c r="A828" s="13"/>
      <c r="B828" s="234"/>
      <c r="C828" s="235"/>
      <c r="D828" s="236" t="s">
        <v>223</v>
      </c>
      <c r="E828" s="237" t="s">
        <v>21</v>
      </c>
      <c r="F828" s="238" t="s">
        <v>1282</v>
      </c>
      <c r="G828" s="235"/>
      <c r="H828" s="237" t="s">
        <v>21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223</v>
      </c>
      <c r="AU828" s="244" t="s">
        <v>86</v>
      </c>
      <c r="AV828" s="13" t="s">
        <v>80</v>
      </c>
      <c r="AW828" s="13" t="s">
        <v>34</v>
      </c>
      <c r="AX828" s="13" t="s">
        <v>73</v>
      </c>
      <c r="AY828" s="244" t="s">
        <v>213</v>
      </c>
    </row>
    <row r="829" s="14" customFormat="1">
      <c r="A829" s="14"/>
      <c r="B829" s="245"/>
      <c r="C829" s="246"/>
      <c r="D829" s="236" t="s">
        <v>223</v>
      </c>
      <c r="E829" s="247" t="s">
        <v>21</v>
      </c>
      <c r="F829" s="248" t="s">
        <v>1283</v>
      </c>
      <c r="G829" s="246"/>
      <c r="H829" s="249">
        <v>3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223</v>
      </c>
      <c r="AU829" s="255" t="s">
        <v>86</v>
      </c>
      <c r="AV829" s="14" t="s">
        <v>86</v>
      </c>
      <c r="AW829" s="14" t="s">
        <v>34</v>
      </c>
      <c r="AX829" s="14" t="s">
        <v>73</v>
      </c>
      <c r="AY829" s="255" t="s">
        <v>213</v>
      </c>
    </row>
    <row r="830" s="13" customFormat="1">
      <c r="A830" s="13"/>
      <c r="B830" s="234"/>
      <c r="C830" s="235"/>
      <c r="D830" s="236" t="s">
        <v>223</v>
      </c>
      <c r="E830" s="237" t="s">
        <v>21</v>
      </c>
      <c r="F830" s="238" t="s">
        <v>1044</v>
      </c>
      <c r="G830" s="235"/>
      <c r="H830" s="237" t="s">
        <v>21</v>
      </c>
      <c r="I830" s="239"/>
      <c r="J830" s="235"/>
      <c r="K830" s="235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223</v>
      </c>
      <c r="AU830" s="244" t="s">
        <v>86</v>
      </c>
      <c r="AV830" s="13" t="s">
        <v>80</v>
      </c>
      <c r="AW830" s="13" t="s">
        <v>34</v>
      </c>
      <c r="AX830" s="13" t="s">
        <v>73</v>
      </c>
      <c r="AY830" s="244" t="s">
        <v>213</v>
      </c>
    </row>
    <row r="831" s="13" customFormat="1">
      <c r="A831" s="13"/>
      <c r="B831" s="234"/>
      <c r="C831" s="235"/>
      <c r="D831" s="236" t="s">
        <v>223</v>
      </c>
      <c r="E831" s="237" t="s">
        <v>21</v>
      </c>
      <c r="F831" s="238" t="s">
        <v>1281</v>
      </c>
      <c r="G831" s="235"/>
      <c r="H831" s="237" t="s">
        <v>21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223</v>
      </c>
      <c r="AU831" s="244" t="s">
        <v>86</v>
      </c>
      <c r="AV831" s="13" t="s">
        <v>80</v>
      </c>
      <c r="AW831" s="13" t="s">
        <v>34</v>
      </c>
      <c r="AX831" s="13" t="s">
        <v>73</v>
      </c>
      <c r="AY831" s="244" t="s">
        <v>213</v>
      </c>
    </row>
    <row r="832" s="14" customFormat="1">
      <c r="A832" s="14"/>
      <c r="B832" s="245"/>
      <c r="C832" s="246"/>
      <c r="D832" s="236" t="s">
        <v>223</v>
      </c>
      <c r="E832" s="247" t="s">
        <v>21</v>
      </c>
      <c r="F832" s="248" t="s">
        <v>1284</v>
      </c>
      <c r="G832" s="246"/>
      <c r="H832" s="249">
        <v>11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223</v>
      </c>
      <c r="AU832" s="255" t="s">
        <v>86</v>
      </c>
      <c r="AV832" s="14" t="s">
        <v>86</v>
      </c>
      <c r="AW832" s="14" t="s">
        <v>34</v>
      </c>
      <c r="AX832" s="14" t="s">
        <v>73</v>
      </c>
      <c r="AY832" s="255" t="s">
        <v>213</v>
      </c>
    </row>
    <row r="833" s="13" customFormat="1">
      <c r="A833" s="13"/>
      <c r="B833" s="234"/>
      <c r="C833" s="235"/>
      <c r="D833" s="236" t="s">
        <v>223</v>
      </c>
      <c r="E833" s="237" t="s">
        <v>21</v>
      </c>
      <c r="F833" s="238" t="s">
        <v>1282</v>
      </c>
      <c r="G833" s="235"/>
      <c r="H833" s="237" t="s">
        <v>21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223</v>
      </c>
      <c r="AU833" s="244" t="s">
        <v>86</v>
      </c>
      <c r="AV833" s="13" t="s">
        <v>80</v>
      </c>
      <c r="AW833" s="13" t="s">
        <v>34</v>
      </c>
      <c r="AX833" s="13" t="s">
        <v>73</v>
      </c>
      <c r="AY833" s="244" t="s">
        <v>213</v>
      </c>
    </row>
    <row r="834" s="14" customFormat="1">
      <c r="A834" s="14"/>
      <c r="B834" s="245"/>
      <c r="C834" s="246"/>
      <c r="D834" s="236" t="s">
        <v>223</v>
      </c>
      <c r="E834" s="247" t="s">
        <v>21</v>
      </c>
      <c r="F834" s="248" t="s">
        <v>1226</v>
      </c>
      <c r="G834" s="246"/>
      <c r="H834" s="249">
        <v>2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223</v>
      </c>
      <c r="AU834" s="255" t="s">
        <v>86</v>
      </c>
      <c r="AV834" s="14" t="s">
        <v>86</v>
      </c>
      <c r="AW834" s="14" t="s">
        <v>34</v>
      </c>
      <c r="AX834" s="14" t="s">
        <v>73</v>
      </c>
      <c r="AY834" s="255" t="s">
        <v>213</v>
      </c>
    </row>
    <row r="835" s="13" customFormat="1">
      <c r="A835" s="13"/>
      <c r="B835" s="234"/>
      <c r="C835" s="235"/>
      <c r="D835" s="236" t="s">
        <v>223</v>
      </c>
      <c r="E835" s="237" t="s">
        <v>21</v>
      </c>
      <c r="F835" s="238" t="s">
        <v>1102</v>
      </c>
      <c r="G835" s="235"/>
      <c r="H835" s="237" t="s">
        <v>21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223</v>
      </c>
      <c r="AU835" s="244" t="s">
        <v>86</v>
      </c>
      <c r="AV835" s="13" t="s">
        <v>80</v>
      </c>
      <c r="AW835" s="13" t="s">
        <v>34</v>
      </c>
      <c r="AX835" s="13" t="s">
        <v>73</v>
      </c>
      <c r="AY835" s="244" t="s">
        <v>213</v>
      </c>
    </row>
    <row r="836" s="13" customFormat="1">
      <c r="A836" s="13"/>
      <c r="B836" s="234"/>
      <c r="C836" s="235"/>
      <c r="D836" s="236" t="s">
        <v>223</v>
      </c>
      <c r="E836" s="237" t="s">
        <v>21</v>
      </c>
      <c r="F836" s="238" t="s">
        <v>1281</v>
      </c>
      <c r="G836" s="235"/>
      <c r="H836" s="237" t="s">
        <v>21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223</v>
      </c>
      <c r="AU836" s="244" t="s">
        <v>86</v>
      </c>
      <c r="AV836" s="13" t="s">
        <v>80</v>
      </c>
      <c r="AW836" s="13" t="s">
        <v>34</v>
      </c>
      <c r="AX836" s="13" t="s">
        <v>73</v>
      </c>
      <c r="AY836" s="244" t="s">
        <v>213</v>
      </c>
    </row>
    <row r="837" s="14" customFormat="1">
      <c r="A837" s="14"/>
      <c r="B837" s="245"/>
      <c r="C837" s="246"/>
      <c r="D837" s="236" t="s">
        <v>223</v>
      </c>
      <c r="E837" s="247" t="s">
        <v>21</v>
      </c>
      <c r="F837" s="248" t="s">
        <v>1285</v>
      </c>
      <c r="G837" s="246"/>
      <c r="H837" s="249">
        <v>17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223</v>
      </c>
      <c r="AU837" s="255" t="s">
        <v>86</v>
      </c>
      <c r="AV837" s="14" t="s">
        <v>86</v>
      </c>
      <c r="AW837" s="14" t="s">
        <v>34</v>
      </c>
      <c r="AX837" s="14" t="s">
        <v>73</v>
      </c>
      <c r="AY837" s="255" t="s">
        <v>213</v>
      </c>
    </row>
    <row r="838" s="13" customFormat="1">
      <c r="A838" s="13"/>
      <c r="B838" s="234"/>
      <c r="C838" s="235"/>
      <c r="D838" s="236" t="s">
        <v>223</v>
      </c>
      <c r="E838" s="237" t="s">
        <v>21</v>
      </c>
      <c r="F838" s="238" t="s">
        <v>1282</v>
      </c>
      <c r="G838" s="235"/>
      <c r="H838" s="237" t="s">
        <v>21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223</v>
      </c>
      <c r="AU838" s="244" t="s">
        <v>86</v>
      </c>
      <c r="AV838" s="13" t="s">
        <v>80</v>
      </c>
      <c r="AW838" s="13" t="s">
        <v>34</v>
      </c>
      <c r="AX838" s="13" t="s">
        <v>73</v>
      </c>
      <c r="AY838" s="244" t="s">
        <v>213</v>
      </c>
    </row>
    <row r="839" s="14" customFormat="1">
      <c r="A839" s="14"/>
      <c r="B839" s="245"/>
      <c r="C839" s="246"/>
      <c r="D839" s="236" t="s">
        <v>223</v>
      </c>
      <c r="E839" s="247" t="s">
        <v>21</v>
      </c>
      <c r="F839" s="248" t="s">
        <v>1212</v>
      </c>
      <c r="G839" s="246"/>
      <c r="H839" s="249">
        <v>8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223</v>
      </c>
      <c r="AU839" s="255" t="s">
        <v>86</v>
      </c>
      <c r="AV839" s="14" t="s">
        <v>86</v>
      </c>
      <c r="AW839" s="14" t="s">
        <v>34</v>
      </c>
      <c r="AX839" s="14" t="s">
        <v>73</v>
      </c>
      <c r="AY839" s="255" t="s">
        <v>213</v>
      </c>
    </row>
    <row r="840" s="15" customFormat="1">
      <c r="A840" s="15"/>
      <c r="B840" s="256"/>
      <c r="C840" s="257"/>
      <c r="D840" s="236" t="s">
        <v>223</v>
      </c>
      <c r="E840" s="258" t="s">
        <v>21</v>
      </c>
      <c r="F840" s="259" t="s">
        <v>230</v>
      </c>
      <c r="G840" s="257"/>
      <c r="H840" s="260">
        <v>61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223</v>
      </c>
      <c r="AU840" s="266" t="s">
        <v>86</v>
      </c>
      <c r="AV840" s="15" t="s">
        <v>122</v>
      </c>
      <c r="AW840" s="15" t="s">
        <v>34</v>
      </c>
      <c r="AX840" s="15" t="s">
        <v>80</v>
      </c>
      <c r="AY840" s="266" t="s">
        <v>213</v>
      </c>
    </row>
    <row r="841" s="2" customFormat="1" ht="24.15" customHeight="1">
      <c r="A841" s="41"/>
      <c r="B841" s="42"/>
      <c r="C841" s="216" t="s">
        <v>1286</v>
      </c>
      <c r="D841" s="216" t="s">
        <v>215</v>
      </c>
      <c r="E841" s="217" t="s">
        <v>1287</v>
      </c>
      <c r="F841" s="218" t="s">
        <v>1288</v>
      </c>
      <c r="G841" s="219" t="s">
        <v>740</v>
      </c>
      <c r="H841" s="220">
        <v>20</v>
      </c>
      <c r="I841" s="221"/>
      <c r="J841" s="222">
        <f>ROUND(I841*H841,2)</f>
        <v>0</v>
      </c>
      <c r="K841" s="218" t="s">
        <v>219</v>
      </c>
      <c r="L841" s="47"/>
      <c r="M841" s="223" t="s">
        <v>21</v>
      </c>
      <c r="N841" s="224" t="s">
        <v>45</v>
      </c>
      <c r="O841" s="87"/>
      <c r="P841" s="225">
        <f>O841*H841</f>
        <v>0</v>
      </c>
      <c r="Q841" s="225">
        <v>0.093039999999999998</v>
      </c>
      <c r="R841" s="225">
        <f>Q841*H841</f>
        <v>1.8608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122</v>
      </c>
      <c r="AT841" s="227" t="s">
        <v>215</v>
      </c>
      <c r="AU841" s="227" t="s">
        <v>86</v>
      </c>
      <c r="AY841" s="20" t="s">
        <v>213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86</v>
      </c>
      <c r="BK841" s="228">
        <f>ROUND(I841*H841,2)</f>
        <v>0</v>
      </c>
      <c r="BL841" s="20" t="s">
        <v>122</v>
      </c>
      <c r="BM841" s="227" t="s">
        <v>1289</v>
      </c>
    </row>
    <row r="842" s="2" customFormat="1">
      <c r="A842" s="41"/>
      <c r="B842" s="42"/>
      <c r="C842" s="43"/>
      <c r="D842" s="229" t="s">
        <v>221</v>
      </c>
      <c r="E842" s="43"/>
      <c r="F842" s="230" t="s">
        <v>1290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221</v>
      </c>
      <c r="AU842" s="20" t="s">
        <v>86</v>
      </c>
    </row>
    <row r="843" s="13" customFormat="1">
      <c r="A843" s="13"/>
      <c r="B843" s="234"/>
      <c r="C843" s="235"/>
      <c r="D843" s="236" t="s">
        <v>223</v>
      </c>
      <c r="E843" s="237" t="s">
        <v>21</v>
      </c>
      <c r="F843" s="238" t="s">
        <v>1035</v>
      </c>
      <c r="G843" s="235"/>
      <c r="H843" s="237" t="s">
        <v>21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223</v>
      </c>
      <c r="AU843" s="244" t="s">
        <v>86</v>
      </c>
      <c r="AV843" s="13" t="s">
        <v>80</v>
      </c>
      <c r="AW843" s="13" t="s">
        <v>34</v>
      </c>
      <c r="AX843" s="13" t="s">
        <v>73</v>
      </c>
      <c r="AY843" s="244" t="s">
        <v>213</v>
      </c>
    </row>
    <row r="844" s="13" customFormat="1">
      <c r="A844" s="13"/>
      <c r="B844" s="234"/>
      <c r="C844" s="235"/>
      <c r="D844" s="236" t="s">
        <v>223</v>
      </c>
      <c r="E844" s="237" t="s">
        <v>21</v>
      </c>
      <c r="F844" s="238" t="s">
        <v>1197</v>
      </c>
      <c r="G844" s="235"/>
      <c r="H844" s="237" t="s">
        <v>21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223</v>
      </c>
      <c r="AU844" s="244" t="s">
        <v>86</v>
      </c>
      <c r="AV844" s="13" t="s">
        <v>80</v>
      </c>
      <c r="AW844" s="13" t="s">
        <v>34</v>
      </c>
      <c r="AX844" s="13" t="s">
        <v>73</v>
      </c>
      <c r="AY844" s="244" t="s">
        <v>213</v>
      </c>
    </row>
    <row r="845" s="14" customFormat="1">
      <c r="A845" s="14"/>
      <c r="B845" s="245"/>
      <c r="C845" s="246"/>
      <c r="D845" s="236" t="s">
        <v>223</v>
      </c>
      <c r="E845" s="247" t="s">
        <v>21</v>
      </c>
      <c r="F845" s="248" t="s">
        <v>1291</v>
      </c>
      <c r="G845" s="246"/>
      <c r="H845" s="249">
        <v>20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223</v>
      </c>
      <c r="AU845" s="255" t="s">
        <v>86</v>
      </c>
      <c r="AV845" s="14" t="s">
        <v>86</v>
      </c>
      <c r="AW845" s="14" t="s">
        <v>34</v>
      </c>
      <c r="AX845" s="14" t="s">
        <v>73</v>
      </c>
      <c r="AY845" s="255" t="s">
        <v>213</v>
      </c>
    </row>
    <row r="846" s="15" customFormat="1">
      <c r="A846" s="15"/>
      <c r="B846" s="256"/>
      <c r="C846" s="257"/>
      <c r="D846" s="236" t="s">
        <v>223</v>
      </c>
      <c r="E846" s="258" t="s">
        <v>21</v>
      </c>
      <c r="F846" s="259" t="s">
        <v>230</v>
      </c>
      <c r="G846" s="257"/>
      <c r="H846" s="260">
        <v>20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223</v>
      </c>
      <c r="AU846" s="266" t="s">
        <v>86</v>
      </c>
      <c r="AV846" s="15" t="s">
        <v>122</v>
      </c>
      <c r="AW846" s="15" t="s">
        <v>34</v>
      </c>
      <c r="AX846" s="15" t="s">
        <v>80</v>
      </c>
      <c r="AY846" s="266" t="s">
        <v>213</v>
      </c>
    </row>
    <row r="847" s="2" customFormat="1" ht="24.15" customHeight="1">
      <c r="A847" s="41"/>
      <c r="B847" s="42"/>
      <c r="C847" s="216" t="s">
        <v>1292</v>
      </c>
      <c r="D847" s="216" t="s">
        <v>215</v>
      </c>
      <c r="E847" s="217" t="s">
        <v>1293</v>
      </c>
      <c r="F847" s="218" t="s">
        <v>1294</v>
      </c>
      <c r="G847" s="219" t="s">
        <v>248</v>
      </c>
      <c r="H847" s="220">
        <v>1412.694</v>
      </c>
      <c r="I847" s="221"/>
      <c r="J847" s="222">
        <f>ROUND(I847*H847,2)</f>
        <v>0</v>
      </c>
      <c r="K847" s="218" t="s">
        <v>219</v>
      </c>
      <c r="L847" s="47"/>
      <c r="M847" s="223" t="s">
        <v>21</v>
      </c>
      <c r="N847" s="224" t="s">
        <v>45</v>
      </c>
      <c r="O847" s="87"/>
      <c r="P847" s="225">
        <f>O847*H847</f>
        <v>0</v>
      </c>
      <c r="Q847" s="225">
        <v>0.24969</v>
      </c>
      <c r="R847" s="225">
        <f>Q847*H847</f>
        <v>352.73556486000001</v>
      </c>
      <c r="S847" s="225">
        <v>0</v>
      </c>
      <c r="T847" s="226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7" t="s">
        <v>122</v>
      </c>
      <c r="AT847" s="227" t="s">
        <v>215</v>
      </c>
      <c r="AU847" s="227" t="s">
        <v>86</v>
      </c>
      <c r="AY847" s="20" t="s">
        <v>213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0" t="s">
        <v>86</v>
      </c>
      <c r="BK847" s="228">
        <f>ROUND(I847*H847,2)</f>
        <v>0</v>
      </c>
      <c r="BL847" s="20" t="s">
        <v>122</v>
      </c>
      <c r="BM847" s="227" t="s">
        <v>1295</v>
      </c>
    </row>
    <row r="848" s="2" customFormat="1">
      <c r="A848" s="41"/>
      <c r="B848" s="42"/>
      <c r="C848" s="43"/>
      <c r="D848" s="229" t="s">
        <v>221</v>
      </c>
      <c r="E848" s="43"/>
      <c r="F848" s="230" t="s">
        <v>1296</v>
      </c>
      <c r="G848" s="43"/>
      <c r="H848" s="43"/>
      <c r="I848" s="231"/>
      <c r="J848" s="43"/>
      <c r="K848" s="43"/>
      <c r="L848" s="47"/>
      <c r="M848" s="232"/>
      <c r="N848" s="233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221</v>
      </c>
      <c r="AU848" s="20" t="s">
        <v>86</v>
      </c>
    </row>
    <row r="849" s="13" customFormat="1">
      <c r="A849" s="13"/>
      <c r="B849" s="234"/>
      <c r="C849" s="235"/>
      <c r="D849" s="236" t="s">
        <v>223</v>
      </c>
      <c r="E849" s="237" t="s">
        <v>21</v>
      </c>
      <c r="F849" s="238" t="s">
        <v>1209</v>
      </c>
      <c r="G849" s="235"/>
      <c r="H849" s="237" t="s">
        <v>21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223</v>
      </c>
      <c r="AU849" s="244" t="s">
        <v>86</v>
      </c>
      <c r="AV849" s="13" t="s">
        <v>80</v>
      </c>
      <c r="AW849" s="13" t="s">
        <v>34</v>
      </c>
      <c r="AX849" s="13" t="s">
        <v>73</v>
      </c>
      <c r="AY849" s="244" t="s">
        <v>213</v>
      </c>
    </row>
    <row r="850" s="13" customFormat="1">
      <c r="A850" s="13"/>
      <c r="B850" s="234"/>
      <c r="C850" s="235"/>
      <c r="D850" s="236" t="s">
        <v>223</v>
      </c>
      <c r="E850" s="237" t="s">
        <v>21</v>
      </c>
      <c r="F850" s="238" t="s">
        <v>1297</v>
      </c>
      <c r="G850" s="235"/>
      <c r="H850" s="237" t="s">
        <v>21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223</v>
      </c>
      <c r="AU850" s="244" t="s">
        <v>86</v>
      </c>
      <c r="AV850" s="13" t="s">
        <v>80</v>
      </c>
      <c r="AW850" s="13" t="s">
        <v>34</v>
      </c>
      <c r="AX850" s="13" t="s">
        <v>73</v>
      </c>
      <c r="AY850" s="244" t="s">
        <v>213</v>
      </c>
    </row>
    <row r="851" s="13" customFormat="1">
      <c r="A851" s="13"/>
      <c r="B851" s="234"/>
      <c r="C851" s="235"/>
      <c r="D851" s="236" t="s">
        <v>223</v>
      </c>
      <c r="E851" s="237" t="s">
        <v>21</v>
      </c>
      <c r="F851" s="238" t="s">
        <v>1298</v>
      </c>
      <c r="G851" s="235"/>
      <c r="H851" s="237" t="s">
        <v>21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223</v>
      </c>
      <c r="AU851" s="244" t="s">
        <v>86</v>
      </c>
      <c r="AV851" s="13" t="s">
        <v>80</v>
      </c>
      <c r="AW851" s="13" t="s">
        <v>34</v>
      </c>
      <c r="AX851" s="13" t="s">
        <v>73</v>
      </c>
      <c r="AY851" s="244" t="s">
        <v>213</v>
      </c>
    </row>
    <row r="852" s="14" customFormat="1">
      <c r="A852" s="14"/>
      <c r="B852" s="245"/>
      <c r="C852" s="246"/>
      <c r="D852" s="236" t="s">
        <v>223</v>
      </c>
      <c r="E852" s="247" t="s">
        <v>21</v>
      </c>
      <c r="F852" s="248" t="s">
        <v>1299</v>
      </c>
      <c r="G852" s="246"/>
      <c r="H852" s="249">
        <v>56.677999999999997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223</v>
      </c>
      <c r="AU852" s="255" t="s">
        <v>86</v>
      </c>
      <c r="AV852" s="14" t="s">
        <v>86</v>
      </c>
      <c r="AW852" s="14" t="s">
        <v>34</v>
      </c>
      <c r="AX852" s="14" t="s">
        <v>73</v>
      </c>
      <c r="AY852" s="255" t="s">
        <v>213</v>
      </c>
    </row>
    <row r="853" s="14" customFormat="1">
      <c r="A853" s="14"/>
      <c r="B853" s="245"/>
      <c r="C853" s="246"/>
      <c r="D853" s="236" t="s">
        <v>223</v>
      </c>
      <c r="E853" s="247" t="s">
        <v>21</v>
      </c>
      <c r="F853" s="248" t="s">
        <v>1300</v>
      </c>
      <c r="G853" s="246"/>
      <c r="H853" s="249">
        <v>-5.46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223</v>
      </c>
      <c r="AU853" s="255" t="s">
        <v>86</v>
      </c>
      <c r="AV853" s="14" t="s">
        <v>86</v>
      </c>
      <c r="AW853" s="14" t="s">
        <v>34</v>
      </c>
      <c r="AX853" s="14" t="s">
        <v>73</v>
      </c>
      <c r="AY853" s="255" t="s">
        <v>213</v>
      </c>
    </row>
    <row r="854" s="14" customFormat="1">
      <c r="A854" s="14"/>
      <c r="B854" s="245"/>
      <c r="C854" s="246"/>
      <c r="D854" s="236" t="s">
        <v>223</v>
      </c>
      <c r="E854" s="247" t="s">
        <v>21</v>
      </c>
      <c r="F854" s="248" t="s">
        <v>1301</v>
      </c>
      <c r="G854" s="246"/>
      <c r="H854" s="249">
        <v>-3.3599999999999999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223</v>
      </c>
      <c r="AU854" s="255" t="s">
        <v>86</v>
      </c>
      <c r="AV854" s="14" t="s">
        <v>86</v>
      </c>
      <c r="AW854" s="14" t="s">
        <v>34</v>
      </c>
      <c r="AX854" s="14" t="s">
        <v>73</v>
      </c>
      <c r="AY854" s="255" t="s">
        <v>213</v>
      </c>
    </row>
    <row r="855" s="14" customFormat="1">
      <c r="A855" s="14"/>
      <c r="B855" s="245"/>
      <c r="C855" s="246"/>
      <c r="D855" s="236" t="s">
        <v>223</v>
      </c>
      <c r="E855" s="247" t="s">
        <v>21</v>
      </c>
      <c r="F855" s="248" t="s">
        <v>1302</v>
      </c>
      <c r="G855" s="246"/>
      <c r="H855" s="249">
        <v>-4.2000000000000002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223</v>
      </c>
      <c r="AU855" s="255" t="s">
        <v>86</v>
      </c>
      <c r="AV855" s="14" t="s">
        <v>86</v>
      </c>
      <c r="AW855" s="14" t="s">
        <v>34</v>
      </c>
      <c r="AX855" s="14" t="s">
        <v>73</v>
      </c>
      <c r="AY855" s="255" t="s">
        <v>213</v>
      </c>
    </row>
    <row r="856" s="13" customFormat="1">
      <c r="A856" s="13"/>
      <c r="B856" s="234"/>
      <c r="C856" s="235"/>
      <c r="D856" s="236" t="s">
        <v>223</v>
      </c>
      <c r="E856" s="237" t="s">
        <v>21</v>
      </c>
      <c r="F856" s="238" t="s">
        <v>1303</v>
      </c>
      <c r="G856" s="235"/>
      <c r="H856" s="237" t="s">
        <v>21</v>
      </c>
      <c r="I856" s="239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223</v>
      </c>
      <c r="AU856" s="244" t="s">
        <v>86</v>
      </c>
      <c r="AV856" s="13" t="s">
        <v>80</v>
      </c>
      <c r="AW856" s="13" t="s">
        <v>34</v>
      </c>
      <c r="AX856" s="13" t="s">
        <v>73</v>
      </c>
      <c r="AY856" s="244" t="s">
        <v>213</v>
      </c>
    </row>
    <row r="857" s="14" customFormat="1">
      <c r="A857" s="14"/>
      <c r="B857" s="245"/>
      <c r="C857" s="246"/>
      <c r="D857" s="236" t="s">
        <v>223</v>
      </c>
      <c r="E857" s="247" t="s">
        <v>21</v>
      </c>
      <c r="F857" s="248" t="s">
        <v>1304</v>
      </c>
      <c r="G857" s="246"/>
      <c r="H857" s="249">
        <v>63.780000000000001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223</v>
      </c>
      <c r="AU857" s="255" t="s">
        <v>86</v>
      </c>
      <c r="AV857" s="14" t="s">
        <v>86</v>
      </c>
      <c r="AW857" s="14" t="s">
        <v>34</v>
      </c>
      <c r="AX857" s="14" t="s">
        <v>73</v>
      </c>
      <c r="AY857" s="255" t="s">
        <v>213</v>
      </c>
    </row>
    <row r="858" s="14" customFormat="1">
      <c r="A858" s="14"/>
      <c r="B858" s="245"/>
      <c r="C858" s="246"/>
      <c r="D858" s="236" t="s">
        <v>223</v>
      </c>
      <c r="E858" s="247" t="s">
        <v>21</v>
      </c>
      <c r="F858" s="248" t="s">
        <v>1305</v>
      </c>
      <c r="G858" s="246"/>
      <c r="H858" s="249">
        <v>-3.6749999999999998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223</v>
      </c>
      <c r="AU858" s="255" t="s">
        <v>86</v>
      </c>
      <c r="AV858" s="14" t="s">
        <v>86</v>
      </c>
      <c r="AW858" s="14" t="s">
        <v>34</v>
      </c>
      <c r="AX858" s="14" t="s">
        <v>73</v>
      </c>
      <c r="AY858" s="255" t="s">
        <v>213</v>
      </c>
    </row>
    <row r="859" s="13" customFormat="1">
      <c r="A859" s="13"/>
      <c r="B859" s="234"/>
      <c r="C859" s="235"/>
      <c r="D859" s="236" t="s">
        <v>223</v>
      </c>
      <c r="E859" s="237" t="s">
        <v>21</v>
      </c>
      <c r="F859" s="238" t="s">
        <v>1306</v>
      </c>
      <c r="G859" s="235"/>
      <c r="H859" s="237" t="s">
        <v>21</v>
      </c>
      <c r="I859" s="239"/>
      <c r="J859" s="235"/>
      <c r="K859" s="235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223</v>
      </c>
      <c r="AU859" s="244" t="s">
        <v>86</v>
      </c>
      <c r="AV859" s="13" t="s">
        <v>80</v>
      </c>
      <c r="AW859" s="13" t="s">
        <v>34</v>
      </c>
      <c r="AX859" s="13" t="s">
        <v>73</v>
      </c>
      <c r="AY859" s="244" t="s">
        <v>213</v>
      </c>
    </row>
    <row r="860" s="13" customFormat="1">
      <c r="A860" s="13"/>
      <c r="B860" s="234"/>
      <c r="C860" s="235"/>
      <c r="D860" s="236" t="s">
        <v>223</v>
      </c>
      <c r="E860" s="237" t="s">
        <v>21</v>
      </c>
      <c r="F860" s="238" t="s">
        <v>1298</v>
      </c>
      <c r="G860" s="235"/>
      <c r="H860" s="237" t="s">
        <v>21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223</v>
      </c>
      <c r="AU860" s="244" t="s">
        <v>86</v>
      </c>
      <c r="AV860" s="13" t="s">
        <v>80</v>
      </c>
      <c r="AW860" s="13" t="s">
        <v>34</v>
      </c>
      <c r="AX860" s="13" t="s">
        <v>73</v>
      </c>
      <c r="AY860" s="244" t="s">
        <v>213</v>
      </c>
    </row>
    <row r="861" s="14" customFormat="1">
      <c r="A861" s="14"/>
      <c r="B861" s="245"/>
      <c r="C861" s="246"/>
      <c r="D861" s="236" t="s">
        <v>223</v>
      </c>
      <c r="E861" s="247" t="s">
        <v>21</v>
      </c>
      <c r="F861" s="248" t="s">
        <v>1307</v>
      </c>
      <c r="G861" s="246"/>
      <c r="H861" s="249">
        <v>58.372999999999998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223</v>
      </c>
      <c r="AU861" s="255" t="s">
        <v>86</v>
      </c>
      <c r="AV861" s="14" t="s">
        <v>86</v>
      </c>
      <c r="AW861" s="14" t="s">
        <v>34</v>
      </c>
      <c r="AX861" s="14" t="s">
        <v>73</v>
      </c>
      <c r="AY861" s="255" t="s">
        <v>213</v>
      </c>
    </row>
    <row r="862" s="14" customFormat="1">
      <c r="A862" s="14"/>
      <c r="B862" s="245"/>
      <c r="C862" s="246"/>
      <c r="D862" s="236" t="s">
        <v>223</v>
      </c>
      <c r="E862" s="247" t="s">
        <v>21</v>
      </c>
      <c r="F862" s="248" t="s">
        <v>1302</v>
      </c>
      <c r="G862" s="246"/>
      <c r="H862" s="249">
        <v>-4.2000000000000002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223</v>
      </c>
      <c r="AU862" s="255" t="s">
        <v>86</v>
      </c>
      <c r="AV862" s="14" t="s">
        <v>86</v>
      </c>
      <c r="AW862" s="14" t="s">
        <v>34</v>
      </c>
      <c r="AX862" s="14" t="s">
        <v>73</v>
      </c>
      <c r="AY862" s="255" t="s">
        <v>213</v>
      </c>
    </row>
    <row r="863" s="14" customFormat="1">
      <c r="A863" s="14"/>
      <c r="B863" s="245"/>
      <c r="C863" s="246"/>
      <c r="D863" s="236" t="s">
        <v>223</v>
      </c>
      <c r="E863" s="247" t="s">
        <v>21</v>
      </c>
      <c r="F863" s="248" t="s">
        <v>1043</v>
      </c>
      <c r="G863" s="246"/>
      <c r="H863" s="249">
        <v>-2.73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223</v>
      </c>
      <c r="AU863" s="255" t="s">
        <v>86</v>
      </c>
      <c r="AV863" s="14" t="s">
        <v>86</v>
      </c>
      <c r="AW863" s="14" t="s">
        <v>34</v>
      </c>
      <c r="AX863" s="14" t="s">
        <v>73</v>
      </c>
      <c r="AY863" s="255" t="s">
        <v>213</v>
      </c>
    </row>
    <row r="864" s="13" customFormat="1">
      <c r="A864" s="13"/>
      <c r="B864" s="234"/>
      <c r="C864" s="235"/>
      <c r="D864" s="236" t="s">
        <v>223</v>
      </c>
      <c r="E864" s="237" t="s">
        <v>21</v>
      </c>
      <c r="F864" s="238" t="s">
        <v>1303</v>
      </c>
      <c r="G864" s="235"/>
      <c r="H864" s="237" t="s">
        <v>21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223</v>
      </c>
      <c r="AU864" s="244" t="s">
        <v>86</v>
      </c>
      <c r="AV864" s="13" t="s">
        <v>80</v>
      </c>
      <c r="AW864" s="13" t="s">
        <v>34</v>
      </c>
      <c r="AX864" s="13" t="s">
        <v>73</v>
      </c>
      <c r="AY864" s="244" t="s">
        <v>213</v>
      </c>
    </row>
    <row r="865" s="14" customFormat="1">
      <c r="A865" s="14"/>
      <c r="B865" s="245"/>
      <c r="C865" s="246"/>
      <c r="D865" s="236" t="s">
        <v>223</v>
      </c>
      <c r="E865" s="247" t="s">
        <v>21</v>
      </c>
      <c r="F865" s="248" t="s">
        <v>1308</v>
      </c>
      <c r="G865" s="246"/>
      <c r="H865" s="249">
        <v>6.5099999999999998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223</v>
      </c>
      <c r="AU865" s="255" t="s">
        <v>86</v>
      </c>
      <c r="AV865" s="14" t="s">
        <v>86</v>
      </c>
      <c r="AW865" s="14" t="s">
        <v>34</v>
      </c>
      <c r="AX865" s="14" t="s">
        <v>73</v>
      </c>
      <c r="AY865" s="255" t="s">
        <v>213</v>
      </c>
    </row>
    <row r="866" s="14" customFormat="1">
      <c r="A866" s="14"/>
      <c r="B866" s="245"/>
      <c r="C866" s="246"/>
      <c r="D866" s="236" t="s">
        <v>223</v>
      </c>
      <c r="E866" s="247" t="s">
        <v>21</v>
      </c>
      <c r="F866" s="248" t="s">
        <v>1042</v>
      </c>
      <c r="G866" s="246"/>
      <c r="H866" s="249">
        <v>-1.8899999999999999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223</v>
      </c>
      <c r="AU866" s="255" t="s">
        <v>86</v>
      </c>
      <c r="AV866" s="14" t="s">
        <v>86</v>
      </c>
      <c r="AW866" s="14" t="s">
        <v>34</v>
      </c>
      <c r="AX866" s="14" t="s">
        <v>73</v>
      </c>
      <c r="AY866" s="255" t="s">
        <v>213</v>
      </c>
    </row>
    <row r="867" s="13" customFormat="1">
      <c r="A867" s="13"/>
      <c r="B867" s="234"/>
      <c r="C867" s="235"/>
      <c r="D867" s="236" t="s">
        <v>223</v>
      </c>
      <c r="E867" s="237" t="s">
        <v>21</v>
      </c>
      <c r="F867" s="238" t="s">
        <v>1309</v>
      </c>
      <c r="G867" s="235"/>
      <c r="H867" s="237" t="s">
        <v>21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223</v>
      </c>
      <c r="AU867" s="244" t="s">
        <v>86</v>
      </c>
      <c r="AV867" s="13" t="s">
        <v>80</v>
      </c>
      <c r="AW867" s="13" t="s">
        <v>34</v>
      </c>
      <c r="AX867" s="13" t="s">
        <v>73</v>
      </c>
      <c r="AY867" s="244" t="s">
        <v>213</v>
      </c>
    </row>
    <row r="868" s="13" customFormat="1">
      <c r="A868" s="13"/>
      <c r="B868" s="234"/>
      <c r="C868" s="235"/>
      <c r="D868" s="236" t="s">
        <v>223</v>
      </c>
      <c r="E868" s="237" t="s">
        <v>21</v>
      </c>
      <c r="F868" s="238" t="s">
        <v>1298</v>
      </c>
      <c r="G868" s="235"/>
      <c r="H868" s="237" t="s">
        <v>21</v>
      </c>
      <c r="I868" s="239"/>
      <c r="J868" s="235"/>
      <c r="K868" s="235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223</v>
      </c>
      <c r="AU868" s="244" t="s">
        <v>86</v>
      </c>
      <c r="AV868" s="13" t="s">
        <v>80</v>
      </c>
      <c r="AW868" s="13" t="s">
        <v>34</v>
      </c>
      <c r="AX868" s="13" t="s">
        <v>73</v>
      </c>
      <c r="AY868" s="244" t="s">
        <v>213</v>
      </c>
    </row>
    <row r="869" s="14" customFormat="1">
      <c r="A869" s="14"/>
      <c r="B869" s="245"/>
      <c r="C869" s="246"/>
      <c r="D869" s="236" t="s">
        <v>223</v>
      </c>
      <c r="E869" s="247" t="s">
        <v>21</v>
      </c>
      <c r="F869" s="248" t="s">
        <v>1310</v>
      </c>
      <c r="G869" s="246"/>
      <c r="H869" s="249">
        <v>45.920999999999999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223</v>
      </c>
      <c r="AU869" s="255" t="s">
        <v>86</v>
      </c>
      <c r="AV869" s="14" t="s">
        <v>86</v>
      </c>
      <c r="AW869" s="14" t="s">
        <v>34</v>
      </c>
      <c r="AX869" s="14" t="s">
        <v>73</v>
      </c>
      <c r="AY869" s="255" t="s">
        <v>213</v>
      </c>
    </row>
    <row r="870" s="14" customFormat="1">
      <c r="A870" s="14"/>
      <c r="B870" s="245"/>
      <c r="C870" s="246"/>
      <c r="D870" s="236" t="s">
        <v>223</v>
      </c>
      <c r="E870" s="247" t="s">
        <v>21</v>
      </c>
      <c r="F870" s="248" t="s">
        <v>1311</v>
      </c>
      <c r="G870" s="246"/>
      <c r="H870" s="249">
        <v>-5.6699999999999999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223</v>
      </c>
      <c r="AU870" s="255" t="s">
        <v>86</v>
      </c>
      <c r="AV870" s="14" t="s">
        <v>86</v>
      </c>
      <c r="AW870" s="14" t="s">
        <v>34</v>
      </c>
      <c r="AX870" s="14" t="s">
        <v>73</v>
      </c>
      <c r="AY870" s="255" t="s">
        <v>213</v>
      </c>
    </row>
    <row r="871" s="13" customFormat="1">
      <c r="A871" s="13"/>
      <c r="B871" s="234"/>
      <c r="C871" s="235"/>
      <c r="D871" s="236" t="s">
        <v>223</v>
      </c>
      <c r="E871" s="237" t="s">
        <v>21</v>
      </c>
      <c r="F871" s="238" t="s">
        <v>1303</v>
      </c>
      <c r="G871" s="235"/>
      <c r="H871" s="237" t="s">
        <v>21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223</v>
      </c>
      <c r="AU871" s="244" t="s">
        <v>86</v>
      </c>
      <c r="AV871" s="13" t="s">
        <v>80</v>
      </c>
      <c r="AW871" s="13" t="s">
        <v>34</v>
      </c>
      <c r="AX871" s="13" t="s">
        <v>73</v>
      </c>
      <c r="AY871" s="244" t="s">
        <v>213</v>
      </c>
    </row>
    <row r="872" s="14" customFormat="1">
      <c r="A872" s="14"/>
      <c r="B872" s="245"/>
      <c r="C872" s="246"/>
      <c r="D872" s="236" t="s">
        <v>223</v>
      </c>
      <c r="E872" s="247" t="s">
        <v>21</v>
      </c>
      <c r="F872" s="248" t="s">
        <v>1312</v>
      </c>
      <c r="G872" s="246"/>
      <c r="H872" s="249">
        <v>34.93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223</v>
      </c>
      <c r="AU872" s="255" t="s">
        <v>86</v>
      </c>
      <c r="AV872" s="14" t="s">
        <v>86</v>
      </c>
      <c r="AW872" s="14" t="s">
        <v>34</v>
      </c>
      <c r="AX872" s="14" t="s">
        <v>73</v>
      </c>
      <c r="AY872" s="255" t="s">
        <v>213</v>
      </c>
    </row>
    <row r="873" s="14" customFormat="1">
      <c r="A873" s="14"/>
      <c r="B873" s="245"/>
      <c r="C873" s="246"/>
      <c r="D873" s="236" t="s">
        <v>223</v>
      </c>
      <c r="E873" s="247" t="s">
        <v>21</v>
      </c>
      <c r="F873" s="248" t="s">
        <v>1042</v>
      </c>
      <c r="G873" s="246"/>
      <c r="H873" s="249">
        <v>-1.8899999999999999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223</v>
      </c>
      <c r="AU873" s="255" t="s">
        <v>86</v>
      </c>
      <c r="AV873" s="14" t="s">
        <v>86</v>
      </c>
      <c r="AW873" s="14" t="s">
        <v>34</v>
      </c>
      <c r="AX873" s="14" t="s">
        <v>73</v>
      </c>
      <c r="AY873" s="255" t="s">
        <v>213</v>
      </c>
    </row>
    <row r="874" s="13" customFormat="1">
      <c r="A874" s="13"/>
      <c r="B874" s="234"/>
      <c r="C874" s="235"/>
      <c r="D874" s="236" t="s">
        <v>223</v>
      </c>
      <c r="E874" s="237" t="s">
        <v>21</v>
      </c>
      <c r="F874" s="238" t="s">
        <v>1035</v>
      </c>
      <c r="G874" s="235"/>
      <c r="H874" s="237" t="s">
        <v>21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223</v>
      </c>
      <c r="AU874" s="244" t="s">
        <v>86</v>
      </c>
      <c r="AV874" s="13" t="s">
        <v>80</v>
      </c>
      <c r="AW874" s="13" t="s">
        <v>34</v>
      </c>
      <c r="AX874" s="13" t="s">
        <v>73</v>
      </c>
      <c r="AY874" s="244" t="s">
        <v>213</v>
      </c>
    </row>
    <row r="875" s="13" customFormat="1">
      <c r="A875" s="13"/>
      <c r="B875" s="234"/>
      <c r="C875" s="235"/>
      <c r="D875" s="236" t="s">
        <v>223</v>
      </c>
      <c r="E875" s="237" t="s">
        <v>21</v>
      </c>
      <c r="F875" s="238" t="s">
        <v>1313</v>
      </c>
      <c r="G875" s="235"/>
      <c r="H875" s="237" t="s">
        <v>21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223</v>
      </c>
      <c r="AU875" s="244" t="s">
        <v>86</v>
      </c>
      <c r="AV875" s="13" t="s">
        <v>80</v>
      </c>
      <c r="AW875" s="13" t="s">
        <v>34</v>
      </c>
      <c r="AX875" s="13" t="s">
        <v>73</v>
      </c>
      <c r="AY875" s="244" t="s">
        <v>213</v>
      </c>
    </row>
    <row r="876" s="13" customFormat="1">
      <c r="A876" s="13"/>
      <c r="B876" s="234"/>
      <c r="C876" s="235"/>
      <c r="D876" s="236" t="s">
        <v>223</v>
      </c>
      <c r="E876" s="237" t="s">
        <v>21</v>
      </c>
      <c r="F876" s="238" t="s">
        <v>1298</v>
      </c>
      <c r="G876" s="235"/>
      <c r="H876" s="237" t="s">
        <v>21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223</v>
      </c>
      <c r="AU876" s="244" t="s">
        <v>86</v>
      </c>
      <c r="AV876" s="13" t="s">
        <v>80</v>
      </c>
      <c r="AW876" s="13" t="s">
        <v>34</v>
      </c>
      <c r="AX876" s="13" t="s">
        <v>73</v>
      </c>
      <c r="AY876" s="244" t="s">
        <v>213</v>
      </c>
    </row>
    <row r="877" s="14" customFormat="1">
      <c r="A877" s="14"/>
      <c r="B877" s="245"/>
      <c r="C877" s="246"/>
      <c r="D877" s="236" t="s">
        <v>223</v>
      </c>
      <c r="E877" s="247" t="s">
        <v>21</v>
      </c>
      <c r="F877" s="248" t="s">
        <v>1314</v>
      </c>
      <c r="G877" s="246"/>
      <c r="H877" s="249">
        <v>95.930000000000007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223</v>
      </c>
      <c r="AU877" s="255" t="s">
        <v>86</v>
      </c>
      <c r="AV877" s="14" t="s">
        <v>86</v>
      </c>
      <c r="AW877" s="14" t="s">
        <v>34</v>
      </c>
      <c r="AX877" s="14" t="s">
        <v>73</v>
      </c>
      <c r="AY877" s="255" t="s">
        <v>213</v>
      </c>
    </row>
    <row r="878" s="14" customFormat="1">
      <c r="A878" s="14"/>
      <c r="B878" s="245"/>
      <c r="C878" s="246"/>
      <c r="D878" s="236" t="s">
        <v>223</v>
      </c>
      <c r="E878" s="247" t="s">
        <v>21</v>
      </c>
      <c r="F878" s="248" t="s">
        <v>1315</v>
      </c>
      <c r="G878" s="246"/>
      <c r="H878" s="249">
        <v>-10.92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223</v>
      </c>
      <c r="AU878" s="255" t="s">
        <v>86</v>
      </c>
      <c r="AV878" s="14" t="s">
        <v>86</v>
      </c>
      <c r="AW878" s="14" t="s">
        <v>34</v>
      </c>
      <c r="AX878" s="14" t="s">
        <v>73</v>
      </c>
      <c r="AY878" s="255" t="s">
        <v>213</v>
      </c>
    </row>
    <row r="879" s="14" customFormat="1">
      <c r="A879" s="14"/>
      <c r="B879" s="245"/>
      <c r="C879" s="246"/>
      <c r="D879" s="236" t="s">
        <v>223</v>
      </c>
      <c r="E879" s="247" t="s">
        <v>21</v>
      </c>
      <c r="F879" s="248" t="s">
        <v>1311</v>
      </c>
      <c r="G879" s="246"/>
      <c r="H879" s="249">
        <v>-5.6699999999999999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223</v>
      </c>
      <c r="AU879" s="255" t="s">
        <v>86</v>
      </c>
      <c r="AV879" s="14" t="s">
        <v>86</v>
      </c>
      <c r="AW879" s="14" t="s">
        <v>34</v>
      </c>
      <c r="AX879" s="14" t="s">
        <v>73</v>
      </c>
      <c r="AY879" s="255" t="s">
        <v>213</v>
      </c>
    </row>
    <row r="880" s="13" customFormat="1">
      <c r="A880" s="13"/>
      <c r="B880" s="234"/>
      <c r="C880" s="235"/>
      <c r="D880" s="236" t="s">
        <v>223</v>
      </c>
      <c r="E880" s="237" t="s">
        <v>21</v>
      </c>
      <c r="F880" s="238" t="s">
        <v>1303</v>
      </c>
      <c r="G880" s="235"/>
      <c r="H880" s="237" t="s">
        <v>21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223</v>
      </c>
      <c r="AU880" s="244" t="s">
        <v>86</v>
      </c>
      <c r="AV880" s="13" t="s">
        <v>80</v>
      </c>
      <c r="AW880" s="13" t="s">
        <v>34</v>
      </c>
      <c r="AX880" s="13" t="s">
        <v>73</v>
      </c>
      <c r="AY880" s="244" t="s">
        <v>213</v>
      </c>
    </row>
    <row r="881" s="14" customFormat="1">
      <c r="A881" s="14"/>
      <c r="B881" s="245"/>
      <c r="C881" s="246"/>
      <c r="D881" s="236" t="s">
        <v>223</v>
      </c>
      <c r="E881" s="247" t="s">
        <v>21</v>
      </c>
      <c r="F881" s="248" t="s">
        <v>1316</v>
      </c>
      <c r="G881" s="246"/>
      <c r="H881" s="249">
        <v>75.469999999999999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223</v>
      </c>
      <c r="AU881" s="255" t="s">
        <v>86</v>
      </c>
      <c r="AV881" s="14" t="s">
        <v>86</v>
      </c>
      <c r="AW881" s="14" t="s">
        <v>34</v>
      </c>
      <c r="AX881" s="14" t="s">
        <v>73</v>
      </c>
      <c r="AY881" s="255" t="s">
        <v>213</v>
      </c>
    </row>
    <row r="882" s="14" customFormat="1">
      <c r="A882" s="14"/>
      <c r="B882" s="245"/>
      <c r="C882" s="246"/>
      <c r="D882" s="236" t="s">
        <v>223</v>
      </c>
      <c r="E882" s="247" t="s">
        <v>21</v>
      </c>
      <c r="F882" s="248" t="s">
        <v>1043</v>
      </c>
      <c r="G882" s="246"/>
      <c r="H882" s="249">
        <v>-2.73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223</v>
      </c>
      <c r="AU882" s="255" t="s">
        <v>86</v>
      </c>
      <c r="AV882" s="14" t="s">
        <v>86</v>
      </c>
      <c r="AW882" s="14" t="s">
        <v>34</v>
      </c>
      <c r="AX882" s="14" t="s">
        <v>73</v>
      </c>
      <c r="AY882" s="255" t="s">
        <v>213</v>
      </c>
    </row>
    <row r="883" s="13" customFormat="1">
      <c r="A883" s="13"/>
      <c r="B883" s="234"/>
      <c r="C883" s="235"/>
      <c r="D883" s="236" t="s">
        <v>223</v>
      </c>
      <c r="E883" s="237" t="s">
        <v>21</v>
      </c>
      <c r="F883" s="238" t="s">
        <v>1317</v>
      </c>
      <c r="G883" s="235"/>
      <c r="H883" s="237" t="s">
        <v>21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223</v>
      </c>
      <c r="AU883" s="244" t="s">
        <v>86</v>
      </c>
      <c r="AV883" s="13" t="s">
        <v>80</v>
      </c>
      <c r="AW883" s="13" t="s">
        <v>34</v>
      </c>
      <c r="AX883" s="13" t="s">
        <v>73</v>
      </c>
      <c r="AY883" s="244" t="s">
        <v>213</v>
      </c>
    </row>
    <row r="884" s="13" customFormat="1">
      <c r="A884" s="13"/>
      <c r="B884" s="234"/>
      <c r="C884" s="235"/>
      <c r="D884" s="236" t="s">
        <v>223</v>
      </c>
      <c r="E884" s="237" t="s">
        <v>21</v>
      </c>
      <c r="F884" s="238" t="s">
        <v>1298</v>
      </c>
      <c r="G884" s="235"/>
      <c r="H884" s="237" t="s">
        <v>21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223</v>
      </c>
      <c r="AU884" s="244" t="s">
        <v>86</v>
      </c>
      <c r="AV884" s="13" t="s">
        <v>80</v>
      </c>
      <c r="AW884" s="13" t="s">
        <v>34</v>
      </c>
      <c r="AX884" s="13" t="s">
        <v>73</v>
      </c>
      <c r="AY884" s="244" t="s">
        <v>213</v>
      </c>
    </row>
    <row r="885" s="14" customFormat="1">
      <c r="A885" s="14"/>
      <c r="B885" s="245"/>
      <c r="C885" s="246"/>
      <c r="D885" s="236" t="s">
        <v>223</v>
      </c>
      <c r="E885" s="247" t="s">
        <v>21</v>
      </c>
      <c r="F885" s="248" t="s">
        <v>1318</v>
      </c>
      <c r="G885" s="246"/>
      <c r="H885" s="249">
        <v>37.944000000000003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223</v>
      </c>
      <c r="AU885" s="255" t="s">
        <v>86</v>
      </c>
      <c r="AV885" s="14" t="s">
        <v>86</v>
      </c>
      <c r="AW885" s="14" t="s">
        <v>34</v>
      </c>
      <c r="AX885" s="14" t="s">
        <v>73</v>
      </c>
      <c r="AY885" s="255" t="s">
        <v>213</v>
      </c>
    </row>
    <row r="886" s="14" customFormat="1">
      <c r="A886" s="14"/>
      <c r="B886" s="245"/>
      <c r="C886" s="246"/>
      <c r="D886" s="236" t="s">
        <v>223</v>
      </c>
      <c r="E886" s="247" t="s">
        <v>21</v>
      </c>
      <c r="F886" s="248" t="s">
        <v>1319</v>
      </c>
      <c r="G886" s="246"/>
      <c r="H886" s="249">
        <v>-3.7799999999999998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223</v>
      </c>
      <c r="AU886" s="255" t="s">
        <v>86</v>
      </c>
      <c r="AV886" s="14" t="s">
        <v>86</v>
      </c>
      <c r="AW886" s="14" t="s">
        <v>34</v>
      </c>
      <c r="AX886" s="14" t="s">
        <v>73</v>
      </c>
      <c r="AY886" s="255" t="s">
        <v>213</v>
      </c>
    </row>
    <row r="887" s="14" customFormat="1">
      <c r="A887" s="14"/>
      <c r="B887" s="245"/>
      <c r="C887" s="246"/>
      <c r="D887" s="236" t="s">
        <v>223</v>
      </c>
      <c r="E887" s="247" t="s">
        <v>21</v>
      </c>
      <c r="F887" s="248" t="s">
        <v>1320</v>
      </c>
      <c r="G887" s="246"/>
      <c r="H887" s="249">
        <v>-3.7799999999999998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223</v>
      </c>
      <c r="AU887" s="255" t="s">
        <v>86</v>
      </c>
      <c r="AV887" s="14" t="s">
        <v>86</v>
      </c>
      <c r="AW887" s="14" t="s">
        <v>34</v>
      </c>
      <c r="AX887" s="14" t="s">
        <v>73</v>
      </c>
      <c r="AY887" s="255" t="s">
        <v>213</v>
      </c>
    </row>
    <row r="888" s="14" customFormat="1">
      <c r="A888" s="14"/>
      <c r="B888" s="245"/>
      <c r="C888" s="246"/>
      <c r="D888" s="236" t="s">
        <v>223</v>
      </c>
      <c r="E888" s="247" t="s">
        <v>21</v>
      </c>
      <c r="F888" s="248" t="s">
        <v>1321</v>
      </c>
      <c r="G888" s="246"/>
      <c r="H888" s="249">
        <v>-3.1200000000000001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223</v>
      </c>
      <c r="AU888" s="255" t="s">
        <v>86</v>
      </c>
      <c r="AV888" s="14" t="s">
        <v>86</v>
      </c>
      <c r="AW888" s="14" t="s">
        <v>34</v>
      </c>
      <c r="AX888" s="14" t="s">
        <v>73</v>
      </c>
      <c r="AY888" s="255" t="s">
        <v>213</v>
      </c>
    </row>
    <row r="889" s="13" customFormat="1">
      <c r="A889" s="13"/>
      <c r="B889" s="234"/>
      <c r="C889" s="235"/>
      <c r="D889" s="236" t="s">
        <v>223</v>
      </c>
      <c r="E889" s="237" t="s">
        <v>21</v>
      </c>
      <c r="F889" s="238" t="s">
        <v>1303</v>
      </c>
      <c r="G889" s="235"/>
      <c r="H889" s="237" t="s">
        <v>21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223</v>
      </c>
      <c r="AU889" s="244" t="s">
        <v>86</v>
      </c>
      <c r="AV889" s="13" t="s">
        <v>80</v>
      </c>
      <c r="AW889" s="13" t="s">
        <v>34</v>
      </c>
      <c r="AX889" s="13" t="s">
        <v>73</v>
      </c>
      <c r="AY889" s="244" t="s">
        <v>213</v>
      </c>
    </row>
    <row r="890" s="14" customFormat="1">
      <c r="A890" s="14"/>
      <c r="B890" s="245"/>
      <c r="C890" s="246"/>
      <c r="D890" s="236" t="s">
        <v>223</v>
      </c>
      <c r="E890" s="247" t="s">
        <v>21</v>
      </c>
      <c r="F890" s="248" t="s">
        <v>1322</v>
      </c>
      <c r="G890" s="246"/>
      <c r="H890" s="249">
        <v>19.591999999999999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223</v>
      </c>
      <c r="AU890" s="255" t="s">
        <v>86</v>
      </c>
      <c r="AV890" s="14" t="s">
        <v>86</v>
      </c>
      <c r="AW890" s="14" t="s">
        <v>34</v>
      </c>
      <c r="AX890" s="14" t="s">
        <v>73</v>
      </c>
      <c r="AY890" s="255" t="s">
        <v>213</v>
      </c>
    </row>
    <row r="891" s="14" customFormat="1">
      <c r="A891" s="14"/>
      <c r="B891" s="245"/>
      <c r="C891" s="246"/>
      <c r="D891" s="236" t="s">
        <v>223</v>
      </c>
      <c r="E891" s="247" t="s">
        <v>21</v>
      </c>
      <c r="F891" s="248" t="s">
        <v>1042</v>
      </c>
      <c r="G891" s="246"/>
      <c r="H891" s="249">
        <v>-1.8899999999999999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223</v>
      </c>
      <c r="AU891" s="255" t="s">
        <v>86</v>
      </c>
      <c r="AV891" s="14" t="s">
        <v>86</v>
      </c>
      <c r="AW891" s="14" t="s">
        <v>34</v>
      </c>
      <c r="AX891" s="14" t="s">
        <v>73</v>
      </c>
      <c r="AY891" s="255" t="s">
        <v>213</v>
      </c>
    </row>
    <row r="892" s="14" customFormat="1">
      <c r="A892" s="14"/>
      <c r="B892" s="245"/>
      <c r="C892" s="246"/>
      <c r="D892" s="236" t="s">
        <v>223</v>
      </c>
      <c r="E892" s="247" t="s">
        <v>21</v>
      </c>
      <c r="F892" s="248" t="s">
        <v>1323</v>
      </c>
      <c r="G892" s="246"/>
      <c r="H892" s="249">
        <v>-1.125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223</v>
      </c>
      <c r="AU892" s="255" t="s">
        <v>86</v>
      </c>
      <c r="AV892" s="14" t="s">
        <v>86</v>
      </c>
      <c r="AW892" s="14" t="s">
        <v>34</v>
      </c>
      <c r="AX892" s="14" t="s">
        <v>73</v>
      </c>
      <c r="AY892" s="255" t="s">
        <v>213</v>
      </c>
    </row>
    <row r="893" s="13" customFormat="1">
      <c r="A893" s="13"/>
      <c r="B893" s="234"/>
      <c r="C893" s="235"/>
      <c r="D893" s="236" t="s">
        <v>223</v>
      </c>
      <c r="E893" s="237" t="s">
        <v>21</v>
      </c>
      <c r="F893" s="238" t="s">
        <v>1324</v>
      </c>
      <c r="G893" s="235"/>
      <c r="H893" s="237" t="s">
        <v>21</v>
      </c>
      <c r="I893" s="239"/>
      <c r="J893" s="235"/>
      <c r="K893" s="235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223</v>
      </c>
      <c r="AU893" s="244" t="s">
        <v>86</v>
      </c>
      <c r="AV893" s="13" t="s">
        <v>80</v>
      </c>
      <c r="AW893" s="13" t="s">
        <v>34</v>
      </c>
      <c r="AX893" s="13" t="s">
        <v>73</v>
      </c>
      <c r="AY893" s="244" t="s">
        <v>213</v>
      </c>
    </row>
    <row r="894" s="13" customFormat="1">
      <c r="A894" s="13"/>
      <c r="B894" s="234"/>
      <c r="C894" s="235"/>
      <c r="D894" s="236" t="s">
        <v>223</v>
      </c>
      <c r="E894" s="237" t="s">
        <v>21</v>
      </c>
      <c r="F894" s="238" t="s">
        <v>1298</v>
      </c>
      <c r="G894" s="235"/>
      <c r="H894" s="237" t="s">
        <v>21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223</v>
      </c>
      <c r="AU894" s="244" t="s">
        <v>86</v>
      </c>
      <c r="AV894" s="13" t="s">
        <v>80</v>
      </c>
      <c r="AW894" s="13" t="s">
        <v>34</v>
      </c>
      <c r="AX894" s="13" t="s">
        <v>73</v>
      </c>
      <c r="AY894" s="244" t="s">
        <v>213</v>
      </c>
    </row>
    <row r="895" s="14" customFormat="1">
      <c r="A895" s="14"/>
      <c r="B895" s="245"/>
      <c r="C895" s="246"/>
      <c r="D895" s="236" t="s">
        <v>223</v>
      </c>
      <c r="E895" s="247" t="s">
        <v>21</v>
      </c>
      <c r="F895" s="248" t="s">
        <v>1325</v>
      </c>
      <c r="G895" s="246"/>
      <c r="H895" s="249">
        <v>37.200000000000003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223</v>
      </c>
      <c r="AU895" s="255" t="s">
        <v>86</v>
      </c>
      <c r="AV895" s="14" t="s">
        <v>86</v>
      </c>
      <c r="AW895" s="14" t="s">
        <v>34</v>
      </c>
      <c r="AX895" s="14" t="s">
        <v>73</v>
      </c>
      <c r="AY895" s="255" t="s">
        <v>213</v>
      </c>
    </row>
    <row r="896" s="14" customFormat="1">
      <c r="A896" s="14"/>
      <c r="B896" s="245"/>
      <c r="C896" s="246"/>
      <c r="D896" s="236" t="s">
        <v>223</v>
      </c>
      <c r="E896" s="247" t="s">
        <v>21</v>
      </c>
      <c r="F896" s="248" t="s">
        <v>1326</v>
      </c>
      <c r="G896" s="246"/>
      <c r="H896" s="249">
        <v>-1.6799999999999999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223</v>
      </c>
      <c r="AU896" s="255" t="s">
        <v>86</v>
      </c>
      <c r="AV896" s="14" t="s">
        <v>86</v>
      </c>
      <c r="AW896" s="14" t="s">
        <v>34</v>
      </c>
      <c r="AX896" s="14" t="s">
        <v>73</v>
      </c>
      <c r="AY896" s="255" t="s">
        <v>213</v>
      </c>
    </row>
    <row r="897" s="13" customFormat="1">
      <c r="A897" s="13"/>
      <c r="B897" s="234"/>
      <c r="C897" s="235"/>
      <c r="D897" s="236" t="s">
        <v>223</v>
      </c>
      <c r="E897" s="237" t="s">
        <v>21</v>
      </c>
      <c r="F897" s="238" t="s">
        <v>1303</v>
      </c>
      <c r="G897" s="235"/>
      <c r="H897" s="237" t="s">
        <v>21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223</v>
      </c>
      <c r="AU897" s="244" t="s">
        <v>86</v>
      </c>
      <c r="AV897" s="13" t="s">
        <v>80</v>
      </c>
      <c r="AW897" s="13" t="s">
        <v>34</v>
      </c>
      <c r="AX897" s="13" t="s">
        <v>73</v>
      </c>
      <c r="AY897" s="244" t="s">
        <v>213</v>
      </c>
    </row>
    <row r="898" s="14" customFormat="1">
      <c r="A898" s="14"/>
      <c r="B898" s="245"/>
      <c r="C898" s="246"/>
      <c r="D898" s="236" t="s">
        <v>223</v>
      </c>
      <c r="E898" s="247" t="s">
        <v>21</v>
      </c>
      <c r="F898" s="248" t="s">
        <v>1327</v>
      </c>
      <c r="G898" s="246"/>
      <c r="H898" s="249">
        <v>22.103000000000002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223</v>
      </c>
      <c r="AU898" s="255" t="s">
        <v>86</v>
      </c>
      <c r="AV898" s="14" t="s">
        <v>86</v>
      </c>
      <c r="AW898" s="14" t="s">
        <v>34</v>
      </c>
      <c r="AX898" s="14" t="s">
        <v>73</v>
      </c>
      <c r="AY898" s="255" t="s">
        <v>213</v>
      </c>
    </row>
    <row r="899" s="14" customFormat="1">
      <c r="A899" s="14"/>
      <c r="B899" s="245"/>
      <c r="C899" s="246"/>
      <c r="D899" s="236" t="s">
        <v>223</v>
      </c>
      <c r="E899" s="247" t="s">
        <v>21</v>
      </c>
      <c r="F899" s="248" t="s">
        <v>1319</v>
      </c>
      <c r="G899" s="246"/>
      <c r="H899" s="249">
        <v>-3.7799999999999998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223</v>
      </c>
      <c r="AU899" s="255" t="s">
        <v>86</v>
      </c>
      <c r="AV899" s="14" t="s">
        <v>86</v>
      </c>
      <c r="AW899" s="14" t="s">
        <v>34</v>
      </c>
      <c r="AX899" s="14" t="s">
        <v>73</v>
      </c>
      <c r="AY899" s="255" t="s">
        <v>213</v>
      </c>
    </row>
    <row r="900" s="14" customFormat="1">
      <c r="A900" s="14"/>
      <c r="B900" s="245"/>
      <c r="C900" s="246"/>
      <c r="D900" s="236" t="s">
        <v>223</v>
      </c>
      <c r="E900" s="247" t="s">
        <v>21</v>
      </c>
      <c r="F900" s="248" t="s">
        <v>1326</v>
      </c>
      <c r="G900" s="246"/>
      <c r="H900" s="249">
        <v>-1.6799999999999999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223</v>
      </c>
      <c r="AU900" s="255" t="s">
        <v>86</v>
      </c>
      <c r="AV900" s="14" t="s">
        <v>86</v>
      </c>
      <c r="AW900" s="14" t="s">
        <v>34</v>
      </c>
      <c r="AX900" s="14" t="s">
        <v>73</v>
      </c>
      <c r="AY900" s="255" t="s">
        <v>213</v>
      </c>
    </row>
    <row r="901" s="13" customFormat="1">
      <c r="A901" s="13"/>
      <c r="B901" s="234"/>
      <c r="C901" s="235"/>
      <c r="D901" s="236" t="s">
        <v>223</v>
      </c>
      <c r="E901" s="237" t="s">
        <v>21</v>
      </c>
      <c r="F901" s="238" t="s">
        <v>1328</v>
      </c>
      <c r="G901" s="235"/>
      <c r="H901" s="237" t="s">
        <v>21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223</v>
      </c>
      <c r="AU901" s="244" t="s">
        <v>86</v>
      </c>
      <c r="AV901" s="13" t="s">
        <v>80</v>
      </c>
      <c r="AW901" s="13" t="s">
        <v>34</v>
      </c>
      <c r="AX901" s="13" t="s">
        <v>73</v>
      </c>
      <c r="AY901" s="244" t="s">
        <v>213</v>
      </c>
    </row>
    <row r="902" s="13" customFormat="1">
      <c r="A902" s="13"/>
      <c r="B902" s="234"/>
      <c r="C902" s="235"/>
      <c r="D902" s="236" t="s">
        <v>223</v>
      </c>
      <c r="E902" s="237" t="s">
        <v>21</v>
      </c>
      <c r="F902" s="238" t="s">
        <v>1298</v>
      </c>
      <c r="G902" s="235"/>
      <c r="H902" s="237" t="s">
        <v>21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223</v>
      </c>
      <c r="AU902" s="244" t="s">
        <v>86</v>
      </c>
      <c r="AV902" s="13" t="s">
        <v>80</v>
      </c>
      <c r="AW902" s="13" t="s">
        <v>34</v>
      </c>
      <c r="AX902" s="13" t="s">
        <v>73</v>
      </c>
      <c r="AY902" s="244" t="s">
        <v>213</v>
      </c>
    </row>
    <row r="903" s="14" customFormat="1">
      <c r="A903" s="14"/>
      <c r="B903" s="245"/>
      <c r="C903" s="246"/>
      <c r="D903" s="236" t="s">
        <v>223</v>
      </c>
      <c r="E903" s="247" t="s">
        <v>21</v>
      </c>
      <c r="F903" s="248" t="s">
        <v>1329</v>
      </c>
      <c r="G903" s="246"/>
      <c r="H903" s="249">
        <v>28.742999999999999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223</v>
      </c>
      <c r="AU903" s="255" t="s">
        <v>86</v>
      </c>
      <c r="AV903" s="14" t="s">
        <v>86</v>
      </c>
      <c r="AW903" s="14" t="s">
        <v>34</v>
      </c>
      <c r="AX903" s="14" t="s">
        <v>73</v>
      </c>
      <c r="AY903" s="255" t="s">
        <v>213</v>
      </c>
    </row>
    <row r="904" s="13" customFormat="1">
      <c r="A904" s="13"/>
      <c r="B904" s="234"/>
      <c r="C904" s="235"/>
      <c r="D904" s="236" t="s">
        <v>223</v>
      </c>
      <c r="E904" s="237" t="s">
        <v>21</v>
      </c>
      <c r="F904" s="238" t="s">
        <v>1303</v>
      </c>
      <c r="G904" s="235"/>
      <c r="H904" s="237" t="s">
        <v>21</v>
      </c>
      <c r="I904" s="239"/>
      <c r="J904" s="235"/>
      <c r="K904" s="235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223</v>
      </c>
      <c r="AU904" s="244" t="s">
        <v>86</v>
      </c>
      <c r="AV904" s="13" t="s">
        <v>80</v>
      </c>
      <c r="AW904" s="13" t="s">
        <v>34</v>
      </c>
      <c r="AX904" s="13" t="s">
        <v>73</v>
      </c>
      <c r="AY904" s="244" t="s">
        <v>213</v>
      </c>
    </row>
    <row r="905" s="14" customFormat="1">
      <c r="A905" s="14"/>
      <c r="B905" s="245"/>
      <c r="C905" s="246"/>
      <c r="D905" s="236" t="s">
        <v>223</v>
      </c>
      <c r="E905" s="247" t="s">
        <v>21</v>
      </c>
      <c r="F905" s="248" t="s">
        <v>1330</v>
      </c>
      <c r="G905" s="246"/>
      <c r="H905" s="249">
        <v>17.638999999999999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223</v>
      </c>
      <c r="AU905" s="255" t="s">
        <v>86</v>
      </c>
      <c r="AV905" s="14" t="s">
        <v>86</v>
      </c>
      <c r="AW905" s="14" t="s">
        <v>34</v>
      </c>
      <c r="AX905" s="14" t="s">
        <v>73</v>
      </c>
      <c r="AY905" s="255" t="s">
        <v>213</v>
      </c>
    </row>
    <row r="906" s="14" customFormat="1">
      <c r="A906" s="14"/>
      <c r="B906" s="245"/>
      <c r="C906" s="246"/>
      <c r="D906" s="236" t="s">
        <v>223</v>
      </c>
      <c r="E906" s="247" t="s">
        <v>21</v>
      </c>
      <c r="F906" s="248" t="s">
        <v>1043</v>
      </c>
      <c r="G906" s="246"/>
      <c r="H906" s="249">
        <v>-2.73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223</v>
      </c>
      <c r="AU906" s="255" t="s">
        <v>86</v>
      </c>
      <c r="AV906" s="14" t="s">
        <v>86</v>
      </c>
      <c r="AW906" s="14" t="s">
        <v>34</v>
      </c>
      <c r="AX906" s="14" t="s">
        <v>73</v>
      </c>
      <c r="AY906" s="255" t="s">
        <v>213</v>
      </c>
    </row>
    <row r="907" s="14" customFormat="1">
      <c r="A907" s="14"/>
      <c r="B907" s="245"/>
      <c r="C907" s="246"/>
      <c r="D907" s="236" t="s">
        <v>223</v>
      </c>
      <c r="E907" s="247" t="s">
        <v>21</v>
      </c>
      <c r="F907" s="248" t="s">
        <v>1326</v>
      </c>
      <c r="G907" s="246"/>
      <c r="H907" s="249">
        <v>-1.6799999999999999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223</v>
      </c>
      <c r="AU907" s="255" t="s">
        <v>86</v>
      </c>
      <c r="AV907" s="14" t="s">
        <v>86</v>
      </c>
      <c r="AW907" s="14" t="s">
        <v>34</v>
      </c>
      <c r="AX907" s="14" t="s">
        <v>73</v>
      </c>
      <c r="AY907" s="255" t="s">
        <v>213</v>
      </c>
    </row>
    <row r="908" s="13" customFormat="1">
      <c r="A908" s="13"/>
      <c r="B908" s="234"/>
      <c r="C908" s="235"/>
      <c r="D908" s="236" t="s">
        <v>223</v>
      </c>
      <c r="E908" s="237" t="s">
        <v>21</v>
      </c>
      <c r="F908" s="238" t="s">
        <v>1331</v>
      </c>
      <c r="G908" s="235"/>
      <c r="H908" s="237" t="s">
        <v>21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223</v>
      </c>
      <c r="AU908" s="244" t="s">
        <v>86</v>
      </c>
      <c r="AV908" s="13" t="s">
        <v>80</v>
      </c>
      <c r="AW908" s="13" t="s">
        <v>34</v>
      </c>
      <c r="AX908" s="13" t="s">
        <v>73</v>
      </c>
      <c r="AY908" s="244" t="s">
        <v>213</v>
      </c>
    </row>
    <row r="909" s="13" customFormat="1">
      <c r="A909" s="13"/>
      <c r="B909" s="234"/>
      <c r="C909" s="235"/>
      <c r="D909" s="236" t="s">
        <v>223</v>
      </c>
      <c r="E909" s="237" t="s">
        <v>21</v>
      </c>
      <c r="F909" s="238" t="s">
        <v>1298</v>
      </c>
      <c r="G909" s="235"/>
      <c r="H909" s="237" t="s">
        <v>21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223</v>
      </c>
      <c r="AU909" s="244" t="s">
        <v>86</v>
      </c>
      <c r="AV909" s="13" t="s">
        <v>80</v>
      </c>
      <c r="AW909" s="13" t="s">
        <v>34</v>
      </c>
      <c r="AX909" s="13" t="s">
        <v>73</v>
      </c>
      <c r="AY909" s="244" t="s">
        <v>213</v>
      </c>
    </row>
    <row r="910" s="14" customFormat="1">
      <c r="A910" s="14"/>
      <c r="B910" s="245"/>
      <c r="C910" s="246"/>
      <c r="D910" s="236" t="s">
        <v>223</v>
      </c>
      <c r="E910" s="247" t="s">
        <v>21</v>
      </c>
      <c r="F910" s="248" t="s">
        <v>1332</v>
      </c>
      <c r="G910" s="246"/>
      <c r="H910" s="249">
        <v>20.893999999999998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223</v>
      </c>
      <c r="AU910" s="255" t="s">
        <v>86</v>
      </c>
      <c r="AV910" s="14" t="s">
        <v>86</v>
      </c>
      <c r="AW910" s="14" t="s">
        <v>34</v>
      </c>
      <c r="AX910" s="14" t="s">
        <v>73</v>
      </c>
      <c r="AY910" s="255" t="s">
        <v>213</v>
      </c>
    </row>
    <row r="911" s="13" customFormat="1">
      <c r="A911" s="13"/>
      <c r="B911" s="234"/>
      <c r="C911" s="235"/>
      <c r="D911" s="236" t="s">
        <v>223</v>
      </c>
      <c r="E911" s="237" t="s">
        <v>21</v>
      </c>
      <c r="F911" s="238" t="s">
        <v>1303</v>
      </c>
      <c r="G911" s="235"/>
      <c r="H911" s="237" t="s">
        <v>21</v>
      </c>
      <c r="I911" s="239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223</v>
      </c>
      <c r="AU911" s="244" t="s">
        <v>86</v>
      </c>
      <c r="AV911" s="13" t="s">
        <v>80</v>
      </c>
      <c r="AW911" s="13" t="s">
        <v>34</v>
      </c>
      <c r="AX911" s="13" t="s">
        <v>73</v>
      </c>
      <c r="AY911" s="244" t="s">
        <v>213</v>
      </c>
    </row>
    <row r="912" s="14" customFormat="1">
      <c r="A912" s="14"/>
      <c r="B912" s="245"/>
      <c r="C912" s="246"/>
      <c r="D912" s="236" t="s">
        <v>223</v>
      </c>
      <c r="E912" s="247" t="s">
        <v>21</v>
      </c>
      <c r="F912" s="248" t="s">
        <v>1333</v>
      </c>
      <c r="G912" s="246"/>
      <c r="H912" s="249">
        <v>55.490000000000002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223</v>
      </c>
      <c r="AU912" s="255" t="s">
        <v>86</v>
      </c>
      <c r="AV912" s="14" t="s">
        <v>86</v>
      </c>
      <c r="AW912" s="14" t="s">
        <v>34</v>
      </c>
      <c r="AX912" s="14" t="s">
        <v>73</v>
      </c>
      <c r="AY912" s="255" t="s">
        <v>213</v>
      </c>
    </row>
    <row r="913" s="14" customFormat="1">
      <c r="A913" s="14"/>
      <c r="B913" s="245"/>
      <c r="C913" s="246"/>
      <c r="D913" s="236" t="s">
        <v>223</v>
      </c>
      <c r="E913" s="247" t="s">
        <v>21</v>
      </c>
      <c r="F913" s="248" t="s">
        <v>1334</v>
      </c>
      <c r="G913" s="246"/>
      <c r="H913" s="249">
        <v>-7.5599999999999996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223</v>
      </c>
      <c r="AU913" s="255" t="s">
        <v>86</v>
      </c>
      <c r="AV913" s="14" t="s">
        <v>86</v>
      </c>
      <c r="AW913" s="14" t="s">
        <v>34</v>
      </c>
      <c r="AX913" s="14" t="s">
        <v>73</v>
      </c>
      <c r="AY913" s="255" t="s">
        <v>213</v>
      </c>
    </row>
    <row r="914" s="14" customFormat="1">
      <c r="A914" s="14"/>
      <c r="B914" s="245"/>
      <c r="C914" s="246"/>
      <c r="D914" s="236" t="s">
        <v>223</v>
      </c>
      <c r="E914" s="247" t="s">
        <v>21</v>
      </c>
      <c r="F914" s="248" t="s">
        <v>1326</v>
      </c>
      <c r="G914" s="246"/>
      <c r="H914" s="249">
        <v>-1.6799999999999999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223</v>
      </c>
      <c r="AU914" s="255" t="s">
        <v>86</v>
      </c>
      <c r="AV914" s="14" t="s">
        <v>86</v>
      </c>
      <c r="AW914" s="14" t="s">
        <v>34</v>
      </c>
      <c r="AX914" s="14" t="s">
        <v>73</v>
      </c>
      <c r="AY914" s="255" t="s">
        <v>213</v>
      </c>
    </row>
    <row r="915" s="13" customFormat="1">
      <c r="A915" s="13"/>
      <c r="B915" s="234"/>
      <c r="C915" s="235"/>
      <c r="D915" s="236" t="s">
        <v>223</v>
      </c>
      <c r="E915" s="237" t="s">
        <v>21</v>
      </c>
      <c r="F915" s="238" t="s">
        <v>1335</v>
      </c>
      <c r="G915" s="235"/>
      <c r="H915" s="237" t="s">
        <v>21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223</v>
      </c>
      <c r="AU915" s="244" t="s">
        <v>86</v>
      </c>
      <c r="AV915" s="13" t="s">
        <v>80</v>
      </c>
      <c r="AW915" s="13" t="s">
        <v>34</v>
      </c>
      <c r="AX915" s="13" t="s">
        <v>73</v>
      </c>
      <c r="AY915" s="244" t="s">
        <v>213</v>
      </c>
    </row>
    <row r="916" s="13" customFormat="1">
      <c r="A916" s="13"/>
      <c r="B916" s="234"/>
      <c r="C916" s="235"/>
      <c r="D916" s="236" t="s">
        <v>223</v>
      </c>
      <c r="E916" s="237" t="s">
        <v>21</v>
      </c>
      <c r="F916" s="238" t="s">
        <v>1298</v>
      </c>
      <c r="G916" s="235"/>
      <c r="H916" s="237" t="s">
        <v>21</v>
      </c>
      <c r="I916" s="239"/>
      <c r="J916" s="235"/>
      <c r="K916" s="235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223</v>
      </c>
      <c r="AU916" s="244" t="s">
        <v>86</v>
      </c>
      <c r="AV916" s="13" t="s">
        <v>80</v>
      </c>
      <c r="AW916" s="13" t="s">
        <v>34</v>
      </c>
      <c r="AX916" s="13" t="s">
        <v>73</v>
      </c>
      <c r="AY916" s="244" t="s">
        <v>213</v>
      </c>
    </row>
    <row r="917" s="14" customFormat="1">
      <c r="A917" s="14"/>
      <c r="B917" s="245"/>
      <c r="C917" s="246"/>
      <c r="D917" s="236" t="s">
        <v>223</v>
      </c>
      <c r="E917" s="247" t="s">
        <v>21</v>
      </c>
      <c r="F917" s="248" t="s">
        <v>1336</v>
      </c>
      <c r="G917" s="246"/>
      <c r="H917" s="249">
        <v>13.702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223</v>
      </c>
      <c r="AU917" s="255" t="s">
        <v>86</v>
      </c>
      <c r="AV917" s="14" t="s">
        <v>86</v>
      </c>
      <c r="AW917" s="14" t="s">
        <v>34</v>
      </c>
      <c r="AX917" s="14" t="s">
        <v>73</v>
      </c>
      <c r="AY917" s="255" t="s">
        <v>213</v>
      </c>
    </row>
    <row r="918" s="13" customFormat="1">
      <c r="A918" s="13"/>
      <c r="B918" s="234"/>
      <c r="C918" s="235"/>
      <c r="D918" s="236" t="s">
        <v>223</v>
      </c>
      <c r="E918" s="237" t="s">
        <v>21</v>
      </c>
      <c r="F918" s="238" t="s">
        <v>1303</v>
      </c>
      <c r="G918" s="235"/>
      <c r="H918" s="237" t="s">
        <v>21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223</v>
      </c>
      <c r="AU918" s="244" t="s">
        <v>86</v>
      </c>
      <c r="AV918" s="13" t="s">
        <v>80</v>
      </c>
      <c r="AW918" s="13" t="s">
        <v>34</v>
      </c>
      <c r="AX918" s="13" t="s">
        <v>73</v>
      </c>
      <c r="AY918" s="244" t="s">
        <v>213</v>
      </c>
    </row>
    <row r="919" s="14" customFormat="1">
      <c r="A919" s="14"/>
      <c r="B919" s="245"/>
      <c r="C919" s="246"/>
      <c r="D919" s="236" t="s">
        <v>223</v>
      </c>
      <c r="E919" s="247" t="s">
        <v>21</v>
      </c>
      <c r="F919" s="248" t="s">
        <v>1337</v>
      </c>
      <c r="G919" s="246"/>
      <c r="H919" s="249">
        <v>31.186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223</v>
      </c>
      <c r="AU919" s="255" t="s">
        <v>86</v>
      </c>
      <c r="AV919" s="14" t="s">
        <v>86</v>
      </c>
      <c r="AW919" s="14" t="s">
        <v>34</v>
      </c>
      <c r="AX919" s="14" t="s">
        <v>73</v>
      </c>
      <c r="AY919" s="255" t="s">
        <v>213</v>
      </c>
    </row>
    <row r="920" s="14" customFormat="1">
      <c r="A920" s="14"/>
      <c r="B920" s="245"/>
      <c r="C920" s="246"/>
      <c r="D920" s="236" t="s">
        <v>223</v>
      </c>
      <c r="E920" s="247" t="s">
        <v>21</v>
      </c>
      <c r="F920" s="248" t="s">
        <v>1042</v>
      </c>
      <c r="G920" s="246"/>
      <c r="H920" s="249">
        <v>-1.8899999999999999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223</v>
      </c>
      <c r="AU920" s="255" t="s">
        <v>86</v>
      </c>
      <c r="AV920" s="14" t="s">
        <v>86</v>
      </c>
      <c r="AW920" s="14" t="s">
        <v>34</v>
      </c>
      <c r="AX920" s="14" t="s">
        <v>73</v>
      </c>
      <c r="AY920" s="255" t="s">
        <v>213</v>
      </c>
    </row>
    <row r="921" s="14" customFormat="1">
      <c r="A921" s="14"/>
      <c r="B921" s="245"/>
      <c r="C921" s="246"/>
      <c r="D921" s="236" t="s">
        <v>223</v>
      </c>
      <c r="E921" s="247" t="s">
        <v>21</v>
      </c>
      <c r="F921" s="248" t="s">
        <v>1043</v>
      </c>
      <c r="G921" s="246"/>
      <c r="H921" s="249">
        <v>-2.73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223</v>
      </c>
      <c r="AU921" s="255" t="s">
        <v>86</v>
      </c>
      <c r="AV921" s="14" t="s">
        <v>86</v>
      </c>
      <c r="AW921" s="14" t="s">
        <v>34</v>
      </c>
      <c r="AX921" s="14" t="s">
        <v>73</v>
      </c>
      <c r="AY921" s="255" t="s">
        <v>213</v>
      </c>
    </row>
    <row r="922" s="13" customFormat="1">
      <c r="A922" s="13"/>
      <c r="B922" s="234"/>
      <c r="C922" s="235"/>
      <c r="D922" s="236" t="s">
        <v>223</v>
      </c>
      <c r="E922" s="237" t="s">
        <v>21</v>
      </c>
      <c r="F922" s="238" t="s">
        <v>1044</v>
      </c>
      <c r="G922" s="235"/>
      <c r="H922" s="237" t="s">
        <v>21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223</v>
      </c>
      <c r="AU922" s="244" t="s">
        <v>86</v>
      </c>
      <c r="AV922" s="13" t="s">
        <v>80</v>
      </c>
      <c r="AW922" s="13" t="s">
        <v>34</v>
      </c>
      <c r="AX922" s="13" t="s">
        <v>73</v>
      </c>
      <c r="AY922" s="244" t="s">
        <v>213</v>
      </c>
    </row>
    <row r="923" s="13" customFormat="1">
      <c r="A923" s="13"/>
      <c r="B923" s="234"/>
      <c r="C923" s="235"/>
      <c r="D923" s="236" t="s">
        <v>223</v>
      </c>
      <c r="E923" s="237" t="s">
        <v>21</v>
      </c>
      <c r="F923" s="238" t="s">
        <v>1338</v>
      </c>
      <c r="G923" s="235"/>
      <c r="H923" s="237" t="s">
        <v>21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223</v>
      </c>
      <c r="AU923" s="244" t="s">
        <v>86</v>
      </c>
      <c r="AV923" s="13" t="s">
        <v>80</v>
      </c>
      <c r="AW923" s="13" t="s">
        <v>34</v>
      </c>
      <c r="AX923" s="13" t="s">
        <v>73</v>
      </c>
      <c r="AY923" s="244" t="s">
        <v>213</v>
      </c>
    </row>
    <row r="924" s="13" customFormat="1">
      <c r="A924" s="13"/>
      <c r="B924" s="234"/>
      <c r="C924" s="235"/>
      <c r="D924" s="236" t="s">
        <v>223</v>
      </c>
      <c r="E924" s="237" t="s">
        <v>21</v>
      </c>
      <c r="F924" s="238" t="s">
        <v>1298</v>
      </c>
      <c r="G924" s="235"/>
      <c r="H924" s="237" t="s">
        <v>21</v>
      </c>
      <c r="I924" s="239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223</v>
      </c>
      <c r="AU924" s="244" t="s">
        <v>86</v>
      </c>
      <c r="AV924" s="13" t="s">
        <v>80</v>
      </c>
      <c r="AW924" s="13" t="s">
        <v>34</v>
      </c>
      <c r="AX924" s="13" t="s">
        <v>73</v>
      </c>
      <c r="AY924" s="244" t="s">
        <v>213</v>
      </c>
    </row>
    <row r="925" s="14" customFormat="1">
      <c r="A925" s="14"/>
      <c r="B925" s="245"/>
      <c r="C925" s="246"/>
      <c r="D925" s="236" t="s">
        <v>223</v>
      </c>
      <c r="E925" s="247" t="s">
        <v>21</v>
      </c>
      <c r="F925" s="248" t="s">
        <v>1339</v>
      </c>
      <c r="G925" s="246"/>
      <c r="H925" s="249">
        <v>94.968999999999994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223</v>
      </c>
      <c r="AU925" s="255" t="s">
        <v>86</v>
      </c>
      <c r="AV925" s="14" t="s">
        <v>86</v>
      </c>
      <c r="AW925" s="14" t="s">
        <v>34</v>
      </c>
      <c r="AX925" s="14" t="s">
        <v>73</v>
      </c>
      <c r="AY925" s="255" t="s">
        <v>213</v>
      </c>
    </row>
    <row r="926" s="14" customFormat="1">
      <c r="A926" s="14"/>
      <c r="B926" s="245"/>
      <c r="C926" s="246"/>
      <c r="D926" s="236" t="s">
        <v>223</v>
      </c>
      <c r="E926" s="247" t="s">
        <v>21</v>
      </c>
      <c r="F926" s="248" t="s">
        <v>1315</v>
      </c>
      <c r="G926" s="246"/>
      <c r="H926" s="249">
        <v>-10.92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223</v>
      </c>
      <c r="AU926" s="255" t="s">
        <v>86</v>
      </c>
      <c r="AV926" s="14" t="s">
        <v>86</v>
      </c>
      <c r="AW926" s="14" t="s">
        <v>34</v>
      </c>
      <c r="AX926" s="14" t="s">
        <v>73</v>
      </c>
      <c r="AY926" s="255" t="s">
        <v>213</v>
      </c>
    </row>
    <row r="927" s="14" customFormat="1">
      <c r="A927" s="14"/>
      <c r="B927" s="245"/>
      <c r="C927" s="246"/>
      <c r="D927" s="236" t="s">
        <v>223</v>
      </c>
      <c r="E927" s="247" t="s">
        <v>21</v>
      </c>
      <c r="F927" s="248" t="s">
        <v>1311</v>
      </c>
      <c r="G927" s="246"/>
      <c r="H927" s="249">
        <v>-5.6699999999999999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223</v>
      </c>
      <c r="AU927" s="255" t="s">
        <v>86</v>
      </c>
      <c r="AV927" s="14" t="s">
        <v>86</v>
      </c>
      <c r="AW927" s="14" t="s">
        <v>34</v>
      </c>
      <c r="AX927" s="14" t="s">
        <v>73</v>
      </c>
      <c r="AY927" s="255" t="s">
        <v>213</v>
      </c>
    </row>
    <row r="928" s="13" customFormat="1">
      <c r="A928" s="13"/>
      <c r="B928" s="234"/>
      <c r="C928" s="235"/>
      <c r="D928" s="236" t="s">
        <v>223</v>
      </c>
      <c r="E928" s="237" t="s">
        <v>21</v>
      </c>
      <c r="F928" s="238" t="s">
        <v>1303</v>
      </c>
      <c r="G928" s="235"/>
      <c r="H928" s="237" t="s">
        <v>21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223</v>
      </c>
      <c r="AU928" s="244" t="s">
        <v>86</v>
      </c>
      <c r="AV928" s="13" t="s">
        <v>80</v>
      </c>
      <c r="AW928" s="13" t="s">
        <v>34</v>
      </c>
      <c r="AX928" s="13" t="s">
        <v>73</v>
      </c>
      <c r="AY928" s="244" t="s">
        <v>213</v>
      </c>
    </row>
    <row r="929" s="14" customFormat="1">
      <c r="A929" s="14"/>
      <c r="B929" s="245"/>
      <c r="C929" s="246"/>
      <c r="D929" s="236" t="s">
        <v>223</v>
      </c>
      <c r="E929" s="247" t="s">
        <v>21</v>
      </c>
      <c r="F929" s="248" t="s">
        <v>1340</v>
      </c>
      <c r="G929" s="246"/>
      <c r="H929" s="249">
        <v>75.841999999999999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223</v>
      </c>
      <c r="AU929" s="255" t="s">
        <v>86</v>
      </c>
      <c r="AV929" s="14" t="s">
        <v>86</v>
      </c>
      <c r="AW929" s="14" t="s">
        <v>34</v>
      </c>
      <c r="AX929" s="14" t="s">
        <v>73</v>
      </c>
      <c r="AY929" s="255" t="s">
        <v>213</v>
      </c>
    </row>
    <row r="930" s="14" customFormat="1">
      <c r="A930" s="14"/>
      <c r="B930" s="245"/>
      <c r="C930" s="246"/>
      <c r="D930" s="236" t="s">
        <v>223</v>
      </c>
      <c r="E930" s="247" t="s">
        <v>21</v>
      </c>
      <c r="F930" s="248" t="s">
        <v>1043</v>
      </c>
      <c r="G930" s="246"/>
      <c r="H930" s="249">
        <v>-2.73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223</v>
      </c>
      <c r="AU930" s="255" t="s">
        <v>86</v>
      </c>
      <c r="AV930" s="14" t="s">
        <v>86</v>
      </c>
      <c r="AW930" s="14" t="s">
        <v>34</v>
      </c>
      <c r="AX930" s="14" t="s">
        <v>73</v>
      </c>
      <c r="AY930" s="255" t="s">
        <v>213</v>
      </c>
    </row>
    <row r="931" s="13" customFormat="1">
      <c r="A931" s="13"/>
      <c r="B931" s="234"/>
      <c r="C931" s="235"/>
      <c r="D931" s="236" t="s">
        <v>223</v>
      </c>
      <c r="E931" s="237" t="s">
        <v>21</v>
      </c>
      <c r="F931" s="238" t="s">
        <v>1341</v>
      </c>
      <c r="G931" s="235"/>
      <c r="H931" s="237" t="s">
        <v>21</v>
      </c>
      <c r="I931" s="239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223</v>
      </c>
      <c r="AU931" s="244" t="s">
        <v>86</v>
      </c>
      <c r="AV931" s="13" t="s">
        <v>80</v>
      </c>
      <c r="AW931" s="13" t="s">
        <v>34</v>
      </c>
      <c r="AX931" s="13" t="s">
        <v>73</v>
      </c>
      <c r="AY931" s="244" t="s">
        <v>213</v>
      </c>
    </row>
    <row r="932" s="13" customFormat="1">
      <c r="A932" s="13"/>
      <c r="B932" s="234"/>
      <c r="C932" s="235"/>
      <c r="D932" s="236" t="s">
        <v>223</v>
      </c>
      <c r="E932" s="237" t="s">
        <v>21</v>
      </c>
      <c r="F932" s="238" t="s">
        <v>1298</v>
      </c>
      <c r="G932" s="235"/>
      <c r="H932" s="237" t="s">
        <v>21</v>
      </c>
      <c r="I932" s="239"/>
      <c r="J932" s="235"/>
      <c r="K932" s="235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223</v>
      </c>
      <c r="AU932" s="244" t="s">
        <v>86</v>
      </c>
      <c r="AV932" s="13" t="s">
        <v>80</v>
      </c>
      <c r="AW932" s="13" t="s">
        <v>34</v>
      </c>
      <c r="AX932" s="13" t="s">
        <v>73</v>
      </c>
      <c r="AY932" s="244" t="s">
        <v>213</v>
      </c>
    </row>
    <row r="933" s="14" customFormat="1">
      <c r="A933" s="14"/>
      <c r="B933" s="245"/>
      <c r="C933" s="246"/>
      <c r="D933" s="236" t="s">
        <v>223</v>
      </c>
      <c r="E933" s="247" t="s">
        <v>21</v>
      </c>
      <c r="F933" s="248" t="s">
        <v>1342</v>
      </c>
      <c r="G933" s="246"/>
      <c r="H933" s="249">
        <v>64.759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223</v>
      </c>
      <c r="AU933" s="255" t="s">
        <v>86</v>
      </c>
      <c r="AV933" s="14" t="s">
        <v>86</v>
      </c>
      <c r="AW933" s="14" t="s">
        <v>34</v>
      </c>
      <c r="AX933" s="14" t="s">
        <v>73</v>
      </c>
      <c r="AY933" s="255" t="s">
        <v>213</v>
      </c>
    </row>
    <row r="934" s="14" customFormat="1">
      <c r="A934" s="14"/>
      <c r="B934" s="245"/>
      <c r="C934" s="246"/>
      <c r="D934" s="236" t="s">
        <v>223</v>
      </c>
      <c r="E934" s="247" t="s">
        <v>21</v>
      </c>
      <c r="F934" s="248" t="s">
        <v>1043</v>
      </c>
      <c r="G934" s="246"/>
      <c r="H934" s="249">
        <v>-2.73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223</v>
      </c>
      <c r="AU934" s="255" t="s">
        <v>86</v>
      </c>
      <c r="AV934" s="14" t="s">
        <v>86</v>
      </c>
      <c r="AW934" s="14" t="s">
        <v>34</v>
      </c>
      <c r="AX934" s="14" t="s">
        <v>73</v>
      </c>
      <c r="AY934" s="255" t="s">
        <v>213</v>
      </c>
    </row>
    <row r="935" s="14" customFormat="1">
      <c r="A935" s="14"/>
      <c r="B935" s="245"/>
      <c r="C935" s="246"/>
      <c r="D935" s="236" t="s">
        <v>223</v>
      </c>
      <c r="E935" s="247" t="s">
        <v>21</v>
      </c>
      <c r="F935" s="248" t="s">
        <v>1343</v>
      </c>
      <c r="G935" s="246"/>
      <c r="H935" s="249">
        <v>38.518000000000001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223</v>
      </c>
      <c r="AU935" s="255" t="s">
        <v>86</v>
      </c>
      <c r="AV935" s="14" t="s">
        <v>86</v>
      </c>
      <c r="AW935" s="14" t="s">
        <v>34</v>
      </c>
      <c r="AX935" s="14" t="s">
        <v>73</v>
      </c>
      <c r="AY935" s="255" t="s">
        <v>213</v>
      </c>
    </row>
    <row r="936" s="13" customFormat="1">
      <c r="A936" s="13"/>
      <c r="B936" s="234"/>
      <c r="C936" s="235"/>
      <c r="D936" s="236" t="s">
        <v>223</v>
      </c>
      <c r="E936" s="237" t="s">
        <v>21</v>
      </c>
      <c r="F936" s="238" t="s">
        <v>1303</v>
      </c>
      <c r="G936" s="235"/>
      <c r="H936" s="237" t="s">
        <v>21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223</v>
      </c>
      <c r="AU936" s="244" t="s">
        <v>86</v>
      </c>
      <c r="AV936" s="13" t="s">
        <v>80</v>
      </c>
      <c r="AW936" s="13" t="s">
        <v>34</v>
      </c>
      <c r="AX936" s="13" t="s">
        <v>73</v>
      </c>
      <c r="AY936" s="244" t="s">
        <v>213</v>
      </c>
    </row>
    <row r="937" s="14" customFormat="1">
      <c r="A937" s="14"/>
      <c r="B937" s="245"/>
      <c r="C937" s="246"/>
      <c r="D937" s="236" t="s">
        <v>223</v>
      </c>
      <c r="E937" s="247" t="s">
        <v>21</v>
      </c>
      <c r="F937" s="248" t="s">
        <v>1344</v>
      </c>
      <c r="G937" s="246"/>
      <c r="H937" s="249">
        <v>39.881999999999998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223</v>
      </c>
      <c r="AU937" s="255" t="s">
        <v>86</v>
      </c>
      <c r="AV937" s="14" t="s">
        <v>86</v>
      </c>
      <c r="AW937" s="14" t="s">
        <v>34</v>
      </c>
      <c r="AX937" s="14" t="s">
        <v>73</v>
      </c>
      <c r="AY937" s="255" t="s">
        <v>213</v>
      </c>
    </row>
    <row r="938" s="14" customFormat="1">
      <c r="A938" s="14"/>
      <c r="B938" s="245"/>
      <c r="C938" s="246"/>
      <c r="D938" s="236" t="s">
        <v>223</v>
      </c>
      <c r="E938" s="247" t="s">
        <v>21</v>
      </c>
      <c r="F938" s="248" t="s">
        <v>1043</v>
      </c>
      <c r="G938" s="246"/>
      <c r="H938" s="249">
        <v>-2.73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223</v>
      </c>
      <c r="AU938" s="255" t="s">
        <v>86</v>
      </c>
      <c r="AV938" s="14" t="s">
        <v>86</v>
      </c>
      <c r="AW938" s="14" t="s">
        <v>34</v>
      </c>
      <c r="AX938" s="14" t="s">
        <v>73</v>
      </c>
      <c r="AY938" s="255" t="s">
        <v>213</v>
      </c>
    </row>
    <row r="939" s="14" customFormat="1">
      <c r="A939" s="14"/>
      <c r="B939" s="245"/>
      <c r="C939" s="246"/>
      <c r="D939" s="236" t="s">
        <v>223</v>
      </c>
      <c r="E939" s="247" t="s">
        <v>21</v>
      </c>
      <c r="F939" s="248" t="s">
        <v>1319</v>
      </c>
      <c r="G939" s="246"/>
      <c r="H939" s="249">
        <v>-3.7799999999999998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223</v>
      </c>
      <c r="AU939" s="255" t="s">
        <v>86</v>
      </c>
      <c r="AV939" s="14" t="s">
        <v>86</v>
      </c>
      <c r="AW939" s="14" t="s">
        <v>34</v>
      </c>
      <c r="AX939" s="14" t="s">
        <v>73</v>
      </c>
      <c r="AY939" s="255" t="s">
        <v>213</v>
      </c>
    </row>
    <row r="940" s="14" customFormat="1">
      <c r="A940" s="14"/>
      <c r="B940" s="245"/>
      <c r="C940" s="246"/>
      <c r="D940" s="236" t="s">
        <v>223</v>
      </c>
      <c r="E940" s="247" t="s">
        <v>21</v>
      </c>
      <c r="F940" s="248" t="s">
        <v>1345</v>
      </c>
      <c r="G940" s="246"/>
      <c r="H940" s="249">
        <v>69.378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223</v>
      </c>
      <c r="AU940" s="255" t="s">
        <v>86</v>
      </c>
      <c r="AV940" s="14" t="s">
        <v>86</v>
      </c>
      <c r="AW940" s="14" t="s">
        <v>34</v>
      </c>
      <c r="AX940" s="14" t="s">
        <v>73</v>
      </c>
      <c r="AY940" s="255" t="s">
        <v>213</v>
      </c>
    </row>
    <row r="941" s="14" customFormat="1">
      <c r="A941" s="14"/>
      <c r="B941" s="245"/>
      <c r="C941" s="246"/>
      <c r="D941" s="236" t="s">
        <v>223</v>
      </c>
      <c r="E941" s="247" t="s">
        <v>21</v>
      </c>
      <c r="F941" s="248" t="s">
        <v>1300</v>
      </c>
      <c r="G941" s="246"/>
      <c r="H941" s="249">
        <v>-5.46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223</v>
      </c>
      <c r="AU941" s="255" t="s">
        <v>86</v>
      </c>
      <c r="AV941" s="14" t="s">
        <v>86</v>
      </c>
      <c r="AW941" s="14" t="s">
        <v>34</v>
      </c>
      <c r="AX941" s="14" t="s">
        <v>73</v>
      </c>
      <c r="AY941" s="255" t="s">
        <v>213</v>
      </c>
    </row>
    <row r="942" s="14" customFormat="1">
      <c r="A942" s="14"/>
      <c r="B942" s="245"/>
      <c r="C942" s="246"/>
      <c r="D942" s="236" t="s">
        <v>223</v>
      </c>
      <c r="E942" s="247" t="s">
        <v>21</v>
      </c>
      <c r="F942" s="248" t="s">
        <v>1319</v>
      </c>
      <c r="G942" s="246"/>
      <c r="H942" s="249">
        <v>-3.7799999999999998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223</v>
      </c>
      <c r="AU942" s="255" t="s">
        <v>86</v>
      </c>
      <c r="AV942" s="14" t="s">
        <v>86</v>
      </c>
      <c r="AW942" s="14" t="s">
        <v>34</v>
      </c>
      <c r="AX942" s="14" t="s">
        <v>73</v>
      </c>
      <c r="AY942" s="255" t="s">
        <v>213</v>
      </c>
    </row>
    <row r="943" s="14" customFormat="1">
      <c r="A943" s="14"/>
      <c r="B943" s="245"/>
      <c r="C943" s="246"/>
      <c r="D943" s="236" t="s">
        <v>223</v>
      </c>
      <c r="E943" s="247" t="s">
        <v>21</v>
      </c>
      <c r="F943" s="248" t="s">
        <v>1301</v>
      </c>
      <c r="G943" s="246"/>
      <c r="H943" s="249">
        <v>-3.3599999999999999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223</v>
      </c>
      <c r="AU943" s="255" t="s">
        <v>86</v>
      </c>
      <c r="AV943" s="14" t="s">
        <v>86</v>
      </c>
      <c r="AW943" s="14" t="s">
        <v>34</v>
      </c>
      <c r="AX943" s="14" t="s">
        <v>73</v>
      </c>
      <c r="AY943" s="255" t="s">
        <v>213</v>
      </c>
    </row>
    <row r="944" s="13" customFormat="1">
      <c r="A944" s="13"/>
      <c r="B944" s="234"/>
      <c r="C944" s="235"/>
      <c r="D944" s="236" t="s">
        <v>223</v>
      </c>
      <c r="E944" s="237" t="s">
        <v>21</v>
      </c>
      <c r="F944" s="238" t="s">
        <v>1346</v>
      </c>
      <c r="G944" s="235"/>
      <c r="H944" s="237" t="s">
        <v>21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223</v>
      </c>
      <c r="AU944" s="244" t="s">
        <v>86</v>
      </c>
      <c r="AV944" s="13" t="s">
        <v>80</v>
      </c>
      <c r="AW944" s="13" t="s">
        <v>34</v>
      </c>
      <c r="AX944" s="13" t="s">
        <v>73</v>
      </c>
      <c r="AY944" s="244" t="s">
        <v>213</v>
      </c>
    </row>
    <row r="945" s="13" customFormat="1">
      <c r="A945" s="13"/>
      <c r="B945" s="234"/>
      <c r="C945" s="235"/>
      <c r="D945" s="236" t="s">
        <v>223</v>
      </c>
      <c r="E945" s="237" t="s">
        <v>21</v>
      </c>
      <c r="F945" s="238" t="s">
        <v>1298</v>
      </c>
      <c r="G945" s="235"/>
      <c r="H945" s="237" t="s">
        <v>21</v>
      </c>
      <c r="I945" s="239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223</v>
      </c>
      <c r="AU945" s="244" t="s">
        <v>86</v>
      </c>
      <c r="AV945" s="13" t="s">
        <v>80</v>
      </c>
      <c r="AW945" s="13" t="s">
        <v>34</v>
      </c>
      <c r="AX945" s="13" t="s">
        <v>73</v>
      </c>
      <c r="AY945" s="244" t="s">
        <v>213</v>
      </c>
    </row>
    <row r="946" s="14" customFormat="1">
      <c r="A946" s="14"/>
      <c r="B946" s="245"/>
      <c r="C946" s="246"/>
      <c r="D946" s="236" t="s">
        <v>223</v>
      </c>
      <c r="E946" s="247" t="s">
        <v>21</v>
      </c>
      <c r="F946" s="248" t="s">
        <v>1347</v>
      </c>
      <c r="G946" s="246"/>
      <c r="H946" s="249">
        <v>55.024999999999999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223</v>
      </c>
      <c r="AU946" s="255" t="s">
        <v>86</v>
      </c>
      <c r="AV946" s="14" t="s">
        <v>86</v>
      </c>
      <c r="AW946" s="14" t="s">
        <v>34</v>
      </c>
      <c r="AX946" s="14" t="s">
        <v>73</v>
      </c>
      <c r="AY946" s="255" t="s">
        <v>213</v>
      </c>
    </row>
    <row r="947" s="13" customFormat="1">
      <c r="A947" s="13"/>
      <c r="B947" s="234"/>
      <c r="C947" s="235"/>
      <c r="D947" s="236" t="s">
        <v>223</v>
      </c>
      <c r="E947" s="237" t="s">
        <v>21</v>
      </c>
      <c r="F947" s="238" t="s">
        <v>1303</v>
      </c>
      <c r="G947" s="235"/>
      <c r="H947" s="237" t="s">
        <v>21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223</v>
      </c>
      <c r="AU947" s="244" t="s">
        <v>86</v>
      </c>
      <c r="AV947" s="13" t="s">
        <v>80</v>
      </c>
      <c r="AW947" s="13" t="s">
        <v>34</v>
      </c>
      <c r="AX947" s="13" t="s">
        <v>73</v>
      </c>
      <c r="AY947" s="244" t="s">
        <v>213</v>
      </c>
    </row>
    <row r="948" s="14" customFormat="1">
      <c r="A948" s="14"/>
      <c r="B948" s="245"/>
      <c r="C948" s="246"/>
      <c r="D948" s="236" t="s">
        <v>223</v>
      </c>
      <c r="E948" s="247" t="s">
        <v>21</v>
      </c>
      <c r="F948" s="248" t="s">
        <v>1348</v>
      </c>
      <c r="G948" s="246"/>
      <c r="H948" s="249">
        <v>48.298000000000002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223</v>
      </c>
      <c r="AU948" s="255" t="s">
        <v>86</v>
      </c>
      <c r="AV948" s="14" t="s">
        <v>86</v>
      </c>
      <c r="AW948" s="14" t="s">
        <v>34</v>
      </c>
      <c r="AX948" s="14" t="s">
        <v>73</v>
      </c>
      <c r="AY948" s="255" t="s">
        <v>213</v>
      </c>
    </row>
    <row r="949" s="14" customFormat="1">
      <c r="A949" s="14"/>
      <c r="B949" s="245"/>
      <c r="C949" s="246"/>
      <c r="D949" s="236" t="s">
        <v>223</v>
      </c>
      <c r="E949" s="247" t="s">
        <v>21</v>
      </c>
      <c r="F949" s="248" t="s">
        <v>1300</v>
      </c>
      <c r="G949" s="246"/>
      <c r="H949" s="249">
        <v>-5.46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223</v>
      </c>
      <c r="AU949" s="255" t="s">
        <v>86</v>
      </c>
      <c r="AV949" s="14" t="s">
        <v>86</v>
      </c>
      <c r="AW949" s="14" t="s">
        <v>34</v>
      </c>
      <c r="AX949" s="14" t="s">
        <v>73</v>
      </c>
      <c r="AY949" s="255" t="s">
        <v>213</v>
      </c>
    </row>
    <row r="950" s="14" customFormat="1">
      <c r="A950" s="14"/>
      <c r="B950" s="245"/>
      <c r="C950" s="246"/>
      <c r="D950" s="236" t="s">
        <v>223</v>
      </c>
      <c r="E950" s="247" t="s">
        <v>21</v>
      </c>
      <c r="F950" s="248" t="s">
        <v>1319</v>
      </c>
      <c r="G950" s="246"/>
      <c r="H950" s="249">
        <v>-3.7799999999999998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223</v>
      </c>
      <c r="AU950" s="255" t="s">
        <v>86</v>
      </c>
      <c r="AV950" s="14" t="s">
        <v>86</v>
      </c>
      <c r="AW950" s="14" t="s">
        <v>34</v>
      </c>
      <c r="AX950" s="14" t="s">
        <v>73</v>
      </c>
      <c r="AY950" s="255" t="s">
        <v>213</v>
      </c>
    </row>
    <row r="951" s="13" customFormat="1">
      <c r="A951" s="13"/>
      <c r="B951" s="234"/>
      <c r="C951" s="235"/>
      <c r="D951" s="236" t="s">
        <v>223</v>
      </c>
      <c r="E951" s="237" t="s">
        <v>21</v>
      </c>
      <c r="F951" s="238" t="s">
        <v>1102</v>
      </c>
      <c r="G951" s="235"/>
      <c r="H951" s="237" t="s">
        <v>21</v>
      </c>
      <c r="I951" s="239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223</v>
      </c>
      <c r="AU951" s="244" t="s">
        <v>86</v>
      </c>
      <c r="AV951" s="13" t="s">
        <v>80</v>
      </c>
      <c r="AW951" s="13" t="s">
        <v>34</v>
      </c>
      <c r="AX951" s="13" t="s">
        <v>73</v>
      </c>
      <c r="AY951" s="244" t="s">
        <v>213</v>
      </c>
    </row>
    <row r="952" s="13" customFormat="1">
      <c r="A952" s="13"/>
      <c r="B952" s="234"/>
      <c r="C952" s="235"/>
      <c r="D952" s="236" t="s">
        <v>223</v>
      </c>
      <c r="E952" s="237" t="s">
        <v>21</v>
      </c>
      <c r="F952" s="238" t="s">
        <v>1349</v>
      </c>
      <c r="G952" s="235"/>
      <c r="H952" s="237" t="s">
        <v>21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223</v>
      </c>
      <c r="AU952" s="244" t="s">
        <v>86</v>
      </c>
      <c r="AV952" s="13" t="s">
        <v>80</v>
      </c>
      <c r="AW952" s="13" t="s">
        <v>34</v>
      </c>
      <c r="AX952" s="13" t="s">
        <v>73</v>
      </c>
      <c r="AY952" s="244" t="s">
        <v>213</v>
      </c>
    </row>
    <row r="953" s="13" customFormat="1">
      <c r="A953" s="13"/>
      <c r="B953" s="234"/>
      <c r="C953" s="235"/>
      <c r="D953" s="236" t="s">
        <v>223</v>
      </c>
      <c r="E953" s="237" t="s">
        <v>21</v>
      </c>
      <c r="F953" s="238" t="s">
        <v>1298</v>
      </c>
      <c r="G953" s="235"/>
      <c r="H953" s="237" t="s">
        <v>21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223</v>
      </c>
      <c r="AU953" s="244" t="s">
        <v>86</v>
      </c>
      <c r="AV953" s="13" t="s">
        <v>80</v>
      </c>
      <c r="AW953" s="13" t="s">
        <v>34</v>
      </c>
      <c r="AX953" s="13" t="s">
        <v>73</v>
      </c>
      <c r="AY953" s="244" t="s">
        <v>213</v>
      </c>
    </row>
    <row r="954" s="14" customFormat="1">
      <c r="A954" s="14"/>
      <c r="B954" s="245"/>
      <c r="C954" s="246"/>
      <c r="D954" s="236" t="s">
        <v>223</v>
      </c>
      <c r="E954" s="247" t="s">
        <v>21</v>
      </c>
      <c r="F954" s="248" t="s">
        <v>1350</v>
      </c>
      <c r="G954" s="246"/>
      <c r="H954" s="249">
        <v>77.439999999999998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223</v>
      </c>
      <c r="AU954" s="255" t="s">
        <v>86</v>
      </c>
      <c r="AV954" s="14" t="s">
        <v>86</v>
      </c>
      <c r="AW954" s="14" t="s">
        <v>34</v>
      </c>
      <c r="AX954" s="14" t="s">
        <v>73</v>
      </c>
      <c r="AY954" s="255" t="s">
        <v>213</v>
      </c>
    </row>
    <row r="955" s="14" customFormat="1">
      <c r="A955" s="14"/>
      <c r="B955" s="245"/>
      <c r="C955" s="246"/>
      <c r="D955" s="236" t="s">
        <v>223</v>
      </c>
      <c r="E955" s="247" t="s">
        <v>21</v>
      </c>
      <c r="F955" s="248" t="s">
        <v>1326</v>
      </c>
      <c r="G955" s="246"/>
      <c r="H955" s="249">
        <v>-1.6799999999999999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223</v>
      </c>
      <c r="AU955" s="255" t="s">
        <v>86</v>
      </c>
      <c r="AV955" s="14" t="s">
        <v>86</v>
      </c>
      <c r="AW955" s="14" t="s">
        <v>34</v>
      </c>
      <c r="AX955" s="14" t="s">
        <v>73</v>
      </c>
      <c r="AY955" s="255" t="s">
        <v>213</v>
      </c>
    </row>
    <row r="956" s="14" customFormat="1">
      <c r="A956" s="14"/>
      <c r="B956" s="245"/>
      <c r="C956" s="246"/>
      <c r="D956" s="236" t="s">
        <v>223</v>
      </c>
      <c r="E956" s="247" t="s">
        <v>21</v>
      </c>
      <c r="F956" s="248" t="s">
        <v>1042</v>
      </c>
      <c r="G956" s="246"/>
      <c r="H956" s="249">
        <v>-1.8899999999999999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223</v>
      </c>
      <c r="AU956" s="255" t="s">
        <v>86</v>
      </c>
      <c r="AV956" s="14" t="s">
        <v>86</v>
      </c>
      <c r="AW956" s="14" t="s">
        <v>34</v>
      </c>
      <c r="AX956" s="14" t="s">
        <v>73</v>
      </c>
      <c r="AY956" s="255" t="s">
        <v>213</v>
      </c>
    </row>
    <row r="957" s="14" customFormat="1">
      <c r="A957" s="14"/>
      <c r="B957" s="245"/>
      <c r="C957" s="246"/>
      <c r="D957" s="236" t="s">
        <v>223</v>
      </c>
      <c r="E957" s="247" t="s">
        <v>21</v>
      </c>
      <c r="F957" s="248" t="s">
        <v>1351</v>
      </c>
      <c r="G957" s="246"/>
      <c r="H957" s="249">
        <v>32.875999999999998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223</v>
      </c>
      <c r="AU957" s="255" t="s">
        <v>86</v>
      </c>
      <c r="AV957" s="14" t="s">
        <v>86</v>
      </c>
      <c r="AW957" s="14" t="s">
        <v>34</v>
      </c>
      <c r="AX957" s="14" t="s">
        <v>73</v>
      </c>
      <c r="AY957" s="255" t="s">
        <v>213</v>
      </c>
    </row>
    <row r="958" s="13" customFormat="1">
      <c r="A958" s="13"/>
      <c r="B958" s="234"/>
      <c r="C958" s="235"/>
      <c r="D958" s="236" t="s">
        <v>223</v>
      </c>
      <c r="E958" s="237" t="s">
        <v>21</v>
      </c>
      <c r="F958" s="238" t="s">
        <v>1303</v>
      </c>
      <c r="G958" s="235"/>
      <c r="H958" s="237" t="s">
        <v>21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223</v>
      </c>
      <c r="AU958" s="244" t="s">
        <v>86</v>
      </c>
      <c r="AV958" s="13" t="s">
        <v>80</v>
      </c>
      <c r="AW958" s="13" t="s">
        <v>34</v>
      </c>
      <c r="AX958" s="13" t="s">
        <v>73</v>
      </c>
      <c r="AY958" s="244" t="s">
        <v>213</v>
      </c>
    </row>
    <row r="959" s="14" customFormat="1">
      <c r="A959" s="14"/>
      <c r="B959" s="245"/>
      <c r="C959" s="246"/>
      <c r="D959" s="236" t="s">
        <v>223</v>
      </c>
      <c r="E959" s="247" t="s">
        <v>21</v>
      </c>
      <c r="F959" s="248" t="s">
        <v>1352</v>
      </c>
      <c r="G959" s="246"/>
      <c r="H959" s="249">
        <v>37.469000000000001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223</v>
      </c>
      <c r="AU959" s="255" t="s">
        <v>86</v>
      </c>
      <c r="AV959" s="14" t="s">
        <v>86</v>
      </c>
      <c r="AW959" s="14" t="s">
        <v>34</v>
      </c>
      <c r="AX959" s="14" t="s">
        <v>73</v>
      </c>
      <c r="AY959" s="255" t="s">
        <v>213</v>
      </c>
    </row>
    <row r="960" s="14" customFormat="1">
      <c r="A960" s="14"/>
      <c r="B960" s="245"/>
      <c r="C960" s="246"/>
      <c r="D960" s="236" t="s">
        <v>223</v>
      </c>
      <c r="E960" s="247" t="s">
        <v>21</v>
      </c>
      <c r="F960" s="248" t="s">
        <v>1311</v>
      </c>
      <c r="G960" s="246"/>
      <c r="H960" s="249">
        <v>-5.6699999999999999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223</v>
      </c>
      <c r="AU960" s="255" t="s">
        <v>86</v>
      </c>
      <c r="AV960" s="14" t="s">
        <v>86</v>
      </c>
      <c r="AW960" s="14" t="s">
        <v>34</v>
      </c>
      <c r="AX960" s="14" t="s">
        <v>73</v>
      </c>
      <c r="AY960" s="255" t="s">
        <v>213</v>
      </c>
    </row>
    <row r="961" s="14" customFormat="1">
      <c r="A961" s="14"/>
      <c r="B961" s="245"/>
      <c r="C961" s="246"/>
      <c r="D961" s="236" t="s">
        <v>223</v>
      </c>
      <c r="E961" s="247" t="s">
        <v>21</v>
      </c>
      <c r="F961" s="248" t="s">
        <v>1326</v>
      </c>
      <c r="G961" s="246"/>
      <c r="H961" s="249">
        <v>-1.6799999999999999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223</v>
      </c>
      <c r="AU961" s="255" t="s">
        <v>86</v>
      </c>
      <c r="AV961" s="14" t="s">
        <v>86</v>
      </c>
      <c r="AW961" s="14" t="s">
        <v>34</v>
      </c>
      <c r="AX961" s="14" t="s">
        <v>73</v>
      </c>
      <c r="AY961" s="255" t="s">
        <v>213</v>
      </c>
    </row>
    <row r="962" s="14" customFormat="1">
      <c r="A962" s="14"/>
      <c r="B962" s="245"/>
      <c r="C962" s="246"/>
      <c r="D962" s="236" t="s">
        <v>223</v>
      </c>
      <c r="E962" s="247" t="s">
        <v>21</v>
      </c>
      <c r="F962" s="248" t="s">
        <v>1353</v>
      </c>
      <c r="G962" s="246"/>
      <c r="H962" s="249">
        <v>39.600000000000001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223</v>
      </c>
      <c r="AU962" s="255" t="s">
        <v>86</v>
      </c>
      <c r="AV962" s="14" t="s">
        <v>86</v>
      </c>
      <c r="AW962" s="14" t="s">
        <v>34</v>
      </c>
      <c r="AX962" s="14" t="s">
        <v>73</v>
      </c>
      <c r="AY962" s="255" t="s">
        <v>213</v>
      </c>
    </row>
    <row r="963" s="14" customFormat="1">
      <c r="A963" s="14"/>
      <c r="B963" s="245"/>
      <c r="C963" s="246"/>
      <c r="D963" s="236" t="s">
        <v>223</v>
      </c>
      <c r="E963" s="247" t="s">
        <v>21</v>
      </c>
      <c r="F963" s="248" t="s">
        <v>1334</v>
      </c>
      <c r="G963" s="246"/>
      <c r="H963" s="249">
        <v>-7.5599999999999996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223</v>
      </c>
      <c r="AU963" s="255" t="s">
        <v>86</v>
      </c>
      <c r="AV963" s="14" t="s">
        <v>86</v>
      </c>
      <c r="AW963" s="14" t="s">
        <v>34</v>
      </c>
      <c r="AX963" s="14" t="s">
        <v>73</v>
      </c>
      <c r="AY963" s="255" t="s">
        <v>213</v>
      </c>
    </row>
    <row r="964" s="13" customFormat="1">
      <c r="A964" s="13"/>
      <c r="B964" s="234"/>
      <c r="C964" s="235"/>
      <c r="D964" s="236" t="s">
        <v>223</v>
      </c>
      <c r="E964" s="237" t="s">
        <v>21</v>
      </c>
      <c r="F964" s="238" t="s">
        <v>1354</v>
      </c>
      <c r="G964" s="235"/>
      <c r="H964" s="237" t="s">
        <v>21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223</v>
      </c>
      <c r="AU964" s="244" t="s">
        <v>86</v>
      </c>
      <c r="AV964" s="13" t="s">
        <v>80</v>
      </c>
      <c r="AW964" s="13" t="s">
        <v>34</v>
      </c>
      <c r="AX964" s="13" t="s">
        <v>73</v>
      </c>
      <c r="AY964" s="244" t="s">
        <v>213</v>
      </c>
    </row>
    <row r="965" s="13" customFormat="1">
      <c r="A965" s="13"/>
      <c r="B965" s="234"/>
      <c r="C965" s="235"/>
      <c r="D965" s="236" t="s">
        <v>223</v>
      </c>
      <c r="E965" s="237" t="s">
        <v>21</v>
      </c>
      <c r="F965" s="238" t="s">
        <v>1298</v>
      </c>
      <c r="G965" s="235"/>
      <c r="H965" s="237" t="s">
        <v>21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223</v>
      </c>
      <c r="AU965" s="244" t="s">
        <v>86</v>
      </c>
      <c r="AV965" s="13" t="s">
        <v>80</v>
      </c>
      <c r="AW965" s="13" t="s">
        <v>34</v>
      </c>
      <c r="AX965" s="13" t="s">
        <v>73</v>
      </c>
      <c r="AY965" s="244" t="s">
        <v>213</v>
      </c>
    </row>
    <row r="966" s="14" customFormat="1">
      <c r="A966" s="14"/>
      <c r="B966" s="245"/>
      <c r="C966" s="246"/>
      <c r="D966" s="236" t="s">
        <v>223</v>
      </c>
      <c r="E966" s="247" t="s">
        <v>21</v>
      </c>
      <c r="F966" s="248" t="s">
        <v>1355</v>
      </c>
      <c r="G966" s="246"/>
      <c r="H966" s="249">
        <v>68.310000000000002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223</v>
      </c>
      <c r="AU966" s="255" t="s">
        <v>86</v>
      </c>
      <c r="AV966" s="14" t="s">
        <v>86</v>
      </c>
      <c r="AW966" s="14" t="s">
        <v>34</v>
      </c>
      <c r="AX966" s="14" t="s">
        <v>73</v>
      </c>
      <c r="AY966" s="255" t="s">
        <v>213</v>
      </c>
    </row>
    <row r="967" s="14" customFormat="1">
      <c r="A967" s="14"/>
      <c r="B967" s="245"/>
      <c r="C967" s="246"/>
      <c r="D967" s="236" t="s">
        <v>223</v>
      </c>
      <c r="E967" s="247" t="s">
        <v>21</v>
      </c>
      <c r="F967" s="248" t="s">
        <v>1326</v>
      </c>
      <c r="G967" s="246"/>
      <c r="H967" s="249">
        <v>-1.6799999999999999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223</v>
      </c>
      <c r="AU967" s="255" t="s">
        <v>86</v>
      </c>
      <c r="AV967" s="14" t="s">
        <v>86</v>
      </c>
      <c r="AW967" s="14" t="s">
        <v>34</v>
      </c>
      <c r="AX967" s="14" t="s">
        <v>73</v>
      </c>
      <c r="AY967" s="255" t="s">
        <v>213</v>
      </c>
    </row>
    <row r="968" s="14" customFormat="1">
      <c r="A968" s="14"/>
      <c r="B968" s="245"/>
      <c r="C968" s="246"/>
      <c r="D968" s="236" t="s">
        <v>223</v>
      </c>
      <c r="E968" s="247" t="s">
        <v>21</v>
      </c>
      <c r="F968" s="248" t="s">
        <v>1319</v>
      </c>
      <c r="G968" s="246"/>
      <c r="H968" s="249">
        <v>-3.7799999999999998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223</v>
      </c>
      <c r="AU968" s="255" t="s">
        <v>86</v>
      </c>
      <c r="AV968" s="14" t="s">
        <v>86</v>
      </c>
      <c r="AW968" s="14" t="s">
        <v>34</v>
      </c>
      <c r="AX968" s="14" t="s">
        <v>73</v>
      </c>
      <c r="AY968" s="255" t="s">
        <v>213</v>
      </c>
    </row>
    <row r="969" s="14" customFormat="1">
      <c r="A969" s="14"/>
      <c r="B969" s="245"/>
      <c r="C969" s="246"/>
      <c r="D969" s="236" t="s">
        <v>223</v>
      </c>
      <c r="E969" s="247" t="s">
        <v>21</v>
      </c>
      <c r="F969" s="248" t="s">
        <v>1356</v>
      </c>
      <c r="G969" s="246"/>
      <c r="H969" s="249">
        <v>32.863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223</v>
      </c>
      <c r="AU969" s="255" t="s">
        <v>86</v>
      </c>
      <c r="AV969" s="14" t="s">
        <v>86</v>
      </c>
      <c r="AW969" s="14" t="s">
        <v>34</v>
      </c>
      <c r="AX969" s="14" t="s">
        <v>73</v>
      </c>
      <c r="AY969" s="255" t="s">
        <v>213</v>
      </c>
    </row>
    <row r="970" s="14" customFormat="1">
      <c r="A970" s="14"/>
      <c r="B970" s="245"/>
      <c r="C970" s="246"/>
      <c r="D970" s="236" t="s">
        <v>223</v>
      </c>
      <c r="E970" s="247" t="s">
        <v>21</v>
      </c>
      <c r="F970" s="248" t="s">
        <v>1326</v>
      </c>
      <c r="G970" s="246"/>
      <c r="H970" s="249">
        <v>-1.6799999999999999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223</v>
      </c>
      <c r="AU970" s="255" t="s">
        <v>86</v>
      </c>
      <c r="AV970" s="14" t="s">
        <v>86</v>
      </c>
      <c r="AW970" s="14" t="s">
        <v>34</v>
      </c>
      <c r="AX970" s="14" t="s">
        <v>73</v>
      </c>
      <c r="AY970" s="255" t="s">
        <v>213</v>
      </c>
    </row>
    <row r="971" s="13" customFormat="1">
      <c r="A971" s="13"/>
      <c r="B971" s="234"/>
      <c r="C971" s="235"/>
      <c r="D971" s="236" t="s">
        <v>223</v>
      </c>
      <c r="E971" s="237" t="s">
        <v>21</v>
      </c>
      <c r="F971" s="238" t="s">
        <v>1303</v>
      </c>
      <c r="G971" s="235"/>
      <c r="H971" s="237" t="s">
        <v>21</v>
      </c>
      <c r="I971" s="239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223</v>
      </c>
      <c r="AU971" s="244" t="s">
        <v>86</v>
      </c>
      <c r="AV971" s="13" t="s">
        <v>80</v>
      </c>
      <c r="AW971" s="13" t="s">
        <v>34</v>
      </c>
      <c r="AX971" s="13" t="s">
        <v>73</v>
      </c>
      <c r="AY971" s="244" t="s">
        <v>213</v>
      </c>
    </row>
    <row r="972" s="14" customFormat="1">
      <c r="A972" s="14"/>
      <c r="B972" s="245"/>
      <c r="C972" s="246"/>
      <c r="D972" s="236" t="s">
        <v>223</v>
      </c>
      <c r="E972" s="247" t="s">
        <v>21</v>
      </c>
      <c r="F972" s="248" t="s">
        <v>1357</v>
      </c>
      <c r="G972" s="246"/>
      <c r="H972" s="249">
        <v>42.57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223</v>
      </c>
      <c r="AU972" s="255" t="s">
        <v>86</v>
      </c>
      <c r="AV972" s="14" t="s">
        <v>86</v>
      </c>
      <c r="AW972" s="14" t="s">
        <v>34</v>
      </c>
      <c r="AX972" s="14" t="s">
        <v>73</v>
      </c>
      <c r="AY972" s="255" t="s">
        <v>213</v>
      </c>
    </row>
    <row r="973" s="14" customFormat="1">
      <c r="A973" s="14"/>
      <c r="B973" s="245"/>
      <c r="C973" s="246"/>
      <c r="D973" s="236" t="s">
        <v>223</v>
      </c>
      <c r="E973" s="247" t="s">
        <v>21</v>
      </c>
      <c r="F973" s="248" t="s">
        <v>1311</v>
      </c>
      <c r="G973" s="246"/>
      <c r="H973" s="249">
        <v>-5.6699999999999999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223</v>
      </c>
      <c r="AU973" s="255" t="s">
        <v>86</v>
      </c>
      <c r="AV973" s="14" t="s">
        <v>86</v>
      </c>
      <c r="AW973" s="14" t="s">
        <v>34</v>
      </c>
      <c r="AX973" s="14" t="s">
        <v>73</v>
      </c>
      <c r="AY973" s="255" t="s">
        <v>213</v>
      </c>
    </row>
    <row r="974" s="14" customFormat="1">
      <c r="A974" s="14"/>
      <c r="B974" s="245"/>
      <c r="C974" s="246"/>
      <c r="D974" s="236" t="s">
        <v>223</v>
      </c>
      <c r="E974" s="247" t="s">
        <v>21</v>
      </c>
      <c r="F974" s="248" t="s">
        <v>1358</v>
      </c>
      <c r="G974" s="246"/>
      <c r="H974" s="249">
        <v>53.350000000000001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223</v>
      </c>
      <c r="AU974" s="255" t="s">
        <v>86</v>
      </c>
      <c r="AV974" s="14" t="s">
        <v>86</v>
      </c>
      <c r="AW974" s="14" t="s">
        <v>34</v>
      </c>
      <c r="AX974" s="14" t="s">
        <v>73</v>
      </c>
      <c r="AY974" s="255" t="s">
        <v>213</v>
      </c>
    </row>
    <row r="975" s="14" customFormat="1">
      <c r="A975" s="14"/>
      <c r="B975" s="245"/>
      <c r="C975" s="246"/>
      <c r="D975" s="236" t="s">
        <v>223</v>
      </c>
      <c r="E975" s="247" t="s">
        <v>21</v>
      </c>
      <c r="F975" s="248" t="s">
        <v>1311</v>
      </c>
      <c r="G975" s="246"/>
      <c r="H975" s="249">
        <v>-5.6699999999999999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223</v>
      </c>
      <c r="AU975" s="255" t="s">
        <v>86</v>
      </c>
      <c r="AV975" s="14" t="s">
        <v>86</v>
      </c>
      <c r="AW975" s="14" t="s">
        <v>34</v>
      </c>
      <c r="AX975" s="14" t="s">
        <v>73</v>
      </c>
      <c r="AY975" s="255" t="s">
        <v>213</v>
      </c>
    </row>
    <row r="976" s="14" customFormat="1">
      <c r="A976" s="14"/>
      <c r="B976" s="245"/>
      <c r="C976" s="246"/>
      <c r="D976" s="236" t="s">
        <v>223</v>
      </c>
      <c r="E976" s="247" t="s">
        <v>21</v>
      </c>
      <c r="F976" s="248" t="s">
        <v>1326</v>
      </c>
      <c r="G976" s="246"/>
      <c r="H976" s="249">
        <v>-1.6799999999999999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223</v>
      </c>
      <c r="AU976" s="255" t="s">
        <v>86</v>
      </c>
      <c r="AV976" s="14" t="s">
        <v>86</v>
      </c>
      <c r="AW976" s="14" t="s">
        <v>34</v>
      </c>
      <c r="AX976" s="14" t="s">
        <v>73</v>
      </c>
      <c r="AY976" s="255" t="s">
        <v>213</v>
      </c>
    </row>
    <row r="977" s="15" customFormat="1">
      <c r="A977" s="15"/>
      <c r="B977" s="256"/>
      <c r="C977" s="257"/>
      <c r="D977" s="236" t="s">
        <v>223</v>
      </c>
      <c r="E977" s="258" t="s">
        <v>21</v>
      </c>
      <c r="F977" s="259" t="s">
        <v>230</v>
      </c>
      <c r="G977" s="257"/>
      <c r="H977" s="260">
        <v>1412.694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223</v>
      </c>
      <c r="AU977" s="266" t="s">
        <v>86</v>
      </c>
      <c r="AV977" s="15" t="s">
        <v>122</v>
      </c>
      <c r="AW977" s="15" t="s">
        <v>34</v>
      </c>
      <c r="AX977" s="15" t="s">
        <v>80</v>
      </c>
      <c r="AY977" s="266" t="s">
        <v>213</v>
      </c>
    </row>
    <row r="978" s="2" customFormat="1" ht="24.15" customHeight="1">
      <c r="A978" s="41"/>
      <c r="B978" s="42"/>
      <c r="C978" s="216" t="s">
        <v>1359</v>
      </c>
      <c r="D978" s="216" t="s">
        <v>215</v>
      </c>
      <c r="E978" s="217" t="s">
        <v>1360</v>
      </c>
      <c r="F978" s="218" t="s">
        <v>1361</v>
      </c>
      <c r="G978" s="219" t="s">
        <v>248</v>
      </c>
      <c r="H978" s="220">
        <v>122.834</v>
      </c>
      <c r="I978" s="221"/>
      <c r="J978" s="222">
        <f>ROUND(I978*H978,2)</f>
        <v>0</v>
      </c>
      <c r="K978" s="218" t="s">
        <v>219</v>
      </c>
      <c r="L978" s="47"/>
      <c r="M978" s="223" t="s">
        <v>21</v>
      </c>
      <c r="N978" s="224" t="s">
        <v>45</v>
      </c>
      <c r="O978" s="87"/>
      <c r="P978" s="225">
        <f>O978*H978</f>
        <v>0</v>
      </c>
      <c r="Q978" s="225">
        <v>0.3206</v>
      </c>
      <c r="R978" s="225">
        <f>Q978*H978</f>
        <v>39.380580399999999</v>
      </c>
      <c r="S978" s="225">
        <v>0</v>
      </c>
      <c r="T978" s="226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7" t="s">
        <v>122</v>
      </c>
      <c r="AT978" s="227" t="s">
        <v>215</v>
      </c>
      <c r="AU978" s="227" t="s">
        <v>86</v>
      </c>
      <c r="AY978" s="20" t="s">
        <v>213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20" t="s">
        <v>86</v>
      </c>
      <c r="BK978" s="228">
        <f>ROUND(I978*H978,2)</f>
        <v>0</v>
      </c>
      <c r="BL978" s="20" t="s">
        <v>122</v>
      </c>
      <c r="BM978" s="227" t="s">
        <v>1362</v>
      </c>
    </row>
    <row r="979" s="2" customFormat="1">
      <c r="A979" s="41"/>
      <c r="B979" s="42"/>
      <c r="C979" s="43"/>
      <c r="D979" s="229" t="s">
        <v>221</v>
      </c>
      <c r="E979" s="43"/>
      <c r="F979" s="230" t="s">
        <v>1363</v>
      </c>
      <c r="G979" s="43"/>
      <c r="H979" s="43"/>
      <c r="I979" s="231"/>
      <c r="J979" s="43"/>
      <c r="K979" s="43"/>
      <c r="L979" s="47"/>
      <c r="M979" s="232"/>
      <c r="N979" s="233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221</v>
      </c>
      <c r="AU979" s="20" t="s">
        <v>86</v>
      </c>
    </row>
    <row r="980" s="13" customFormat="1">
      <c r="A980" s="13"/>
      <c r="B980" s="234"/>
      <c r="C980" s="235"/>
      <c r="D980" s="236" t="s">
        <v>223</v>
      </c>
      <c r="E980" s="237" t="s">
        <v>21</v>
      </c>
      <c r="F980" s="238" t="s">
        <v>1035</v>
      </c>
      <c r="G980" s="235"/>
      <c r="H980" s="237" t="s">
        <v>21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223</v>
      </c>
      <c r="AU980" s="244" t="s">
        <v>86</v>
      </c>
      <c r="AV980" s="13" t="s">
        <v>80</v>
      </c>
      <c r="AW980" s="13" t="s">
        <v>34</v>
      </c>
      <c r="AX980" s="13" t="s">
        <v>73</v>
      </c>
      <c r="AY980" s="244" t="s">
        <v>213</v>
      </c>
    </row>
    <row r="981" s="13" customFormat="1">
      <c r="A981" s="13"/>
      <c r="B981" s="234"/>
      <c r="C981" s="235"/>
      <c r="D981" s="236" t="s">
        <v>223</v>
      </c>
      <c r="E981" s="237" t="s">
        <v>21</v>
      </c>
      <c r="F981" s="238" t="s">
        <v>1364</v>
      </c>
      <c r="G981" s="235"/>
      <c r="H981" s="237" t="s">
        <v>21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223</v>
      </c>
      <c r="AU981" s="244" t="s">
        <v>86</v>
      </c>
      <c r="AV981" s="13" t="s">
        <v>80</v>
      </c>
      <c r="AW981" s="13" t="s">
        <v>34</v>
      </c>
      <c r="AX981" s="13" t="s">
        <v>73</v>
      </c>
      <c r="AY981" s="244" t="s">
        <v>213</v>
      </c>
    </row>
    <row r="982" s="14" customFormat="1">
      <c r="A982" s="14"/>
      <c r="B982" s="245"/>
      <c r="C982" s="246"/>
      <c r="D982" s="236" t="s">
        <v>223</v>
      </c>
      <c r="E982" s="247" t="s">
        <v>21</v>
      </c>
      <c r="F982" s="248" t="s">
        <v>1365</v>
      </c>
      <c r="G982" s="246"/>
      <c r="H982" s="249">
        <v>11.656000000000001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223</v>
      </c>
      <c r="AU982" s="255" t="s">
        <v>86</v>
      </c>
      <c r="AV982" s="14" t="s">
        <v>86</v>
      </c>
      <c r="AW982" s="14" t="s">
        <v>34</v>
      </c>
      <c r="AX982" s="14" t="s">
        <v>73</v>
      </c>
      <c r="AY982" s="255" t="s">
        <v>213</v>
      </c>
    </row>
    <row r="983" s="13" customFormat="1">
      <c r="A983" s="13"/>
      <c r="B983" s="234"/>
      <c r="C983" s="235"/>
      <c r="D983" s="236" t="s">
        <v>223</v>
      </c>
      <c r="E983" s="237" t="s">
        <v>21</v>
      </c>
      <c r="F983" s="238" t="s">
        <v>1366</v>
      </c>
      <c r="G983" s="235"/>
      <c r="H983" s="237" t="s">
        <v>21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223</v>
      </c>
      <c r="AU983" s="244" t="s">
        <v>86</v>
      </c>
      <c r="AV983" s="13" t="s">
        <v>80</v>
      </c>
      <c r="AW983" s="13" t="s">
        <v>34</v>
      </c>
      <c r="AX983" s="13" t="s">
        <v>73</v>
      </c>
      <c r="AY983" s="244" t="s">
        <v>213</v>
      </c>
    </row>
    <row r="984" s="14" customFormat="1">
      <c r="A984" s="14"/>
      <c r="B984" s="245"/>
      <c r="C984" s="246"/>
      <c r="D984" s="236" t="s">
        <v>223</v>
      </c>
      <c r="E984" s="247" t="s">
        <v>21</v>
      </c>
      <c r="F984" s="248" t="s">
        <v>1367</v>
      </c>
      <c r="G984" s="246"/>
      <c r="H984" s="249">
        <v>5.4870000000000001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223</v>
      </c>
      <c r="AU984" s="255" t="s">
        <v>86</v>
      </c>
      <c r="AV984" s="14" t="s">
        <v>86</v>
      </c>
      <c r="AW984" s="14" t="s">
        <v>34</v>
      </c>
      <c r="AX984" s="14" t="s">
        <v>73</v>
      </c>
      <c r="AY984" s="255" t="s">
        <v>213</v>
      </c>
    </row>
    <row r="985" s="13" customFormat="1">
      <c r="A985" s="13"/>
      <c r="B985" s="234"/>
      <c r="C985" s="235"/>
      <c r="D985" s="236" t="s">
        <v>223</v>
      </c>
      <c r="E985" s="237" t="s">
        <v>21</v>
      </c>
      <c r="F985" s="238" t="s">
        <v>1368</v>
      </c>
      <c r="G985" s="235"/>
      <c r="H985" s="237" t="s">
        <v>21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223</v>
      </c>
      <c r="AU985" s="244" t="s">
        <v>86</v>
      </c>
      <c r="AV985" s="13" t="s">
        <v>80</v>
      </c>
      <c r="AW985" s="13" t="s">
        <v>34</v>
      </c>
      <c r="AX985" s="13" t="s">
        <v>73</v>
      </c>
      <c r="AY985" s="244" t="s">
        <v>213</v>
      </c>
    </row>
    <row r="986" s="14" customFormat="1">
      <c r="A986" s="14"/>
      <c r="B986" s="245"/>
      <c r="C986" s="246"/>
      <c r="D986" s="236" t="s">
        <v>223</v>
      </c>
      <c r="E986" s="247" t="s">
        <v>21</v>
      </c>
      <c r="F986" s="248" t="s">
        <v>1369</v>
      </c>
      <c r="G986" s="246"/>
      <c r="H986" s="249">
        <v>19.096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223</v>
      </c>
      <c r="AU986" s="255" t="s">
        <v>86</v>
      </c>
      <c r="AV986" s="14" t="s">
        <v>86</v>
      </c>
      <c r="AW986" s="14" t="s">
        <v>34</v>
      </c>
      <c r="AX986" s="14" t="s">
        <v>73</v>
      </c>
      <c r="AY986" s="255" t="s">
        <v>213</v>
      </c>
    </row>
    <row r="987" s="13" customFormat="1">
      <c r="A987" s="13"/>
      <c r="B987" s="234"/>
      <c r="C987" s="235"/>
      <c r="D987" s="236" t="s">
        <v>223</v>
      </c>
      <c r="E987" s="237" t="s">
        <v>21</v>
      </c>
      <c r="F987" s="238" t="s">
        <v>1370</v>
      </c>
      <c r="G987" s="235"/>
      <c r="H987" s="237" t="s">
        <v>21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223</v>
      </c>
      <c r="AU987" s="244" t="s">
        <v>86</v>
      </c>
      <c r="AV987" s="13" t="s">
        <v>80</v>
      </c>
      <c r="AW987" s="13" t="s">
        <v>34</v>
      </c>
      <c r="AX987" s="13" t="s">
        <v>73</v>
      </c>
      <c r="AY987" s="244" t="s">
        <v>213</v>
      </c>
    </row>
    <row r="988" s="14" customFormat="1">
      <c r="A988" s="14"/>
      <c r="B988" s="245"/>
      <c r="C988" s="246"/>
      <c r="D988" s="236" t="s">
        <v>223</v>
      </c>
      <c r="E988" s="247" t="s">
        <v>21</v>
      </c>
      <c r="F988" s="248" t="s">
        <v>1371</v>
      </c>
      <c r="G988" s="246"/>
      <c r="H988" s="249">
        <v>5.4249999999999998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223</v>
      </c>
      <c r="AU988" s="255" t="s">
        <v>86</v>
      </c>
      <c r="AV988" s="14" t="s">
        <v>86</v>
      </c>
      <c r="AW988" s="14" t="s">
        <v>34</v>
      </c>
      <c r="AX988" s="14" t="s">
        <v>73</v>
      </c>
      <c r="AY988" s="255" t="s">
        <v>213</v>
      </c>
    </row>
    <row r="989" s="13" customFormat="1">
      <c r="A989" s="13"/>
      <c r="B989" s="234"/>
      <c r="C989" s="235"/>
      <c r="D989" s="236" t="s">
        <v>223</v>
      </c>
      <c r="E989" s="237" t="s">
        <v>21</v>
      </c>
      <c r="F989" s="238" t="s">
        <v>1044</v>
      </c>
      <c r="G989" s="235"/>
      <c r="H989" s="237" t="s">
        <v>21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223</v>
      </c>
      <c r="AU989" s="244" t="s">
        <v>86</v>
      </c>
      <c r="AV989" s="13" t="s">
        <v>80</v>
      </c>
      <c r="AW989" s="13" t="s">
        <v>34</v>
      </c>
      <c r="AX989" s="13" t="s">
        <v>73</v>
      </c>
      <c r="AY989" s="244" t="s">
        <v>213</v>
      </c>
    </row>
    <row r="990" s="13" customFormat="1">
      <c r="A990" s="13"/>
      <c r="B990" s="234"/>
      <c r="C990" s="235"/>
      <c r="D990" s="236" t="s">
        <v>223</v>
      </c>
      <c r="E990" s="237" t="s">
        <v>21</v>
      </c>
      <c r="F990" s="238" t="s">
        <v>1372</v>
      </c>
      <c r="G990" s="235"/>
      <c r="H990" s="237" t="s">
        <v>21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223</v>
      </c>
      <c r="AU990" s="244" t="s">
        <v>86</v>
      </c>
      <c r="AV990" s="13" t="s">
        <v>80</v>
      </c>
      <c r="AW990" s="13" t="s">
        <v>34</v>
      </c>
      <c r="AX990" s="13" t="s">
        <v>73</v>
      </c>
      <c r="AY990" s="244" t="s">
        <v>213</v>
      </c>
    </row>
    <row r="991" s="14" customFormat="1">
      <c r="A991" s="14"/>
      <c r="B991" s="245"/>
      <c r="C991" s="246"/>
      <c r="D991" s="236" t="s">
        <v>223</v>
      </c>
      <c r="E991" s="247" t="s">
        <v>21</v>
      </c>
      <c r="F991" s="248" t="s">
        <v>1365</v>
      </c>
      <c r="G991" s="246"/>
      <c r="H991" s="249">
        <v>11.656000000000001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223</v>
      </c>
      <c r="AU991" s="255" t="s">
        <v>86</v>
      </c>
      <c r="AV991" s="14" t="s">
        <v>86</v>
      </c>
      <c r="AW991" s="14" t="s">
        <v>34</v>
      </c>
      <c r="AX991" s="14" t="s">
        <v>73</v>
      </c>
      <c r="AY991" s="255" t="s">
        <v>213</v>
      </c>
    </row>
    <row r="992" s="13" customFormat="1">
      <c r="A992" s="13"/>
      <c r="B992" s="234"/>
      <c r="C992" s="235"/>
      <c r="D992" s="236" t="s">
        <v>223</v>
      </c>
      <c r="E992" s="237" t="s">
        <v>21</v>
      </c>
      <c r="F992" s="238" t="s">
        <v>1373</v>
      </c>
      <c r="G992" s="235"/>
      <c r="H992" s="237" t="s">
        <v>21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223</v>
      </c>
      <c r="AU992" s="244" t="s">
        <v>86</v>
      </c>
      <c r="AV992" s="13" t="s">
        <v>80</v>
      </c>
      <c r="AW992" s="13" t="s">
        <v>34</v>
      </c>
      <c r="AX992" s="13" t="s">
        <v>73</v>
      </c>
      <c r="AY992" s="244" t="s">
        <v>213</v>
      </c>
    </row>
    <row r="993" s="14" customFormat="1">
      <c r="A993" s="14"/>
      <c r="B993" s="245"/>
      <c r="C993" s="246"/>
      <c r="D993" s="236" t="s">
        <v>223</v>
      </c>
      <c r="E993" s="247" t="s">
        <v>21</v>
      </c>
      <c r="F993" s="248" t="s">
        <v>1374</v>
      </c>
      <c r="G993" s="246"/>
      <c r="H993" s="249">
        <v>5.8899999999999997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223</v>
      </c>
      <c r="AU993" s="255" t="s">
        <v>86</v>
      </c>
      <c r="AV993" s="14" t="s">
        <v>86</v>
      </c>
      <c r="AW993" s="14" t="s">
        <v>34</v>
      </c>
      <c r="AX993" s="14" t="s">
        <v>73</v>
      </c>
      <c r="AY993" s="255" t="s">
        <v>213</v>
      </c>
    </row>
    <row r="994" s="13" customFormat="1">
      <c r="A994" s="13"/>
      <c r="B994" s="234"/>
      <c r="C994" s="235"/>
      <c r="D994" s="236" t="s">
        <v>223</v>
      </c>
      <c r="E994" s="237" t="s">
        <v>21</v>
      </c>
      <c r="F994" s="238" t="s">
        <v>1375</v>
      </c>
      <c r="G994" s="235"/>
      <c r="H994" s="237" t="s">
        <v>21</v>
      </c>
      <c r="I994" s="239"/>
      <c r="J994" s="235"/>
      <c r="K994" s="235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223</v>
      </c>
      <c r="AU994" s="244" t="s">
        <v>86</v>
      </c>
      <c r="AV994" s="13" t="s">
        <v>80</v>
      </c>
      <c r="AW994" s="13" t="s">
        <v>34</v>
      </c>
      <c r="AX994" s="13" t="s">
        <v>73</v>
      </c>
      <c r="AY994" s="244" t="s">
        <v>213</v>
      </c>
    </row>
    <row r="995" s="14" customFormat="1">
      <c r="A995" s="14"/>
      <c r="B995" s="245"/>
      <c r="C995" s="246"/>
      <c r="D995" s="236" t="s">
        <v>223</v>
      </c>
      <c r="E995" s="247" t="s">
        <v>21</v>
      </c>
      <c r="F995" s="248" t="s">
        <v>1376</v>
      </c>
      <c r="G995" s="246"/>
      <c r="H995" s="249">
        <v>12.353999999999999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223</v>
      </c>
      <c r="AU995" s="255" t="s">
        <v>86</v>
      </c>
      <c r="AV995" s="14" t="s">
        <v>86</v>
      </c>
      <c r="AW995" s="14" t="s">
        <v>34</v>
      </c>
      <c r="AX995" s="14" t="s">
        <v>73</v>
      </c>
      <c r="AY995" s="255" t="s">
        <v>213</v>
      </c>
    </row>
    <row r="996" s="14" customFormat="1">
      <c r="A996" s="14"/>
      <c r="B996" s="245"/>
      <c r="C996" s="246"/>
      <c r="D996" s="236" t="s">
        <v>223</v>
      </c>
      <c r="E996" s="247" t="s">
        <v>21</v>
      </c>
      <c r="F996" s="248" t="s">
        <v>1043</v>
      </c>
      <c r="G996" s="246"/>
      <c r="H996" s="249">
        <v>-2.73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223</v>
      </c>
      <c r="AU996" s="255" t="s">
        <v>86</v>
      </c>
      <c r="AV996" s="14" t="s">
        <v>86</v>
      </c>
      <c r="AW996" s="14" t="s">
        <v>34</v>
      </c>
      <c r="AX996" s="14" t="s">
        <v>73</v>
      </c>
      <c r="AY996" s="255" t="s">
        <v>213</v>
      </c>
    </row>
    <row r="997" s="13" customFormat="1">
      <c r="A997" s="13"/>
      <c r="B997" s="234"/>
      <c r="C997" s="235"/>
      <c r="D997" s="236" t="s">
        <v>223</v>
      </c>
      <c r="E997" s="237" t="s">
        <v>21</v>
      </c>
      <c r="F997" s="238" t="s">
        <v>1377</v>
      </c>
      <c r="G997" s="235"/>
      <c r="H997" s="237" t="s">
        <v>21</v>
      </c>
      <c r="I997" s="239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223</v>
      </c>
      <c r="AU997" s="244" t="s">
        <v>86</v>
      </c>
      <c r="AV997" s="13" t="s">
        <v>80</v>
      </c>
      <c r="AW997" s="13" t="s">
        <v>34</v>
      </c>
      <c r="AX997" s="13" t="s">
        <v>73</v>
      </c>
      <c r="AY997" s="244" t="s">
        <v>213</v>
      </c>
    </row>
    <row r="998" s="14" customFormat="1">
      <c r="A998" s="14"/>
      <c r="B998" s="245"/>
      <c r="C998" s="246"/>
      <c r="D998" s="236" t="s">
        <v>223</v>
      </c>
      <c r="E998" s="247" t="s">
        <v>21</v>
      </c>
      <c r="F998" s="248" t="s">
        <v>1378</v>
      </c>
      <c r="G998" s="246"/>
      <c r="H998" s="249">
        <v>5.7969999999999997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223</v>
      </c>
      <c r="AU998" s="255" t="s">
        <v>86</v>
      </c>
      <c r="AV998" s="14" t="s">
        <v>86</v>
      </c>
      <c r="AW998" s="14" t="s">
        <v>34</v>
      </c>
      <c r="AX998" s="14" t="s">
        <v>73</v>
      </c>
      <c r="AY998" s="255" t="s">
        <v>213</v>
      </c>
    </row>
    <row r="999" s="13" customFormat="1">
      <c r="A999" s="13"/>
      <c r="B999" s="234"/>
      <c r="C999" s="235"/>
      <c r="D999" s="236" t="s">
        <v>223</v>
      </c>
      <c r="E999" s="237" t="s">
        <v>21</v>
      </c>
      <c r="F999" s="238" t="s">
        <v>1379</v>
      </c>
      <c r="G999" s="235"/>
      <c r="H999" s="237" t="s">
        <v>21</v>
      </c>
      <c r="I999" s="239"/>
      <c r="J999" s="235"/>
      <c r="K999" s="235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223</v>
      </c>
      <c r="AU999" s="244" t="s">
        <v>86</v>
      </c>
      <c r="AV999" s="13" t="s">
        <v>80</v>
      </c>
      <c r="AW999" s="13" t="s">
        <v>34</v>
      </c>
      <c r="AX999" s="13" t="s">
        <v>73</v>
      </c>
      <c r="AY999" s="244" t="s">
        <v>213</v>
      </c>
    </row>
    <row r="1000" s="14" customFormat="1">
      <c r="A1000" s="14"/>
      <c r="B1000" s="245"/>
      <c r="C1000" s="246"/>
      <c r="D1000" s="236" t="s">
        <v>223</v>
      </c>
      <c r="E1000" s="247" t="s">
        <v>21</v>
      </c>
      <c r="F1000" s="248" t="s">
        <v>1380</v>
      </c>
      <c r="G1000" s="246"/>
      <c r="H1000" s="249">
        <v>19.684999999999999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223</v>
      </c>
      <c r="AU1000" s="255" t="s">
        <v>86</v>
      </c>
      <c r="AV1000" s="14" t="s">
        <v>86</v>
      </c>
      <c r="AW1000" s="14" t="s">
        <v>34</v>
      </c>
      <c r="AX1000" s="14" t="s">
        <v>73</v>
      </c>
      <c r="AY1000" s="255" t="s">
        <v>213</v>
      </c>
    </row>
    <row r="1001" s="13" customFormat="1">
      <c r="A1001" s="13"/>
      <c r="B1001" s="234"/>
      <c r="C1001" s="235"/>
      <c r="D1001" s="236" t="s">
        <v>223</v>
      </c>
      <c r="E1001" s="237" t="s">
        <v>21</v>
      </c>
      <c r="F1001" s="238" t="s">
        <v>1102</v>
      </c>
      <c r="G1001" s="235"/>
      <c r="H1001" s="237" t="s">
        <v>21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223</v>
      </c>
      <c r="AU1001" s="244" t="s">
        <v>86</v>
      </c>
      <c r="AV1001" s="13" t="s">
        <v>80</v>
      </c>
      <c r="AW1001" s="13" t="s">
        <v>34</v>
      </c>
      <c r="AX1001" s="13" t="s">
        <v>73</v>
      </c>
      <c r="AY1001" s="244" t="s">
        <v>213</v>
      </c>
    </row>
    <row r="1002" s="13" customFormat="1">
      <c r="A1002" s="13"/>
      <c r="B1002" s="234"/>
      <c r="C1002" s="235"/>
      <c r="D1002" s="236" t="s">
        <v>223</v>
      </c>
      <c r="E1002" s="237" t="s">
        <v>21</v>
      </c>
      <c r="F1002" s="238" t="s">
        <v>1381</v>
      </c>
      <c r="G1002" s="235"/>
      <c r="H1002" s="237" t="s">
        <v>21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223</v>
      </c>
      <c r="AU1002" s="244" t="s">
        <v>86</v>
      </c>
      <c r="AV1002" s="13" t="s">
        <v>80</v>
      </c>
      <c r="AW1002" s="13" t="s">
        <v>34</v>
      </c>
      <c r="AX1002" s="13" t="s">
        <v>73</v>
      </c>
      <c r="AY1002" s="244" t="s">
        <v>213</v>
      </c>
    </row>
    <row r="1003" s="14" customFormat="1">
      <c r="A1003" s="14"/>
      <c r="B1003" s="245"/>
      <c r="C1003" s="246"/>
      <c r="D1003" s="236" t="s">
        <v>223</v>
      </c>
      <c r="E1003" s="247" t="s">
        <v>21</v>
      </c>
      <c r="F1003" s="248" t="s">
        <v>1382</v>
      </c>
      <c r="G1003" s="246"/>
      <c r="H1003" s="249">
        <v>10.959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223</v>
      </c>
      <c r="AU1003" s="255" t="s">
        <v>86</v>
      </c>
      <c r="AV1003" s="14" t="s">
        <v>86</v>
      </c>
      <c r="AW1003" s="14" t="s">
        <v>34</v>
      </c>
      <c r="AX1003" s="14" t="s">
        <v>73</v>
      </c>
      <c r="AY1003" s="255" t="s">
        <v>213</v>
      </c>
    </row>
    <row r="1004" s="13" customFormat="1">
      <c r="A1004" s="13"/>
      <c r="B1004" s="234"/>
      <c r="C1004" s="235"/>
      <c r="D1004" s="236" t="s">
        <v>223</v>
      </c>
      <c r="E1004" s="237" t="s">
        <v>21</v>
      </c>
      <c r="F1004" s="238" t="s">
        <v>1383</v>
      </c>
      <c r="G1004" s="235"/>
      <c r="H1004" s="237" t="s">
        <v>21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223</v>
      </c>
      <c r="AU1004" s="244" t="s">
        <v>86</v>
      </c>
      <c r="AV1004" s="13" t="s">
        <v>80</v>
      </c>
      <c r="AW1004" s="13" t="s">
        <v>34</v>
      </c>
      <c r="AX1004" s="13" t="s">
        <v>73</v>
      </c>
      <c r="AY1004" s="244" t="s">
        <v>213</v>
      </c>
    </row>
    <row r="1005" s="14" customFormat="1">
      <c r="A1005" s="14"/>
      <c r="B1005" s="245"/>
      <c r="C1005" s="246"/>
      <c r="D1005" s="236" t="s">
        <v>223</v>
      </c>
      <c r="E1005" s="247" t="s">
        <v>21</v>
      </c>
      <c r="F1005" s="248" t="s">
        <v>1384</v>
      </c>
      <c r="G1005" s="246"/>
      <c r="H1005" s="249">
        <v>6.2839999999999998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223</v>
      </c>
      <c r="AU1005" s="255" t="s">
        <v>86</v>
      </c>
      <c r="AV1005" s="14" t="s">
        <v>86</v>
      </c>
      <c r="AW1005" s="14" t="s">
        <v>34</v>
      </c>
      <c r="AX1005" s="14" t="s">
        <v>73</v>
      </c>
      <c r="AY1005" s="255" t="s">
        <v>213</v>
      </c>
    </row>
    <row r="1006" s="13" customFormat="1">
      <c r="A1006" s="13"/>
      <c r="B1006" s="234"/>
      <c r="C1006" s="235"/>
      <c r="D1006" s="236" t="s">
        <v>223</v>
      </c>
      <c r="E1006" s="237" t="s">
        <v>21</v>
      </c>
      <c r="F1006" s="238" t="s">
        <v>1385</v>
      </c>
      <c r="G1006" s="235"/>
      <c r="H1006" s="237" t="s">
        <v>21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223</v>
      </c>
      <c r="AU1006" s="244" t="s">
        <v>86</v>
      </c>
      <c r="AV1006" s="13" t="s">
        <v>80</v>
      </c>
      <c r="AW1006" s="13" t="s">
        <v>34</v>
      </c>
      <c r="AX1006" s="13" t="s">
        <v>73</v>
      </c>
      <c r="AY1006" s="244" t="s">
        <v>213</v>
      </c>
    </row>
    <row r="1007" s="14" customFormat="1">
      <c r="A1007" s="14"/>
      <c r="B1007" s="245"/>
      <c r="C1007" s="246"/>
      <c r="D1007" s="236" t="s">
        <v>223</v>
      </c>
      <c r="E1007" s="247" t="s">
        <v>21</v>
      </c>
      <c r="F1007" s="248" t="s">
        <v>1386</v>
      </c>
      <c r="G1007" s="246"/>
      <c r="H1007" s="249">
        <v>11.275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223</v>
      </c>
      <c r="AU1007" s="255" t="s">
        <v>86</v>
      </c>
      <c r="AV1007" s="14" t="s">
        <v>86</v>
      </c>
      <c r="AW1007" s="14" t="s">
        <v>34</v>
      </c>
      <c r="AX1007" s="14" t="s">
        <v>73</v>
      </c>
      <c r="AY1007" s="255" t="s">
        <v>213</v>
      </c>
    </row>
    <row r="1008" s="15" customFormat="1">
      <c r="A1008" s="15"/>
      <c r="B1008" s="256"/>
      <c r="C1008" s="257"/>
      <c r="D1008" s="236" t="s">
        <v>223</v>
      </c>
      <c r="E1008" s="258" t="s">
        <v>21</v>
      </c>
      <c r="F1008" s="259" t="s">
        <v>230</v>
      </c>
      <c r="G1008" s="257"/>
      <c r="H1008" s="260">
        <v>122.834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223</v>
      </c>
      <c r="AU1008" s="266" t="s">
        <v>86</v>
      </c>
      <c r="AV1008" s="15" t="s">
        <v>122</v>
      </c>
      <c r="AW1008" s="15" t="s">
        <v>34</v>
      </c>
      <c r="AX1008" s="15" t="s">
        <v>80</v>
      </c>
      <c r="AY1008" s="266" t="s">
        <v>213</v>
      </c>
    </row>
    <row r="1009" s="2" customFormat="1" ht="16.5" customHeight="1">
      <c r="A1009" s="41"/>
      <c r="B1009" s="42"/>
      <c r="C1009" s="216" t="s">
        <v>1387</v>
      </c>
      <c r="D1009" s="216" t="s">
        <v>215</v>
      </c>
      <c r="E1009" s="217" t="s">
        <v>1388</v>
      </c>
      <c r="F1009" s="218" t="s">
        <v>1389</v>
      </c>
      <c r="G1009" s="219" t="s">
        <v>218</v>
      </c>
      <c r="H1009" s="220">
        <v>15.445</v>
      </c>
      <c r="I1009" s="221"/>
      <c r="J1009" s="222">
        <f>ROUND(I1009*H1009,2)</f>
        <v>0</v>
      </c>
      <c r="K1009" s="218" t="s">
        <v>219</v>
      </c>
      <c r="L1009" s="47"/>
      <c r="M1009" s="223" t="s">
        <v>21</v>
      </c>
      <c r="N1009" s="224" t="s">
        <v>45</v>
      </c>
      <c r="O1009" s="87"/>
      <c r="P1009" s="225">
        <f>O1009*H1009</f>
        <v>0</v>
      </c>
      <c r="Q1009" s="225">
        <v>2.6446800000000001</v>
      </c>
      <c r="R1009" s="225">
        <f>Q1009*H1009</f>
        <v>40.8470826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122</v>
      </c>
      <c r="AT1009" s="227" t="s">
        <v>215</v>
      </c>
      <c r="AU1009" s="227" t="s">
        <v>86</v>
      </c>
      <c r="AY1009" s="20" t="s">
        <v>213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86</v>
      </c>
      <c r="BK1009" s="228">
        <f>ROUND(I1009*H1009,2)</f>
        <v>0</v>
      </c>
      <c r="BL1009" s="20" t="s">
        <v>122</v>
      </c>
      <c r="BM1009" s="227" t="s">
        <v>1390</v>
      </c>
    </row>
    <row r="1010" s="2" customFormat="1">
      <c r="A1010" s="41"/>
      <c r="B1010" s="42"/>
      <c r="C1010" s="43"/>
      <c r="D1010" s="229" t="s">
        <v>221</v>
      </c>
      <c r="E1010" s="43"/>
      <c r="F1010" s="230" t="s">
        <v>1391</v>
      </c>
      <c r="G1010" s="43"/>
      <c r="H1010" s="43"/>
      <c r="I1010" s="231"/>
      <c r="J1010" s="43"/>
      <c r="K1010" s="43"/>
      <c r="L1010" s="47"/>
      <c r="M1010" s="232"/>
      <c r="N1010" s="233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221</v>
      </c>
      <c r="AU1010" s="20" t="s">
        <v>86</v>
      </c>
    </row>
    <row r="1011" s="2" customFormat="1">
      <c r="A1011" s="41"/>
      <c r="B1011" s="42"/>
      <c r="C1011" s="43"/>
      <c r="D1011" s="236" t="s">
        <v>367</v>
      </c>
      <c r="E1011" s="43"/>
      <c r="F1011" s="281" t="s">
        <v>1392</v>
      </c>
      <c r="G1011" s="43"/>
      <c r="H1011" s="43"/>
      <c r="I1011" s="231"/>
      <c r="J1011" s="43"/>
      <c r="K1011" s="43"/>
      <c r="L1011" s="47"/>
      <c r="M1011" s="232"/>
      <c r="N1011" s="233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367</v>
      </c>
      <c r="AU1011" s="20" t="s">
        <v>86</v>
      </c>
    </row>
    <row r="1012" s="13" customFormat="1">
      <c r="A1012" s="13"/>
      <c r="B1012" s="234"/>
      <c r="C1012" s="235"/>
      <c r="D1012" s="236" t="s">
        <v>223</v>
      </c>
      <c r="E1012" s="237" t="s">
        <v>21</v>
      </c>
      <c r="F1012" s="238" t="s">
        <v>1393</v>
      </c>
      <c r="G1012" s="235"/>
      <c r="H1012" s="237" t="s">
        <v>21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223</v>
      </c>
      <c r="AU1012" s="244" t="s">
        <v>86</v>
      </c>
      <c r="AV1012" s="13" t="s">
        <v>80</v>
      </c>
      <c r="AW1012" s="13" t="s">
        <v>34</v>
      </c>
      <c r="AX1012" s="13" t="s">
        <v>73</v>
      </c>
      <c r="AY1012" s="244" t="s">
        <v>213</v>
      </c>
    </row>
    <row r="1013" s="13" customFormat="1">
      <c r="A1013" s="13"/>
      <c r="B1013" s="234"/>
      <c r="C1013" s="235"/>
      <c r="D1013" s="236" t="s">
        <v>223</v>
      </c>
      <c r="E1013" s="237" t="s">
        <v>21</v>
      </c>
      <c r="F1013" s="238" t="s">
        <v>1394</v>
      </c>
      <c r="G1013" s="235"/>
      <c r="H1013" s="237" t="s">
        <v>21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223</v>
      </c>
      <c r="AU1013" s="244" t="s">
        <v>86</v>
      </c>
      <c r="AV1013" s="13" t="s">
        <v>80</v>
      </c>
      <c r="AW1013" s="13" t="s">
        <v>34</v>
      </c>
      <c r="AX1013" s="13" t="s">
        <v>73</v>
      </c>
      <c r="AY1013" s="244" t="s">
        <v>213</v>
      </c>
    </row>
    <row r="1014" s="14" customFormat="1">
      <c r="A1014" s="14"/>
      <c r="B1014" s="245"/>
      <c r="C1014" s="246"/>
      <c r="D1014" s="236" t="s">
        <v>223</v>
      </c>
      <c r="E1014" s="247" t="s">
        <v>21</v>
      </c>
      <c r="F1014" s="248" t="s">
        <v>1395</v>
      </c>
      <c r="G1014" s="246"/>
      <c r="H1014" s="249">
        <v>4.3470000000000004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223</v>
      </c>
      <c r="AU1014" s="255" t="s">
        <v>86</v>
      </c>
      <c r="AV1014" s="14" t="s">
        <v>86</v>
      </c>
      <c r="AW1014" s="14" t="s">
        <v>34</v>
      </c>
      <c r="AX1014" s="14" t="s">
        <v>73</v>
      </c>
      <c r="AY1014" s="255" t="s">
        <v>213</v>
      </c>
    </row>
    <row r="1015" s="14" customFormat="1">
      <c r="A1015" s="14"/>
      <c r="B1015" s="245"/>
      <c r="C1015" s="246"/>
      <c r="D1015" s="236" t="s">
        <v>223</v>
      </c>
      <c r="E1015" s="247" t="s">
        <v>21</v>
      </c>
      <c r="F1015" s="248" t="s">
        <v>1396</v>
      </c>
      <c r="G1015" s="246"/>
      <c r="H1015" s="249">
        <v>0.26000000000000001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223</v>
      </c>
      <c r="AU1015" s="255" t="s">
        <v>86</v>
      </c>
      <c r="AV1015" s="14" t="s">
        <v>86</v>
      </c>
      <c r="AW1015" s="14" t="s">
        <v>34</v>
      </c>
      <c r="AX1015" s="14" t="s">
        <v>73</v>
      </c>
      <c r="AY1015" s="255" t="s">
        <v>213</v>
      </c>
    </row>
    <row r="1016" s="14" customFormat="1">
      <c r="A1016" s="14"/>
      <c r="B1016" s="245"/>
      <c r="C1016" s="246"/>
      <c r="D1016" s="236" t="s">
        <v>223</v>
      </c>
      <c r="E1016" s="247" t="s">
        <v>21</v>
      </c>
      <c r="F1016" s="248" t="s">
        <v>1397</v>
      </c>
      <c r="G1016" s="246"/>
      <c r="H1016" s="249">
        <v>0.46800000000000003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223</v>
      </c>
      <c r="AU1016" s="255" t="s">
        <v>86</v>
      </c>
      <c r="AV1016" s="14" t="s">
        <v>86</v>
      </c>
      <c r="AW1016" s="14" t="s">
        <v>34</v>
      </c>
      <c r="AX1016" s="14" t="s">
        <v>73</v>
      </c>
      <c r="AY1016" s="255" t="s">
        <v>213</v>
      </c>
    </row>
    <row r="1017" s="13" customFormat="1">
      <c r="A1017" s="13"/>
      <c r="B1017" s="234"/>
      <c r="C1017" s="235"/>
      <c r="D1017" s="236" t="s">
        <v>223</v>
      </c>
      <c r="E1017" s="237" t="s">
        <v>21</v>
      </c>
      <c r="F1017" s="238" t="s">
        <v>1398</v>
      </c>
      <c r="G1017" s="235"/>
      <c r="H1017" s="237" t="s">
        <v>21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223</v>
      </c>
      <c r="AU1017" s="244" t="s">
        <v>86</v>
      </c>
      <c r="AV1017" s="13" t="s">
        <v>80</v>
      </c>
      <c r="AW1017" s="13" t="s">
        <v>34</v>
      </c>
      <c r="AX1017" s="13" t="s">
        <v>73</v>
      </c>
      <c r="AY1017" s="244" t="s">
        <v>213</v>
      </c>
    </row>
    <row r="1018" s="14" customFormat="1">
      <c r="A1018" s="14"/>
      <c r="B1018" s="245"/>
      <c r="C1018" s="246"/>
      <c r="D1018" s="236" t="s">
        <v>223</v>
      </c>
      <c r="E1018" s="247" t="s">
        <v>21</v>
      </c>
      <c r="F1018" s="248" t="s">
        <v>1399</v>
      </c>
      <c r="G1018" s="246"/>
      <c r="H1018" s="249">
        <v>4.6699999999999999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223</v>
      </c>
      <c r="AU1018" s="255" t="s">
        <v>86</v>
      </c>
      <c r="AV1018" s="14" t="s">
        <v>86</v>
      </c>
      <c r="AW1018" s="14" t="s">
        <v>34</v>
      </c>
      <c r="AX1018" s="14" t="s">
        <v>73</v>
      </c>
      <c r="AY1018" s="255" t="s">
        <v>213</v>
      </c>
    </row>
    <row r="1019" s="14" customFormat="1">
      <c r="A1019" s="14"/>
      <c r="B1019" s="245"/>
      <c r="C1019" s="246"/>
      <c r="D1019" s="236" t="s">
        <v>223</v>
      </c>
      <c r="E1019" s="247" t="s">
        <v>21</v>
      </c>
      <c r="F1019" s="248" t="s">
        <v>1400</v>
      </c>
      <c r="G1019" s="246"/>
      <c r="H1019" s="249">
        <v>0.17000000000000001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223</v>
      </c>
      <c r="AU1019" s="255" t="s">
        <v>86</v>
      </c>
      <c r="AV1019" s="14" t="s">
        <v>86</v>
      </c>
      <c r="AW1019" s="14" t="s">
        <v>34</v>
      </c>
      <c r="AX1019" s="14" t="s">
        <v>73</v>
      </c>
      <c r="AY1019" s="255" t="s">
        <v>213</v>
      </c>
    </row>
    <row r="1020" s="14" customFormat="1">
      <c r="A1020" s="14"/>
      <c r="B1020" s="245"/>
      <c r="C1020" s="246"/>
      <c r="D1020" s="236" t="s">
        <v>223</v>
      </c>
      <c r="E1020" s="247" t="s">
        <v>21</v>
      </c>
      <c r="F1020" s="248" t="s">
        <v>1401</v>
      </c>
      <c r="G1020" s="246"/>
      <c r="H1020" s="249">
        <v>0.40500000000000003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223</v>
      </c>
      <c r="AU1020" s="255" t="s">
        <v>86</v>
      </c>
      <c r="AV1020" s="14" t="s">
        <v>86</v>
      </c>
      <c r="AW1020" s="14" t="s">
        <v>34</v>
      </c>
      <c r="AX1020" s="14" t="s">
        <v>73</v>
      </c>
      <c r="AY1020" s="255" t="s">
        <v>213</v>
      </c>
    </row>
    <row r="1021" s="13" customFormat="1">
      <c r="A1021" s="13"/>
      <c r="B1021" s="234"/>
      <c r="C1021" s="235"/>
      <c r="D1021" s="236" t="s">
        <v>223</v>
      </c>
      <c r="E1021" s="237" t="s">
        <v>21</v>
      </c>
      <c r="F1021" s="238" t="s">
        <v>1402</v>
      </c>
      <c r="G1021" s="235"/>
      <c r="H1021" s="237" t="s">
        <v>21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223</v>
      </c>
      <c r="AU1021" s="244" t="s">
        <v>86</v>
      </c>
      <c r="AV1021" s="13" t="s">
        <v>80</v>
      </c>
      <c r="AW1021" s="13" t="s">
        <v>34</v>
      </c>
      <c r="AX1021" s="13" t="s">
        <v>73</v>
      </c>
      <c r="AY1021" s="244" t="s">
        <v>213</v>
      </c>
    </row>
    <row r="1022" s="14" customFormat="1">
      <c r="A1022" s="14"/>
      <c r="B1022" s="245"/>
      <c r="C1022" s="246"/>
      <c r="D1022" s="236" t="s">
        <v>223</v>
      </c>
      <c r="E1022" s="247" t="s">
        <v>21</v>
      </c>
      <c r="F1022" s="248" t="s">
        <v>1403</v>
      </c>
      <c r="G1022" s="246"/>
      <c r="H1022" s="249">
        <v>5.125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223</v>
      </c>
      <c r="AU1022" s="255" t="s">
        <v>86</v>
      </c>
      <c r="AV1022" s="14" t="s">
        <v>86</v>
      </c>
      <c r="AW1022" s="14" t="s">
        <v>34</v>
      </c>
      <c r="AX1022" s="14" t="s">
        <v>73</v>
      </c>
      <c r="AY1022" s="255" t="s">
        <v>213</v>
      </c>
    </row>
    <row r="1023" s="15" customFormat="1">
      <c r="A1023" s="15"/>
      <c r="B1023" s="256"/>
      <c r="C1023" s="257"/>
      <c r="D1023" s="236" t="s">
        <v>223</v>
      </c>
      <c r="E1023" s="258" t="s">
        <v>21</v>
      </c>
      <c r="F1023" s="259" t="s">
        <v>230</v>
      </c>
      <c r="G1023" s="257"/>
      <c r="H1023" s="260">
        <v>15.445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6" t="s">
        <v>223</v>
      </c>
      <c r="AU1023" s="266" t="s">
        <v>86</v>
      </c>
      <c r="AV1023" s="15" t="s">
        <v>122</v>
      </c>
      <c r="AW1023" s="15" t="s">
        <v>34</v>
      </c>
      <c r="AX1023" s="15" t="s">
        <v>80</v>
      </c>
      <c r="AY1023" s="266" t="s">
        <v>213</v>
      </c>
    </row>
    <row r="1024" s="12" customFormat="1" ht="22.8" customHeight="1">
      <c r="A1024" s="12"/>
      <c r="B1024" s="200"/>
      <c r="C1024" s="201"/>
      <c r="D1024" s="202" t="s">
        <v>72</v>
      </c>
      <c r="E1024" s="214" t="s">
        <v>122</v>
      </c>
      <c r="F1024" s="214" t="s">
        <v>1404</v>
      </c>
      <c r="G1024" s="201"/>
      <c r="H1024" s="201"/>
      <c r="I1024" s="204"/>
      <c r="J1024" s="215">
        <f>BK1024</f>
        <v>0</v>
      </c>
      <c r="K1024" s="201"/>
      <c r="L1024" s="206"/>
      <c r="M1024" s="207"/>
      <c r="N1024" s="208"/>
      <c r="O1024" s="208"/>
      <c r="P1024" s="209">
        <f>SUM(P1025:P1462)</f>
        <v>0</v>
      </c>
      <c r="Q1024" s="208"/>
      <c r="R1024" s="209">
        <f>SUM(R1025:R1462)</f>
        <v>857.48647777999986</v>
      </c>
      <c r="S1024" s="208"/>
      <c r="T1024" s="210">
        <f>SUM(T1025:T1462)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11" t="s">
        <v>80</v>
      </c>
      <c r="AT1024" s="212" t="s">
        <v>72</v>
      </c>
      <c r="AU1024" s="212" t="s">
        <v>80</v>
      </c>
      <c r="AY1024" s="211" t="s">
        <v>213</v>
      </c>
      <c r="BK1024" s="213">
        <f>SUM(BK1025:BK1462)</f>
        <v>0</v>
      </c>
    </row>
    <row r="1025" s="2" customFormat="1" ht="24.15" customHeight="1">
      <c r="A1025" s="41"/>
      <c r="B1025" s="42"/>
      <c r="C1025" s="216" t="s">
        <v>1405</v>
      </c>
      <c r="D1025" s="216" t="s">
        <v>215</v>
      </c>
      <c r="E1025" s="217" t="s">
        <v>1406</v>
      </c>
      <c r="F1025" s="218" t="s">
        <v>1407</v>
      </c>
      <c r="G1025" s="219" t="s">
        <v>740</v>
      </c>
      <c r="H1025" s="220">
        <v>12</v>
      </c>
      <c r="I1025" s="221"/>
      <c r="J1025" s="222">
        <f>ROUND(I1025*H1025,2)</f>
        <v>0</v>
      </c>
      <c r="K1025" s="218" t="s">
        <v>219</v>
      </c>
      <c r="L1025" s="47"/>
      <c r="M1025" s="223" t="s">
        <v>21</v>
      </c>
      <c r="N1025" s="224" t="s">
        <v>45</v>
      </c>
      <c r="O1025" s="87"/>
      <c r="P1025" s="225">
        <f>O1025*H1025</f>
        <v>0</v>
      </c>
      <c r="Q1025" s="225">
        <v>0.12901000000000001</v>
      </c>
      <c r="R1025" s="225">
        <f>Q1025*H1025</f>
        <v>1.5481200000000002</v>
      </c>
      <c r="S1025" s="225">
        <v>0</v>
      </c>
      <c r="T1025" s="226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7" t="s">
        <v>122</v>
      </c>
      <c r="AT1025" s="227" t="s">
        <v>215</v>
      </c>
      <c r="AU1025" s="227" t="s">
        <v>86</v>
      </c>
      <c r="AY1025" s="20" t="s">
        <v>213</v>
      </c>
      <c r="BE1025" s="228">
        <f>IF(N1025="základní",J1025,0)</f>
        <v>0</v>
      </c>
      <c r="BF1025" s="228">
        <f>IF(N1025="snížená",J1025,0)</f>
        <v>0</v>
      </c>
      <c r="BG1025" s="228">
        <f>IF(N1025="zákl. přenesená",J1025,0)</f>
        <v>0</v>
      </c>
      <c r="BH1025" s="228">
        <f>IF(N1025="sníž. přenesená",J1025,0)</f>
        <v>0</v>
      </c>
      <c r="BI1025" s="228">
        <f>IF(N1025="nulová",J1025,0)</f>
        <v>0</v>
      </c>
      <c r="BJ1025" s="20" t="s">
        <v>86</v>
      </c>
      <c r="BK1025" s="228">
        <f>ROUND(I1025*H1025,2)</f>
        <v>0</v>
      </c>
      <c r="BL1025" s="20" t="s">
        <v>122</v>
      </c>
      <c r="BM1025" s="227" t="s">
        <v>1408</v>
      </c>
    </row>
    <row r="1026" s="2" customFormat="1">
      <c r="A1026" s="41"/>
      <c r="B1026" s="42"/>
      <c r="C1026" s="43"/>
      <c r="D1026" s="229" t="s">
        <v>221</v>
      </c>
      <c r="E1026" s="43"/>
      <c r="F1026" s="230" t="s">
        <v>1409</v>
      </c>
      <c r="G1026" s="43"/>
      <c r="H1026" s="43"/>
      <c r="I1026" s="231"/>
      <c r="J1026" s="43"/>
      <c r="K1026" s="43"/>
      <c r="L1026" s="47"/>
      <c r="M1026" s="232"/>
      <c r="N1026" s="233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221</v>
      </c>
      <c r="AU1026" s="20" t="s">
        <v>86</v>
      </c>
    </row>
    <row r="1027" s="2" customFormat="1">
      <c r="A1027" s="41"/>
      <c r="B1027" s="42"/>
      <c r="C1027" s="43"/>
      <c r="D1027" s="236" t="s">
        <v>367</v>
      </c>
      <c r="E1027" s="43"/>
      <c r="F1027" s="281" t="s">
        <v>1410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367</v>
      </c>
      <c r="AU1027" s="20" t="s">
        <v>86</v>
      </c>
    </row>
    <row r="1028" s="13" customFormat="1">
      <c r="A1028" s="13"/>
      <c r="B1028" s="234"/>
      <c r="C1028" s="235"/>
      <c r="D1028" s="236" t="s">
        <v>223</v>
      </c>
      <c r="E1028" s="237" t="s">
        <v>21</v>
      </c>
      <c r="F1028" s="238" t="s">
        <v>1394</v>
      </c>
      <c r="G1028" s="235"/>
      <c r="H1028" s="237" t="s">
        <v>21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223</v>
      </c>
      <c r="AU1028" s="244" t="s">
        <v>86</v>
      </c>
      <c r="AV1028" s="13" t="s">
        <v>80</v>
      </c>
      <c r="AW1028" s="13" t="s">
        <v>34</v>
      </c>
      <c r="AX1028" s="13" t="s">
        <v>73</v>
      </c>
      <c r="AY1028" s="244" t="s">
        <v>213</v>
      </c>
    </row>
    <row r="1029" s="13" customFormat="1">
      <c r="A1029" s="13"/>
      <c r="B1029" s="234"/>
      <c r="C1029" s="235"/>
      <c r="D1029" s="236" t="s">
        <v>223</v>
      </c>
      <c r="E1029" s="237" t="s">
        <v>21</v>
      </c>
      <c r="F1029" s="238" t="s">
        <v>1411</v>
      </c>
      <c r="G1029" s="235"/>
      <c r="H1029" s="237" t="s">
        <v>21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223</v>
      </c>
      <c r="AU1029" s="244" t="s">
        <v>86</v>
      </c>
      <c r="AV1029" s="13" t="s">
        <v>80</v>
      </c>
      <c r="AW1029" s="13" t="s">
        <v>34</v>
      </c>
      <c r="AX1029" s="13" t="s">
        <v>73</v>
      </c>
      <c r="AY1029" s="244" t="s">
        <v>213</v>
      </c>
    </row>
    <row r="1030" s="14" customFormat="1">
      <c r="A1030" s="14"/>
      <c r="B1030" s="245"/>
      <c r="C1030" s="246"/>
      <c r="D1030" s="236" t="s">
        <v>223</v>
      </c>
      <c r="E1030" s="247" t="s">
        <v>21</v>
      </c>
      <c r="F1030" s="248" t="s">
        <v>252</v>
      </c>
      <c r="G1030" s="246"/>
      <c r="H1030" s="249">
        <v>9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223</v>
      </c>
      <c r="AU1030" s="255" t="s">
        <v>86</v>
      </c>
      <c r="AV1030" s="14" t="s">
        <v>86</v>
      </c>
      <c r="AW1030" s="14" t="s">
        <v>34</v>
      </c>
      <c r="AX1030" s="14" t="s">
        <v>73</v>
      </c>
      <c r="AY1030" s="255" t="s">
        <v>213</v>
      </c>
    </row>
    <row r="1031" s="13" customFormat="1">
      <c r="A1031" s="13"/>
      <c r="B1031" s="234"/>
      <c r="C1031" s="235"/>
      <c r="D1031" s="236" t="s">
        <v>223</v>
      </c>
      <c r="E1031" s="237" t="s">
        <v>21</v>
      </c>
      <c r="F1031" s="238" t="s">
        <v>1398</v>
      </c>
      <c r="G1031" s="235"/>
      <c r="H1031" s="237" t="s">
        <v>21</v>
      </c>
      <c r="I1031" s="239"/>
      <c r="J1031" s="235"/>
      <c r="K1031" s="235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223</v>
      </c>
      <c r="AU1031" s="244" t="s">
        <v>86</v>
      </c>
      <c r="AV1031" s="13" t="s">
        <v>80</v>
      </c>
      <c r="AW1031" s="13" t="s">
        <v>34</v>
      </c>
      <c r="AX1031" s="13" t="s">
        <v>73</v>
      </c>
      <c r="AY1031" s="244" t="s">
        <v>213</v>
      </c>
    </row>
    <row r="1032" s="14" customFormat="1">
      <c r="A1032" s="14"/>
      <c r="B1032" s="245"/>
      <c r="C1032" s="246"/>
      <c r="D1032" s="236" t="s">
        <v>223</v>
      </c>
      <c r="E1032" s="247" t="s">
        <v>21</v>
      </c>
      <c r="F1032" s="248" t="s">
        <v>116</v>
      </c>
      <c r="G1032" s="246"/>
      <c r="H1032" s="249">
        <v>3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223</v>
      </c>
      <c r="AU1032" s="255" t="s">
        <v>86</v>
      </c>
      <c r="AV1032" s="14" t="s">
        <v>86</v>
      </c>
      <c r="AW1032" s="14" t="s">
        <v>34</v>
      </c>
      <c r="AX1032" s="14" t="s">
        <v>73</v>
      </c>
      <c r="AY1032" s="255" t="s">
        <v>213</v>
      </c>
    </row>
    <row r="1033" s="15" customFormat="1">
      <c r="A1033" s="15"/>
      <c r="B1033" s="256"/>
      <c r="C1033" s="257"/>
      <c r="D1033" s="236" t="s">
        <v>223</v>
      </c>
      <c r="E1033" s="258" t="s">
        <v>21</v>
      </c>
      <c r="F1033" s="259" t="s">
        <v>230</v>
      </c>
      <c r="G1033" s="257"/>
      <c r="H1033" s="260">
        <v>12</v>
      </c>
      <c r="I1033" s="261"/>
      <c r="J1033" s="257"/>
      <c r="K1033" s="257"/>
      <c r="L1033" s="262"/>
      <c r="M1033" s="263"/>
      <c r="N1033" s="264"/>
      <c r="O1033" s="264"/>
      <c r="P1033" s="264"/>
      <c r="Q1033" s="264"/>
      <c r="R1033" s="264"/>
      <c r="S1033" s="264"/>
      <c r="T1033" s="26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6" t="s">
        <v>223</v>
      </c>
      <c r="AU1033" s="266" t="s">
        <v>86</v>
      </c>
      <c r="AV1033" s="15" t="s">
        <v>122</v>
      </c>
      <c r="AW1033" s="15" t="s">
        <v>34</v>
      </c>
      <c r="AX1033" s="15" t="s">
        <v>80</v>
      </c>
      <c r="AY1033" s="266" t="s">
        <v>213</v>
      </c>
    </row>
    <row r="1034" s="2" customFormat="1" ht="16.5" customHeight="1">
      <c r="A1034" s="41"/>
      <c r="B1034" s="42"/>
      <c r="C1034" s="267" t="s">
        <v>1412</v>
      </c>
      <c r="D1034" s="267" t="s">
        <v>241</v>
      </c>
      <c r="E1034" s="268" t="s">
        <v>1413</v>
      </c>
      <c r="F1034" s="269" t="s">
        <v>1414</v>
      </c>
      <c r="G1034" s="270" t="s">
        <v>424</v>
      </c>
      <c r="H1034" s="271">
        <v>71.599999999999994</v>
      </c>
      <c r="I1034" s="272"/>
      <c r="J1034" s="273">
        <f>ROUND(I1034*H1034,2)</f>
        <v>0</v>
      </c>
      <c r="K1034" s="269" t="s">
        <v>21</v>
      </c>
      <c r="L1034" s="274"/>
      <c r="M1034" s="275" t="s">
        <v>21</v>
      </c>
      <c r="N1034" s="276" t="s">
        <v>45</v>
      </c>
      <c r="O1034" s="87"/>
      <c r="P1034" s="225">
        <f>O1034*H1034</f>
        <v>0</v>
      </c>
      <c r="Q1034" s="225">
        <v>0.41299999999999998</v>
      </c>
      <c r="R1034" s="225">
        <f>Q1034*H1034</f>
        <v>29.570799999999995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244</v>
      </c>
      <c r="AT1034" s="227" t="s">
        <v>241</v>
      </c>
      <c r="AU1034" s="227" t="s">
        <v>86</v>
      </c>
      <c r="AY1034" s="20" t="s">
        <v>213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86</v>
      </c>
      <c r="BK1034" s="228">
        <f>ROUND(I1034*H1034,2)</f>
        <v>0</v>
      </c>
      <c r="BL1034" s="20" t="s">
        <v>122</v>
      </c>
      <c r="BM1034" s="227" t="s">
        <v>1415</v>
      </c>
    </row>
    <row r="1035" s="13" customFormat="1">
      <c r="A1035" s="13"/>
      <c r="B1035" s="234"/>
      <c r="C1035" s="235"/>
      <c r="D1035" s="236" t="s">
        <v>223</v>
      </c>
      <c r="E1035" s="237" t="s">
        <v>21</v>
      </c>
      <c r="F1035" s="238" t="s">
        <v>433</v>
      </c>
      <c r="G1035" s="235"/>
      <c r="H1035" s="237" t="s">
        <v>21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223</v>
      </c>
      <c r="AU1035" s="244" t="s">
        <v>86</v>
      </c>
      <c r="AV1035" s="13" t="s">
        <v>80</v>
      </c>
      <c r="AW1035" s="13" t="s">
        <v>34</v>
      </c>
      <c r="AX1035" s="13" t="s">
        <v>73</v>
      </c>
      <c r="AY1035" s="244" t="s">
        <v>213</v>
      </c>
    </row>
    <row r="1036" s="14" customFormat="1">
      <c r="A1036" s="14"/>
      <c r="B1036" s="245"/>
      <c r="C1036" s="246"/>
      <c r="D1036" s="236" t="s">
        <v>223</v>
      </c>
      <c r="E1036" s="247" t="s">
        <v>21</v>
      </c>
      <c r="F1036" s="248" t="s">
        <v>1416</v>
      </c>
      <c r="G1036" s="246"/>
      <c r="H1036" s="249">
        <v>51.200000000000003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223</v>
      </c>
      <c r="AU1036" s="255" t="s">
        <v>86</v>
      </c>
      <c r="AV1036" s="14" t="s">
        <v>86</v>
      </c>
      <c r="AW1036" s="14" t="s">
        <v>34</v>
      </c>
      <c r="AX1036" s="14" t="s">
        <v>73</v>
      </c>
      <c r="AY1036" s="255" t="s">
        <v>213</v>
      </c>
    </row>
    <row r="1037" s="13" customFormat="1">
      <c r="A1037" s="13"/>
      <c r="B1037" s="234"/>
      <c r="C1037" s="235"/>
      <c r="D1037" s="236" t="s">
        <v>223</v>
      </c>
      <c r="E1037" s="237" t="s">
        <v>21</v>
      </c>
      <c r="F1037" s="238" t="s">
        <v>441</v>
      </c>
      <c r="G1037" s="235"/>
      <c r="H1037" s="237" t="s">
        <v>21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223</v>
      </c>
      <c r="AU1037" s="244" t="s">
        <v>86</v>
      </c>
      <c r="AV1037" s="13" t="s">
        <v>80</v>
      </c>
      <c r="AW1037" s="13" t="s">
        <v>34</v>
      </c>
      <c r="AX1037" s="13" t="s">
        <v>73</v>
      </c>
      <c r="AY1037" s="244" t="s">
        <v>213</v>
      </c>
    </row>
    <row r="1038" s="14" customFormat="1">
      <c r="A1038" s="14"/>
      <c r="B1038" s="245"/>
      <c r="C1038" s="246"/>
      <c r="D1038" s="236" t="s">
        <v>223</v>
      </c>
      <c r="E1038" s="247" t="s">
        <v>21</v>
      </c>
      <c r="F1038" s="248" t="s">
        <v>1417</v>
      </c>
      <c r="G1038" s="246"/>
      <c r="H1038" s="249">
        <v>20.399999999999999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223</v>
      </c>
      <c r="AU1038" s="255" t="s">
        <v>86</v>
      </c>
      <c r="AV1038" s="14" t="s">
        <v>86</v>
      </c>
      <c r="AW1038" s="14" t="s">
        <v>34</v>
      </c>
      <c r="AX1038" s="14" t="s">
        <v>73</v>
      </c>
      <c r="AY1038" s="255" t="s">
        <v>213</v>
      </c>
    </row>
    <row r="1039" s="15" customFormat="1">
      <c r="A1039" s="15"/>
      <c r="B1039" s="256"/>
      <c r="C1039" s="257"/>
      <c r="D1039" s="236" t="s">
        <v>223</v>
      </c>
      <c r="E1039" s="258" t="s">
        <v>21</v>
      </c>
      <c r="F1039" s="259" t="s">
        <v>230</v>
      </c>
      <c r="G1039" s="257"/>
      <c r="H1039" s="260">
        <v>71.599999999999994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6" t="s">
        <v>223</v>
      </c>
      <c r="AU1039" s="266" t="s">
        <v>86</v>
      </c>
      <c r="AV1039" s="15" t="s">
        <v>122</v>
      </c>
      <c r="AW1039" s="15" t="s">
        <v>34</v>
      </c>
      <c r="AX1039" s="15" t="s">
        <v>80</v>
      </c>
      <c r="AY1039" s="266" t="s">
        <v>213</v>
      </c>
    </row>
    <row r="1040" s="2" customFormat="1" ht="16.5" customHeight="1">
      <c r="A1040" s="41"/>
      <c r="B1040" s="42"/>
      <c r="C1040" s="267" t="s">
        <v>1418</v>
      </c>
      <c r="D1040" s="267" t="s">
        <v>241</v>
      </c>
      <c r="E1040" s="268" t="s">
        <v>1419</v>
      </c>
      <c r="F1040" s="269" t="s">
        <v>1420</v>
      </c>
      <c r="G1040" s="270" t="s">
        <v>424</v>
      </c>
      <c r="H1040" s="271">
        <v>6.4000000000000004</v>
      </c>
      <c r="I1040" s="272"/>
      <c r="J1040" s="273">
        <f>ROUND(I1040*H1040,2)</f>
        <v>0</v>
      </c>
      <c r="K1040" s="269" t="s">
        <v>21</v>
      </c>
      <c r="L1040" s="274"/>
      <c r="M1040" s="275" t="s">
        <v>21</v>
      </c>
      <c r="N1040" s="276" t="s">
        <v>45</v>
      </c>
      <c r="O1040" s="87"/>
      <c r="P1040" s="225">
        <f>O1040*H1040</f>
        <v>0</v>
      </c>
      <c r="Q1040" s="225">
        <v>0.41299999999999998</v>
      </c>
      <c r="R1040" s="225">
        <f>Q1040*H1040</f>
        <v>2.6432000000000002</v>
      </c>
      <c r="S1040" s="225">
        <v>0</v>
      </c>
      <c r="T1040" s="226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7" t="s">
        <v>244</v>
      </c>
      <c r="AT1040" s="227" t="s">
        <v>241</v>
      </c>
      <c r="AU1040" s="227" t="s">
        <v>86</v>
      </c>
      <c r="AY1040" s="20" t="s">
        <v>213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0" t="s">
        <v>86</v>
      </c>
      <c r="BK1040" s="228">
        <f>ROUND(I1040*H1040,2)</f>
        <v>0</v>
      </c>
      <c r="BL1040" s="20" t="s">
        <v>122</v>
      </c>
      <c r="BM1040" s="227" t="s">
        <v>1421</v>
      </c>
    </row>
    <row r="1041" s="14" customFormat="1">
      <c r="A1041" s="14"/>
      <c r="B1041" s="245"/>
      <c r="C1041" s="246"/>
      <c r="D1041" s="236" t="s">
        <v>223</v>
      </c>
      <c r="E1041" s="247" t="s">
        <v>21</v>
      </c>
      <c r="F1041" s="248" t="s">
        <v>1422</v>
      </c>
      <c r="G1041" s="246"/>
      <c r="H1041" s="249">
        <v>6.4000000000000004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223</v>
      </c>
      <c r="AU1041" s="255" t="s">
        <v>86</v>
      </c>
      <c r="AV1041" s="14" t="s">
        <v>86</v>
      </c>
      <c r="AW1041" s="14" t="s">
        <v>34</v>
      </c>
      <c r="AX1041" s="14" t="s">
        <v>73</v>
      </c>
      <c r="AY1041" s="255" t="s">
        <v>213</v>
      </c>
    </row>
    <row r="1042" s="15" customFormat="1">
      <c r="A1042" s="15"/>
      <c r="B1042" s="256"/>
      <c r="C1042" s="257"/>
      <c r="D1042" s="236" t="s">
        <v>223</v>
      </c>
      <c r="E1042" s="258" t="s">
        <v>21</v>
      </c>
      <c r="F1042" s="259" t="s">
        <v>230</v>
      </c>
      <c r="G1042" s="257"/>
      <c r="H1042" s="260">
        <v>6.4000000000000004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223</v>
      </c>
      <c r="AU1042" s="266" t="s">
        <v>86</v>
      </c>
      <c r="AV1042" s="15" t="s">
        <v>122</v>
      </c>
      <c r="AW1042" s="15" t="s">
        <v>34</v>
      </c>
      <c r="AX1042" s="15" t="s">
        <v>80</v>
      </c>
      <c r="AY1042" s="266" t="s">
        <v>213</v>
      </c>
    </row>
    <row r="1043" s="2" customFormat="1" ht="24.15" customHeight="1">
      <c r="A1043" s="41"/>
      <c r="B1043" s="42"/>
      <c r="C1043" s="216" t="s">
        <v>1423</v>
      </c>
      <c r="D1043" s="216" t="s">
        <v>215</v>
      </c>
      <c r="E1043" s="217" t="s">
        <v>1424</v>
      </c>
      <c r="F1043" s="218" t="s">
        <v>1425</v>
      </c>
      <c r="G1043" s="219" t="s">
        <v>740</v>
      </c>
      <c r="H1043" s="220">
        <v>93</v>
      </c>
      <c r="I1043" s="221"/>
      <c r="J1043" s="222">
        <f>ROUND(I1043*H1043,2)</f>
        <v>0</v>
      </c>
      <c r="K1043" s="218" t="s">
        <v>219</v>
      </c>
      <c r="L1043" s="47"/>
      <c r="M1043" s="223" t="s">
        <v>21</v>
      </c>
      <c r="N1043" s="224" t="s">
        <v>45</v>
      </c>
      <c r="O1043" s="87"/>
      <c r="P1043" s="225">
        <f>O1043*H1043</f>
        <v>0</v>
      </c>
      <c r="Q1043" s="225">
        <v>0.18636</v>
      </c>
      <c r="R1043" s="225">
        <f>Q1043*H1043</f>
        <v>17.331479999999999</v>
      </c>
      <c r="S1043" s="225">
        <v>0</v>
      </c>
      <c r="T1043" s="226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7" t="s">
        <v>122</v>
      </c>
      <c r="AT1043" s="227" t="s">
        <v>215</v>
      </c>
      <c r="AU1043" s="227" t="s">
        <v>86</v>
      </c>
      <c r="AY1043" s="20" t="s">
        <v>213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20" t="s">
        <v>86</v>
      </c>
      <c r="BK1043" s="228">
        <f>ROUND(I1043*H1043,2)</f>
        <v>0</v>
      </c>
      <c r="BL1043" s="20" t="s">
        <v>122</v>
      </c>
      <c r="BM1043" s="227" t="s">
        <v>1426</v>
      </c>
    </row>
    <row r="1044" s="2" customFormat="1">
      <c r="A1044" s="41"/>
      <c r="B1044" s="42"/>
      <c r="C1044" s="43"/>
      <c r="D1044" s="229" t="s">
        <v>221</v>
      </c>
      <c r="E1044" s="43"/>
      <c r="F1044" s="230" t="s">
        <v>1427</v>
      </c>
      <c r="G1044" s="43"/>
      <c r="H1044" s="43"/>
      <c r="I1044" s="231"/>
      <c r="J1044" s="43"/>
      <c r="K1044" s="43"/>
      <c r="L1044" s="47"/>
      <c r="M1044" s="232"/>
      <c r="N1044" s="233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221</v>
      </c>
      <c r="AU1044" s="20" t="s">
        <v>86</v>
      </c>
    </row>
    <row r="1045" s="2" customFormat="1">
      <c r="A1045" s="41"/>
      <c r="B1045" s="42"/>
      <c r="C1045" s="43"/>
      <c r="D1045" s="236" t="s">
        <v>367</v>
      </c>
      <c r="E1045" s="43"/>
      <c r="F1045" s="281" t="s">
        <v>1410</v>
      </c>
      <c r="G1045" s="43"/>
      <c r="H1045" s="43"/>
      <c r="I1045" s="231"/>
      <c r="J1045" s="43"/>
      <c r="K1045" s="43"/>
      <c r="L1045" s="47"/>
      <c r="M1045" s="232"/>
      <c r="N1045" s="233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367</v>
      </c>
      <c r="AU1045" s="20" t="s">
        <v>86</v>
      </c>
    </row>
    <row r="1046" s="13" customFormat="1">
      <c r="A1046" s="13"/>
      <c r="B1046" s="234"/>
      <c r="C1046" s="235"/>
      <c r="D1046" s="236" t="s">
        <v>223</v>
      </c>
      <c r="E1046" s="237" t="s">
        <v>21</v>
      </c>
      <c r="F1046" s="238" t="s">
        <v>1394</v>
      </c>
      <c r="G1046" s="235"/>
      <c r="H1046" s="237" t="s">
        <v>21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223</v>
      </c>
      <c r="AU1046" s="244" t="s">
        <v>86</v>
      </c>
      <c r="AV1046" s="13" t="s">
        <v>80</v>
      </c>
      <c r="AW1046" s="13" t="s">
        <v>34</v>
      </c>
      <c r="AX1046" s="13" t="s">
        <v>73</v>
      </c>
      <c r="AY1046" s="244" t="s">
        <v>213</v>
      </c>
    </row>
    <row r="1047" s="14" customFormat="1">
      <c r="A1047" s="14"/>
      <c r="B1047" s="245"/>
      <c r="C1047" s="246"/>
      <c r="D1047" s="236" t="s">
        <v>223</v>
      </c>
      <c r="E1047" s="247" t="s">
        <v>21</v>
      </c>
      <c r="F1047" s="248" t="s">
        <v>260</v>
      </c>
      <c r="G1047" s="246"/>
      <c r="H1047" s="249">
        <v>7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223</v>
      </c>
      <c r="AU1047" s="255" t="s">
        <v>86</v>
      </c>
      <c r="AV1047" s="14" t="s">
        <v>86</v>
      </c>
      <c r="AW1047" s="14" t="s">
        <v>34</v>
      </c>
      <c r="AX1047" s="14" t="s">
        <v>73</v>
      </c>
      <c r="AY1047" s="255" t="s">
        <v>213</v>
      </c>
    </row>
    <row r="1048" s="14" customFormat="1">
      <c r="A1048" s="14"/>
      <c r="B1048" s="245"/>
      <c r="C1048" s="246"/>
      <c r="D1048" s="236" t="s">
        <v>223</v>
      </c>
      <c r="E1048" s="247" t="s">
        <v>21</v>
      </c>
      <c r="F1048" s="248" t="s">
        <v>122</v>
      </c>
      <c r="G1048" s="246"/>
      <c r="H1048" s="249">
        <v>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223</v>
      </c>
      <c r="AU1048" s="255" t="s">
        <v>86</v>
      </c>
      <c r="AV1048" s="14" t="s">
        <v>86</v>
      </c>
      <c r="AW1048" s="14" t="s">
        <v>34</v>
      </c>
      <c r="AX1048" s="14" t="s">
        <v>73</v>
      </c>
      <c r="AY1048" s="255" t="s">
        <v>213</v>
      </c>
    </row>
    <row r="1049" s="14" customFormat="1">
      <c r="A1049" s="14"/>
      <c r="B1049" s="245"/>
      <c r="C1049" s="246"/>
      <c r="D1049" s="236" t="s">
        <v>223</v>
      </c>
      <c r="E1049" s="247" t="s">
        <v>21</v>
      </c>
      <c r="F1049" s="248" t="s">
        <v>281</v>
      </c>
      <c r="G1049" s="246"/>
      <c r="H1049" s="249">
        <v>10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223</v>
      </c>
      <c r="AU1049" s="255" t="s">
        <v>86</v>
      </c>
      <c r="AV1049" s="14" t="s">
        <v>86</v>
      </c>
      <c r="AW1049" s="14" t="s">
        <v>34</v>
      </c>
      <c r="AX1049" s="14" t="s">
        <v>73</v>
      </c>
      <c r="AY1049" s="255" t="s">
        <v>213</v>
      </c>
    </row>
    <row r="1050" s="13" customFormat="1">
      <c r="A1050" s="13"/>
      <c r="B1050" s="234"/>
      <c r="C1050" s="235"/>
      <c r="D1050" s="236" t="s">
        <v>223</v>
      </c>
      <c r="E1050" s="237" t="s">
        <v>21</v>
      </c>
      <c r="F1050" s="238" t="s">
        <v>1398</v>
      </c>
      <c r="G1050" s="235"/>
      <c r="H1050" s="237" t="s">
        <v>21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223</v>
      </c>
      <c r="AU1050" s="244" t="s">
        <v>86</v>
      </c>
      <c r="AV1050" s="13" t="s">
        <v>80</v>
      </c>
      <c r="AW1050" s="13" t="s">
        <v>34</v>
      </c>
      <c r="AX1050" s="13" t="s">
        <v>73</v>
      </c>
      <c r="AY1050" s="244" t="s">
        <v>213</v>
      </c>
    </row>
    <row r="1051" s="14" customFormat="1">
      <c r="A1051" s="14"/>
      <c r="B1051" s="245"/>
      <c r="C1051" s="246"/>
      <c r="D1051" s="236" t="s">
        <v>223</v>
      </c>
      <c r="E1051" s="247" t="s">
        <v>21</v>
      </c>
      <c r="F1051" s="248" t="s">
        <v>314</v>
      </c>
      <c r="G1051" s="246"/>
      <c r="H1051" s="249">
        <v>16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223</v>
      </c>
      <c r="AU1051" s="255" t="s">
        <v>86</v>
      </c>
      <c r="AV1051" s="14" t="s">
        <v>86</v>
      </c>
      <c r="AW1051" s="14" t="s">
        <v>34</v>
      </c>
      <c r="AX1051" s="14" t="s">
        <v>73</v>
      </c>
      <c r="AY1051" s="255" t="s">
        <v>213</v>
      </c>
    </row>
    <row r="1052" s="14" customFormat="1">
      <c r="A1052" s="14"/>
      <c r="B1052" s="245"/>
      <c r="C1052" s="246"/>
      <c r="D1052" s="236" t="s">
        <v>223</v>
      </c>
      <c r="E1052" s="247" t="s">
        <v>21</v>
      </c>
      <c r="F1052" s="248" t="s">
        <v>1428</v>
      </c>
      <c r="G1052" s="246"/>
      <c r="H1052" s="249">
        <v>16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223</v>
      </c>
      <c r="AU1052" s="255" t="s">
        <v>86</v>
      </c>
      <c r="AV1052" s="14" t="s">
        <v>86</v>
      </c>
      <c r="AW1052" s="14" t="s">
        <v>34</v>
      </c>
      <c r="AX1052" s="14" t="s">
        <v>73</v>
      </c>
      <c r="AY1052" s="255" t="s">
        <v>213</v>
      </c>
    </row>
    <row r="1053" s="14" customFormat="1">
      <c r="A1053" s="14"/>
      <c r="B1053" s="245"/>
      <c r="C1053" s="246"/>
      <c r="D1053" s="236" t="s">
        <v>223</v>
      </c>
      <c r="E1053" s="247" t="s">
        <v>21</v>
      </c>
      <c r="F1053" s="248" t="s">
        <v>122</v>
      </c>
      <c r="G1053" s="246"/>
      <c r="H1053" s="249">
        <v>4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223</v>
      </c>
      <c r="AU1053" s="255" t="s">
        <v>86</v>
      </c>
      <c r="AV1053" s="14" t="s">
        <v>86</v>
      </c>
      <c r="AW1053" s="14" t="s">
        <v>34</v>
      </c>
      <c r="AX1053" s="14" t="s">
        <v>73</v>
      </c>
      <c r="AY1053" s="255" t="s">
        <v>213</v>
      </c>
    </row>
    <row r="1054" s="13" customFormat="1">
      <c r="A1054" s="13"/>
      <c r="B1054" s="234"/>
      <c r="C1054" s="235"/>
      <c r="D1054" s="236" t="s">
        <v>223</v>
      </c>
      <c r="E1054" s="237" t="s">
        <v>21</v>
      </c>
      <c r="F1054" s="238" t="s">
        <v>1402</v>
      </c>
      <c r="G1054" s="235"/>
      <c r="H1054" s="237" t="s">
        <v>21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223</v>
      </c>
      <c r="AU1054" s="244" t="s">
        <v>86</v>
      </c>
      <c r="AV1054" s="13" t="s">
        <v>80</v>
      </c>
      <c r="AW1054" s="13" t="s">
        <v>34</v>
      </c>
      <c r="AX1054" s="13" t="s">
        <v>73</v>
      </c>
      <c r="AY1054" s="244" t="s">
        <v>213</v>
      </c>
    </row>
    <row r="1055" s="14" customFormat="1">
      <c r="A1055" s="14"/>
      <c r="B1055" s="245"/>
      <c r="C1055" s="246"/>
      <c r="D1055" s="236" t="s">
        <v>223</v>
      </c>
      <c r="E1055" s="247" t="s">
        <v>21</v>
      </c>
      <c r="F1055" s="248" t="s">
        <v>314</v>
      </c>
      <c r="G1055" s="246"/>
      <c r="H1055" s="249">
        <v>16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223</v>
      </c>
      <c r="AU1055" s="255" t="s">
        <v>86</v>
      </c>
      <c r="AV1055" s="14" t="s">
        <v>86</v>
      </c>
      <c r="AW1055" s="14" t="s">
        <v>34</v>
      </c>
      <c r="AX1055" s="14" t="s">
        <v>73</v>
      </c>
      <c r="AY1055" s="255" t="s">
        <v>213</v>
      </c>
    </row>
    <row r="1056" s="14" customFormat="1">
      <c r="A1056" s="14"/>
      <c r="B1056" s="245"/>
      <c r="C1056" s="246"/>
      <c r="D1056" s="236" t="s">
        <v>223</v>
      </c>
      <c r="E1056" s="247" t="s">
        <v>21</v>
      </c>
      <c r="F1056" s="248" t="s">
        <v>1429</v>
      </c>
      <c r="G1056" s="246"/>
      <c r="H1056" s="249">
        <v>20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223</v>
      </c>
      <c r="AU1056" s="255" t="s">
        <v>86</v>
      </c>
      <c r="AV1056" s="14" t="s">
        <v>86</v>
      </c>
      <c r="AW1056" s="14" t="s">
        <v>34</v>
      </c>
      <c r="AX1056" s="14" t="s">
        <v>73</v>
      </c>
      <c r="AY1056" s="255" t="s">
        <v>213</v>
      </c>
    </row>
    <row r="1057" s="15" customFormat="1">
      <c r="A1057" s="15"/>
      <c r="B1057" s="256"/>
      <c r="C1057" s="257"/>
      <c r="D1057" s="236" t="s">
        <v>223</v>
      </c>
      <c r="E1057" s="258" t="s">
        <v>21</v>
      </c>
      <c r="F1057" s="259" t="s">
        <v>230</v>
      </c>
      <c r="G1057" s="257"/>
      <c r="H1057" s="260">
        <v>93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223</v>
      </c>
      <c r="AU1057" s="266" t="s">
        <v>86</v>
      </c>
      <c r="AV1057" s="15" t="s">
        <v>122</v>
      </c>
      <c r="AW1057" s="15" t="s">
        <v>34</v>
      </c>
      <c r="AX1057" s="15" t="s">
        <v>80</v>
      </c>
      <c r="AY1057" s="266" t="s">
        <v>213</v>
      </c>
    </row>
    <row r="1058" s="2" customFormat="1" ht="16.5" customHeight="1">
      <c r="A1058" s="41"/>
      <c r="B1058" s="42"/>
      <c r="C1058" s="267" t="s">
        <v>1430</v>
      </c>
      <c r="D1058" s="267" t="s">
        <v>241</v>
      </c>
      <c r="E1058" s="268" t="s">
        <v>1413</v>
      </c>
      <c r="F1058" s="269" t="s">
        <v>1414</v>
      </c>
      <c r="G1058" s="270" t="s">
        <v>424</v>
      </c>
      <c r="H1058" s="271">
        <v>761.20000000000005</v>
      </c>
      <c r="I1058" s="272"/>
      <c r="J1058" s="273">
        <f>ROUND(I1058*H1058,2)</f>
        <v>0</v>
      </c>
      <c r="K1058" s="269" t="s">
        <v>21</v>
      </c>
      <c r="L1058" s="274"/>
      <c r="M1058" s="275" t="s">
        <v>21</v>
      </c>
      <c r="N1058" s="276" t="s">
        <v>45</v>
      </c>
      <c r="O1058" s="87"/>
      <c r="P1058" s="225">
        <f>O1058*H1058</f>
        <v>0</v>
      </c>
      <c r="Q1058" s="225">
        <v>0.41299999999999998</v>
      </c>
      <c r="R1058" s="225">
        <f>Q1058*H1058</f>
        <v>314.37560000000002</v>
      </c>
      <c r="S1058" s="225">
        <v>0</v>
      </c>
      <c r="T1058" s="226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7" t="s">
        <v>244</v>
      </c>
      <c r="AT1058" s="227" t="s">
        <v>241</v>
      </c>
      <c r="AU1058" s="227" t="s">
        <v>86</v>
      </c>
      <c r="AY1058" s="20" t="s">
        <v>213</v>
      </c>
      <c r="BE1058" s="228">
        <f>IF(N1058="základní",J1058,0)</f>
        <v>0</v>
      </c>
      <c r="BF1058" s="228">
        <f>IF(N1058="snížená",J1058,0)</f>
        <v>0</v>
      </c>
      <c r="BG1058" s="228">
        <f>IF(N1058="zákl. přenesená",J1058,0)</f>
        <v>0</v>
      </c>
      <c r="BH1058" s="228">
        <f>IF(N1058="sníž. přenesená",J1058,0)</f>
        <v>0</v>
      </c>
      <c r="BI1058" s="228">
        <f>IF(N1058="nulová",J1058,0)</f>
        <v>0</v>
      </c>
      <c r="BJ1058" s="20" t="s">
        <v>86</v>
      </c>
      <c r="BK1058" s="228">
        <f>ROUND(I1058*H1058,2)</f>
        <v>0</v>
      </c>
      <c r="BL1058" s="20" t="s">
        <v>122</v>
      </c>
      <c r="BM1058" s="227" t="s">
        <v>1431</v>
      </c>
    </row>
    <row r="1059" s="13" customFormat="1">
      <c r="A1059" s="13"/>
      <c r="B1059" s="234"/>
      <c r="C1059" s="235"/>
      <c r="D1059" s="236" t="s">
        <v>223</v>
      </c>
      <c r="E1059" s="237" t="s">
        <v>21</v>
      </c>
      <c r="F1059" s="238" t="s">
        <v>1394</v>
      </c>
      <c r="G1059" s="235"/>
      <c r="H1059" s="237" t="s">
        <v>21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223</v>
      </c>
      <c r="AU1059" s="244" t="s">
        <v>86</v>
      </c>
      <c r="AV1059" s="13" t="s">
        <v>80</v>
      </c>
      <c r="AW1059" s="13" t="s">
        <v>34</v>
      </c>
      <c r="AX1059" s="13" t="s">
        <v>73</v>
      </c>
      <c r="AY1059" s="244" t="s">
        <v>213</v>
      </c>
    </row>
    <row r="1060" s="14" customFormat="1">
      <c r="A1060" s="14"/>
      <c r="B1060" s="245"/>
      <c r="C1060" s="246"/>
      <c r="D1060" s="236" t="s">
        <v>223</v>
      </c>
      <c r="E1060" s="247" t="s">
        <v>21</v>
      </c>
      <c r="F1060" s="248" t="s">
        <v>1432</v>
      </c>
      <c r="G1060" s="246"/>
      <c r="H1060" s="249">
        <v>61.200000000000003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223</v>
      </c>
      <c r="AU1060" s="255" t="s">
        <v>86</v>
      </c>
      <c r="AV1060" s="14" t="s">
        <v>86</v>
      </c>
      <c r="AW1060" s="14" t="s">
        <v>34</v>
      </c>
      <c r="AX1060" s="14" t="s">
        <v>73</v>
      </c>
      <c r="AY1060" s="255" t="s">
        <v>213</v>
      </c>
    </row>
    <row r="1061" s="14" customFormat="1">
      <c r="A1061" s="14"/>
      <c r="B1061" s="245"/>
      <c r="C1061" s="246"/>
      <c r="D1061" s="236" t="s">
        <v>223</v>
      </c>
      <c r="E1061" s="247" t="s">
        <v>21</v>
      </c>
      <c r="F1061" s="248" t="s">
        <v>1433</v>
      </c>
      <c r="G1061" s="246"/>
      <c r="H1061" s="249">
        <v>25.199999999999999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223</v>
      </c>
      <c r="AU1061" s="255" t="s">
        <v>86</v>
      </c>
      <c r="AV1061" s="14" t="s">
        <v>86</v>
      </c>
      <c r="AW1061" s="14" t="s">
        <v>34</v>
      </c>
      <c r="AX1061" s="14" t="s">
        <v>73</v>
      </c>
      <c r="AY1061" s="255" t="s">
        <v>213</v>
      </c>
    </row>
    <row r="1062" s="14" customFormat="1">
      <c r="A1062" s="14"/>
      <c r="B1062" s="245"/>
      <c r="C1062" s="246"/>
      <c r="D1062" s="236" t="s">
        <v>223</v>
      </c>
      <c r="E1062" s="247" t="s">
        <v>21</v>
      </c>
      <c r="F1062" s="248" t="s">
        <v>1434</v>
      </c>
      <c r="G1062" s="246"/>
      <c r="H1062" s="249">
        <v>58.799999999999997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223</v>
      </c>
      <c r="AU1062" s="255" t="s">
        <v>86</v>
      </c>
      <c r="AV1062" s="14" t="s">
        <v>86</v>
      </c>
      <c r="AW1062" s="14" t="s">
        <v>34</v>
      </c>
      <c r="AX1062" s="14" t="s">
        <v>73</v>
      </c>
      <c r="AY1062" s="255" t="s">
        <v>213</v>
      </c>
    </row>
    <row r="1063" s="13" customFormat="1">
      <c r="A1063" s="13"/>
      <c r="B1063" s="234"/>
      <c r="C1063" s="235"/>
      <c r="D1063" s="236" t="s">
        <v>223</v>
      </c>
      <c r="E1063" s="237" t="s">
        <v>21</v>
      </c>
      <c r="F1063" s="238" t="s">
        <v>1398</v>
      </c>
      <c r="G1063" s="235"/>
      <c r="H1063" s="237" t="s">
        <v>21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223</v>
      </c>
      <c r="AU1063" s="244" t="s">
        <v>86</v>
      </c>
      <c r="AV1063" s="13" t="s">
        <v>80</v>
      </c>
      <c r="AW1063" s="13" t="s">
        <v>34</v>
      </c>
      <c r="AX1063" s="13" t="s">
        <v>73</v>
      </c>
      <c r="AY1063" s="244" t="s">
        <v>213</v>
      </c>
    </row>
    <row r="1064" s="14" customFormat="1">
      <c r="A1064" s="14"/>
      <c r="B1064" s="245"/>
      <c r="C1064" s="246"/>
      <c r="D1064" s="236" t="s">
        <v>223</v>
      </c>
      <c r="E1064" s="247" t="s">
        <v>21</v>
      </c>
      <c r="F1064" s="248" t="s">
        <v>1435</v>
      </c>
      <c r="G1064" s="246"/>
      <c r="H1064" s="249">
        <v>142.80000000000001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223</v>
      </c>
      <c r="AU1064" s="255" t="s">
        <v>86</v>
      </c>
      <c r="AV1064" s="14" t="s">
        <v>86</v>
      </c>
      <c r="AW1064" s="14" t="s">
        <v>34</v>
      </c>
      <c r="AX1064" s="14" t="s">
        <v>73</v>
      </c>
      <c r="AY1064" s="255" t="s">
        <v>213</v>
      </c>
    </row>
    <row r="1065" s="14" customFormat="1">
      <c r="A1065" s="14"/>
      <c r="B1065" s="245"/>
      <c r="C1065" s="246"/>
      <c r="D1065" s="236" t="s">
        <v>223</v>
      </c>
      <c r="E1065" s="247" t="s">
        <v>21</v>
      </c>
      <c r="F1065" s="248" t="s">
        <v>1436</v>
      </c>
      <c r="G1065" s="246"/>
      <c r="H1065" s="249">
        <v>130.80000000000001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223</v>
      </c>
      <c r="AU1065" s="255" t="s">
        <v>86</v>
      </c>
      <c r="AV1065" s="14" t="s">
        <v>86</v>
      </c>
      <c r="AW1065" s="14" t="s">
        <v>34</v>
      </c>
      <c r="AX1065" s="14" t="s">
        <v>73</v>
      </c>
      <c r="AY1065" s="255" t="s">
        <v>213</v>
      </c>
    </row>
    <row r="1066" s="14" customFormat="1">
      <c r="A1066" s="14"/>
      <c r="B1066" s="245"/>
      <c r="C1066" s="246"/>
      <c r="D1066" s="236" t="s">
        <v>223</v>
      </c>
      <c r="E1066" s="247" t="s">
        <v>21</v>
      </c>
      <c r="F1066" s="248" t="s">
        <v>1433</v>
      </c>
      <c r="G1066" s="246"/>
      <c r="H1066" s="249">
        <v>25.199999999999999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223</v>
      </c>
      <c r="AU1066" s="255" t="s">
        <v>86</v>
      </c>
      <c r="AV1066" s="14" t="s">
        <v>86</v>
      </c>
      <c r="AW1066" s="14" t="s">
        <v>34</v>
      </c>
      <c r="AX1066" s="14" t="s">
        <v>73</v>
      </c>
      <c r="AY1066" s="255" t="s">
        <v>213</v>
      </c>
    </row>
    <row r="1067" s="13" customFormat="1">
      <c r="A1067" s="13"/>
      <c r="B1067" s="234"/>
      <c r="C1067" s="235"/>
      <c r="D1067" s="236" t="s">
        <v>223</v>
      </c>
      <c r="E1067" s="237" t="s">
        <v>21</v>
      </c>
      <c r="F1067" s="238" t="s">
        <v>1402</v>
      </c>
      <c r="G1067" s="235"/>
      <c r="H1067" s="237" t="s">
        <v>21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223</v>
      </c>
      <c r="AU1067" s="244" t="s">
        <v>86</v>
      </c>
      <c r="AV1067" s="13" t="s">
        <v>80</v>
      </c>
      <c r="AW1067" s="13" t="s">
        <v>34</v>
      </c>
      <c r="AX1067" s="13" t="s">
        <v>73</v>
      </c>
      <c r="AY1067" s="244" t="s">
        <v>213</v>
      </c>
    </row>
    <row r="1068" s="14" customFormat="1">
      <c r="A1068" s="14"/>
      <c r="B1068" s="245"/>
      <c r="C1068" s="246"/>
      <c r="D1068" s="236" t="s">
        <v>223</v>
      </c>
      <c r="E1068" s="247" t="s">
        <v>21</v>
      </c>
      <c r="F1068" s="248" t="s">
        <v>1435</v>
      </c>
      <c r="G1068" s="246"/>
      <c r="H1068" s="249">
        <v>142.80000000000001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223</v>
      </c>
      <c r="AU1068" s="255" t="s">
        <v>86</v>
      </c>
      <c r="AV1068" s="14" t="s">
        <v>86</v>
      </c>
      <c r="AW1068" s="14" t="s">
        <v>34</v>
      </c>
      <c r="AX1068" s="14" t="s">
        <v>73</v>
      </c>
      <c r="AY1068" s="255" t="s">
        <v>213</v>
      </c>
    </row>
    <row r="1069" s="14" customFormat="1">
      <c r="A1069" s="14"/>
      <c r="B1069" s="245"/>
      <c r="C1069" s="246"/>
      <c r="D1069" s="236" t="s">
        <v>223</v>
      </c>
      <c r="E1069" s="247" t="s">
        <v>21</v>
      </c>
      <c r="F1069" s="248" t="s">
        <v>1437</v>
      </c>
      <c r="G1069" s="246"/>
      <c r="H1069" s="249">
        <v>174.40000000000001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223</v>
      </c>
      <c r="AU1069" s="255" t="s">
        <v>86</v>
      </c>
      <c r="AV1069" s="14" t="s">
        <v>86</v>
      </c>
      <c r="AW1069" s="14" t="s">
        <v>34</v>
      </c>
      <c r="AX1069" s="14" t="s">
        <v>73</v>
      </c>
      <c r="AY1069" s="255" t="s">
        <v>213</v>
      </c>
    </row>
    <row r="1070" s="15" customFormat="1">
      <c r="A1070" s="15"/>
      <c r="B1070" s="256"/>
      <c r="C1070" s="257"/>
      <c r="D1070" s="236" t="s">
        <v>223</v>
      </c>
      <c r="E1070" s="258" t="s">
        <v>21</v>
      </c>
      <c r="F1070" s="259" t="s">
        <v>230</v>
      </c>
      <c r="G1070" s="257"/>
      <c r="H1070" s="260">
        <v>761.20000000000005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223</v>
      </c>
      <c r="AU1070" s="266" t="s">
        <v>86</v>
      </c>
      <c r="AV1070" s="15" t="s">
        <v>122</v>
      </c>
      <c r="AW1070" s="15" t="s">
        <v>34</v>
      </c>
      <c r="AX1070" s="15" t="s">
        <v>80</v>
      </c>
      <c r="AY1070" s="266" t="s">
        <v>213</v>
      </c>
    </row>
    <row r="1071" s="2" customFormat="1" ht="16.5" customHeight="1">
      <c r="A1071" s="41"/>
      <c r="B1071" s="42"/>
      <c r="C1071" s="267" t="s">
        <v>1438</v>
      </c>
      <c r="D1071" s="267" t="s">
        <v>241</v>
      </c>
      <c r="E1071" s="268" t="s">
        <v>1419</v>
      </c>
      <c r="F1071" s="269" t="s">
        <v>1420</v>
      </c>
      <c r="G1071" s="270" t="s">
        <v>424</v>
      </c>
      <c r="H1071" s="271">
        <v>100.5</v>
      </c>
      <c r="I1071" s="272"/>
      <c r="J1071" s="273">
        <f>ROUND(I1071*H1071,2)</f>
        <v>0</v>
      </c>
      <c r="K1071" s="269" t="s">
        <v>21</v>
      </c>
      <c r="L1071" s="274"/>
      <c r="M1071" s="275" t="s">
        <v>21</v>
      </c>
      <c r="N1071" s="276" t="s">
        <v>45</v>
      </c>
      <c r="O1071" s="87"/>
      <c r="P1071" s="225">
        <f>O1071*H1071</f>
        <v>0</v>
      </c>
      <c r="Q1071" s="225">
        <v>0.41299999999999998</v>
      </c>
      <c r="R1071" s="225">
        <f>Q1071*H1071</f>
        <v>41.506499999999996</v>
      </c>
      <c r="S1071" s="225">
        <v>0</v>
      </c>
      <c r="T1071" s="226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7" t="s">
        <v>244</v>
      </c>
      <c r="AT1071" s="227" t="s">
        <v>241</v>
      </c>
      <c r="AU1071" s="227" t="s">
        <v>86</v>
      </c>
      <c r="AY1071" s="20" t="s">
        <v>213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20" t="s">
        <v>86</v>
      </c>
      <c r="BK1071" s="228">
        <f>ROUND(I1071*H1071,2)</f>
        <v>0</v>
      </c>
      <c r="BL1071" s="20" t="s">
        <v>122</v>
      </c>
      <c r="BM1071" s="227" t="s">
        <v>1439</v>
      </c>
    </row>
    <row r="1072" s="13" customFormat="1">
      <c r="A1072" s="13"/>
      <c r="B1072" s="234"/>
      <c r="C1072" s="235"/>
      <c r="D1072" s="236" t="s">
        <v>223</v>
      </c>
      <c r="E1072" s="237" t="s">
        <v>21</v>
      </c>
      <c r="F1072" s="238" t="s">
        <v>1394</v>
      </c>
      <c r="G1072" s="235"/>
      <c r="H1072" s="237" t="s">
        <v>21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223</v>
      </c>
      <c r="AU1072" s="244" t="s">
        <v>86</v>
      </c>
      <c r="AV1072" s="13" t="s">
        <v>80</v>
      </c>
      <c r="AW1072" s="13" t="s">
        <v>34</v>
      </c>
      <c r="AX1072" s="13" t="s">
        <v>73</v>
      </c>
      <c r="AY1072" s="244" t="s">
        <v>213</v>
      </c>
    </row>
    <row r="1073" s="14" customFormat="1">
      <c r="A1073" s="14"/>
      <c r="B1073" s="245"/>
      <c r="C1073" s="246"/>
      <c r="D1073" s="236" t="s">
        <v>223</v>
      </c>
      <c r="E1073" s="247" t="s">
        <v>21</v>
      </c>
      <c r="F1073" s="248" t="s">
        <v>1440</v>
      </c>
      <c r="G1073" s="246"/>
      <c r="H1073" s="249">
        <v>27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223</v>
      </c>
      <c r="AU1073" s="255" t="s">
        <v>86</v>
      </c>
      <c r="AV1073" s="14" t="s">
        <v>86</v>
      </c>
      <c r="AW1073" s="14" t="s">
        <v>34</v>
      </c>
      <c r="AX1073" s="14" t="s">
        <v>73</v>
      </c>
      <c r="AY1073" s="255" t="s">
        <v>213</v>
      </c>
    </row>
    <row r="1074" s="13" customFormat="1">
      <c r="A1074" s="13"/>
      <c r="B1074" s="234"/>
      <c r="C1074" s="235"/>
      <c r="D1074" s="236" t="s">
        <v>223</v>
      </c>
      <c r="E1074" s="237" t="s">
        <v>21</v>
      </c>
      <c r="F1074" s="238" t="s">
        <v>1398</v>
      </c>
      <c r="G1074" s="235"/>
      <c r="H1074" s="237" t="s">
        <v>21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223</v>
      </c>
      <c r="AU1074" s="244" t="s">
        <v>86</v>
      </c>
      <c r="AV1074" s="13" t="s">
        <v>80</v>
      </c>
      <c r="AW1074" s="13" t="s">
        <v>34</v>
      </c>
      <c r="AX1074" s="13" t="s">
        <v>73</v>
      </c>
      <c r="AY1074" s="244" t="s">
        <v>213</v>
      </c>
    </row>
    <row r="1075" s="14" customFormat="1">
      <c r="A1075" s="14"/>
      <c r="B1075" s="245"/>
      <c r="C1075" s="246"/>
      <c r="D1075" s="236" t="s">
        <v>223</v>
      </c>
      <c r="E1075" s="247" t="s">
        <v>21</v>
      </c>
      <c r="F1075" s="248" t="s">
        <v>1441</v>
      </c>
      <c r="G1075" s="246"/>
      <c r="H1075" s="249">
        <v>20.399999999999999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223</v>
      </c>
      <c r="AU1075" s="255" t="s">
        <v>86</v>
      </c>
      <c r="AV1075" s="14" t="s">
        <v>86</v>
      </c>
      <c r="AW1075" s="14" t="s">
        <v>34</v>
      </c>
      <c r="AX1075" s="14" t="s">
        <v>73</v>
      </c>
      <c r="AY1075" s="255" t="s">
        <v>213</v>
      </c>
    </row>
    <row r="1076" s="14" customFormat="1">
      <c r="A1076" s="14"/>
      <c r="B1076" s="245"/>
      <c r="C1076" s="246"/>
      <c r="D1076" s="236" t="s">
        <v>223</v>
      </c>
      <c r="E1076" s="247" t="s">
        <v>21</v>
      </c>
      <c r="F1076" s="248" t="s">
        <v>1442</v>
      </c>
      <c r="G1076" s="246"/>
      <c r="H1076" s="249">
        <v>21.800000000000001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223</v>
      </c>
      <c r="AU1076" s="255" t="s">
        <v>86</v>
      </c>
      <c r="AV1076" s="14" t="s">
        <v>86</v>
      </c>
      <c r="AW1076" s="14" t="s">
        <v>34</v>
      </c>
      <c r="AX1076" s="14" t="s">
        <v>73</v>
      </c>
      <c r="AY1076" s="255" t="s">
        <v>213</v>
      </c>
    </row>
    <row r="1077" s="13" customFormat="1">
      <c r="A1077" s="13"/>
      <c r="B1077" s="234"/>
      <c r="C1077" s="235"/>
      <c r="D1077" s="236" t="s">
        <v>223</v>
      </c>
      <c r="E1077" s="237" t="s">
        <v>21</v>
      </c>
      <c r="F1077" s="238" t="s">
        <v>1402</v>
      </c>
      <c r="G1077" s="235"/>
      <c r="H1077" s="237" t="s">
        <v>21</v>
      </c>
      <c r="I1077" s="239"/>
      <c r="J1077" s="235"/>
      <c r="K1077" s="235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223</v>
      </c>
      <c r="AU1077" s="244" t="s">
        <v>86</v>
      </c>
      <c r="AV1077" s="13" t="s">
        <v>80</v>
      </c>
      <c r="AW1077" s="13" t="s">
        <v>34</v>
      </c>
      <c r="AX1077" s="13" t="s">
        <v>73</v>
      </c>
      <c r="AY1077" s="244" t="s">
        <v>213</v>
      </c>
    </row>
    <row r="1078" s="14" customFormat="1">
      <c r="A1078" s="14"/>
      <c r="B1078" s="245"/>
      <c r="C1078" s="246"/>
      <c r="D1078" s="236" t="s">
        <v>223</v>
      </c>
      <c r="E1078" s="247" t="s">
        <v>21</v>
      </c>
      <c r="F1078" s="248" t="s">
        <v>1441</v>
      </c>
      <c r="G1078" s="246"/>
      <c r="H1078" s="249">
        <v>20.399999999999999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223</v>
      </c>
      <c r="AU1078" s="255" t="s">
        <v>86</v>
      </c>
      <c r="AV1078" s="14" t="s">
        <v>86</v>
      </c>
      <c r="AW1078" s="14" t="s">
        <v>34</v>
      </c>
      <c r="AX1078" s="14" t="s">
        <v>73</v>
      </c>
      <c r="AY1078" s="255" t="s">
        <v>213</v>
      </c>
    </row>
    <row r="1079" s="14" customFormat="1">
      <c r="A1079" s="14"/>
      <c r="B1079" s="245"/>
      <c r="C1079" s="246"/>
      <c r="D1079" s="236" t="s">
        <v>223</v>
      </c>
      <c r="E1079" s="247" t="s">
        <v>21</v>
      </c>
      <c r="F1079" s="248" t="s">
        <v>1443</v>
      </c>
      <c r="G1079" s="246"/>
      <c r="H1079" s="249">
        <v>10.9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223</v>
      </c>
      <c r="AU1079" s="255" t="s">
        <v>86</v>
      </c>
      <c r="AV1079" s="14" t="s">
        <v>86</v>
      </c>
      <c r="AW1079" s="14" t="s">
        <v>34</v>
      </c>
      <c r="AX1079" s="14" t="s">
        <v>73</v>
      </c>
      <c r="AY1079" s="255" t="s">
        <v>213</v>
      </c>
    </row>
    <row r="1080" s="15" customFormat="1">
      <c r="A1080" s="15"/>
      <c r="B1080" s="256"/>
      <c r="C1080" s="257"/>
      <c r="D1080" s="236" t="s">
        <v>223</v>
      </c>
      <c r="E1080" s="258" t="s">
        <v>21</v>
      </c>
      <c r="F1080" s="259" t="s">
        <v>230</v>
      </c>
      <c r="G1080" s="257"/>
      <c r="H1080" s="260">
        <v>100.5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6" t="s">
        <v>223</v>
      </c>
      <c r="AU1080" s="266" t="s">
        <v>86</v>
      </c>
      <c r="AV1080" s="15" t="s">
        <v>122</v>
      </c>
      <c r="AW1080" s="15" t="s">
        <v>34</v>
      </c>
      <c r="AX1080" s="15" t="s">
        <v>80</v>
      </c>
      <c r="AY1080" s="266" t="s">
        <v>213</v>
      </c>
    </row>
    <row r="1081" s="2" customFormat="1" ht="16.5" customHeight="1">
      <c r="A1081" s="41"/>
      <c r="B1081" s="42"/>
      <c r="C1081" s="267" t="s">
        <v>1444</v>
      </c>
      <c r="D1081" s="267" t="s">
        <v>241</v>
      </c>
      <c r="E1081" s="268" t="s">
        <v>1445</v>
      </c>
      <c r="F1081" s="269" t="s">
        <v>1446</v>
      </c>
      <c r="G1081" s="270" t="s">
        <v>424</v>
      </c>
      <c r="H1081" s="271">
        <v>71.299999999999997</v>
      </c>
      <c r="I1081" s="272"/>
      <c r="J1081" s="273">
        <f>ROUND(I1081*H1081,2)</f>
        <v>0</v>
      </c>
      <c r="K1081" s="269" t="s">
        <v>21</v>
      </c>
      <c r="L1081" s="274"/>
      <c r="M1081" s="275" t="s">
        <v>21</v>
      </c>
      <c r="N1081" s="276" t="s">
        <v>45</v>
      </c>
      <c r="O1081" s="87"/>
      <c r="P1081" s="225">
        <f>O1081*H1081</f>
        <v>0</v>
      </c>
      <c r="Q1081" s="225">
        <v>0.41299999999999998</v>
      </c>
      <c r="R1081" s="225">
        <f>Q1081*H1081</f>
        <v>29.446899999999996</v>
      </c>
      <c r="S1081" s="225">
        <v>0</v>
      </c>
      <c r="T1081" s="226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7" t="s">
        <v>244</v>
      </c>
      <c r="AT1081" s="227" t="s">
        <v>241</v>
      </c>
      <c r="AU1081" s="227" t="s">
        <v>86</v>
      </c>
      <c r="AY1081" s="20" t="s">
        <v>213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20" t="s">
        <v>86</v>
      </c>
      <c r="BK1081" s="228">
        <f>ROUND(I1081*H1081,2)</f>
        <v>0</v>
      </c>
      <c r="BL1081" s="20" t="s">
        <v>122</v>
      </c>
      <c r="BM1081" s="227" t="s">
        <v>1447</v>
      </c>
    </row>
    <row r="1082" s="13" customFormat="1">
      <c r="A1082" s="13"/>
      <c r="B1082" s="234"/>
      <c r="C1082" s="235"/>
      <c r="D1082" s="236" t="s">
        <v>223</v>
      </c>
      <c r="E1082" s="237" t="s">
        <v>21</v>
      </c>
      <c r="F1082" s="238" t="s">
        <v>1394</v>
      </c>
      <c r="G1082" s="235"/>
      <c r="H1082" s="237" t="s">
        <v>21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223</v>
      </c>
      <c r="AU1082" s="244" t="s">
        <v>86</v>
      </c>
      <c r="AV1082" s="13" t="s">
        <v>80</v>
      </c>
      <c r="AW1082" s="13" t="s">
        <v>34</v>
      </c>
      <c r="AX1082" s="13" t="s">
        <v>73</v>
      </c>
      <c r="AY1082" s="244" t="s">
        <v>213</v>
      </c>
    </row>
    <row r="1083" s="14" customFormat="1">
      <c r="A1083" s="14"/>
      <c r="B1083" s="245"/>
      <c r="C1083" s="246"/>
      <c r="D1083" s="236" t="s">
        <v>223</v>
      </c>
      <c r="E1083" s="247" t="s">
        <v>21</v>
      </c>
      <c r="F1083" s="248" t="s">
        <v>1448</v>
      </c>
      <c r="G1083" s="246"/>
      <c r="H1083" s="249">
        <v>8.4000000000000004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223</v>
      </c>
      <c r="AU1083" s="255" t="s">
        <v>86</v>
      </c>
      <c r="AV1083" s="14" t="s">
        <v>86</v>
      </c>
      <c r="AW1083" s="14" t="s">
        <v>34</v>
      </c>
      <c r="AX1083" s="14" t="s">
        <v>73</v>
      </c>
      <c r="AY1083" s="255" t="s">
        <v>213</v>
      </c>
    </row>
    <row r="1084" s="13" customFormat="1">
      <c r="A1084" s="13"/>
      <c r="B1084" s="234"/>
      <c r="C1084" s="235"/>
      <c r="D1084" s="236" t="s">
        <v>223</v>
      </c>
      <c r="E1084" s="237" t="s">
        <v>21</v>
      </c>
      <c r="F1084" s="238" t="s">
        <v>1449</v>
      </c>
      <c r="G1084" s="235"/>
      <c r="H1084" s="237" t="s">
        <v>21</v>
      </c>
      <c r="I1084" s="239"/>
      <c r="J1084" s="235"/>
      <c r="K1084" s="235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223</v>
      </c>
      <c r="AU1084" s="244" t="s">
        <v>86</v>
      </c>
      <c r="AV1084" s="13" t="s">
        <v>80</v>
      </c>
      <c r="AW1084" s="13" t="s">
        <v>34</v>
      </c>
      <c r="AX1084" s="13" t="s">
        <v>73</v>
      </c>
      <c r="AY1084" s="244" t="s">
        <v>213</v>
      </c>
    </row>
    <row r="1085" s="14" customFormat="1">
      <c r="A1085" s="14"/>
      <c r="B1085" s="245"/>
      <c r="C1085" s="246"/>
      <c r="D1085" s="236" t="s">
        <v>223</v>
      </c>
      <c r="E1085" s="247" t="s">
        <v>21</v>
      </c>
      <c r="F1085" s="248" t="s">
        <v>1450</v>
      </c>
      <c r="G1085" s="246"/>
      <c r="H1085" s="249">
        <v>8.4000000000000004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223</v>
      </c>
      <c r="AU1085" s="255" t="s">
        <v>86</v>
      </c>
      <c r="AV1085" s="14" t="s">
        <v>86</v>
      </c>
      <c r="AW1085" s="14" t="s">
        <v>34</v>
      </c>
      <c r="AX1085" s="14" t="s">
        <v>73</v>
      </c>
      <c r="AY1085" s="255" t="s">
        <v>213</v>
      </c>
    </row>
    <row r="1086" s="14" customFormat="1">
      <c r="A1086" s="14"/>
      <c r="B1086" s="245"/>
      <c r="C1086" s="246"/>
      <c r="D1086" s="236" t="s">
        <v>223</v>
      </c>
      <c r="E1086" s="247" t="s">
        <v>21</v>
      </c>
      <c r="F1086" s="248" t="s">
        <v>1442</v>
      </c>
      <c r="G1086" s="246"/>
      <c r="H1086" s="249">
        <v>21.800000000000001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223</v>
      </c>
      <c r="AU1086" s="255" t="s">
        <v>86</v>
      </c>
      <c r="AV1086" s="14" t="s">
        <v>86</v>
      </c>
      <c r="AW1086" s="14" t="s">
        <v>34</v>
      </c>
      <c r="AX1086" s="14" t="s">
        <v>73</v>
      </c>
      <c r="AY1086" s="255" t="s">
        <v>213</v>
      </c>
    </row>
    <row r="1087" s="13" customFormat="1">
      <c r="A1087" s="13"/>
      <c r="B1087" s="234"/>
      <c r="C1087" s="235"/>
      <c r="D1087" s="236" t="s">
        <v>223</v>
      </c>
      <c r="E1087" s="237" t="s">
        <v>21</v>
      </c>
      <c r="F1087" s="238" t="s">
        <v>1402</v>
      </c>
      <c r="G1087" s="235"/>
      <c r="H1087" s="237" t="s">
        <v>21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223</v>
      </c>
      <c r="AU1087" s="244" t="s">
        <v>86</v>
      </c>
      <c r="AV1087" s="13" t="s">
        <v>80</v>
      </c>
      <c r="AW1087" s="13" t="s">
        <v>34</v>
      </c>
      <c r="AX1087" s="13" t="s">
        <v>73</v>
      </c>
      <c r="AY1087" s="244" t="s">
        <v>213</v>
      </c>
    </row>
    <row r="1088" s="14" customFormat="1">
      <c r="A1088" s="14"/>
      <c r="B1088" s="245"/>
      <c r="C1088" s="246"/>
      <c r="D1088" s="236" t="s">
        <v>223</v>
      </c>
      <c r="E1088" s="247" t="s">
        <v>21</v>
      </c>
      <c r="F1088" s="248" t="s">
        <v>1451</v>
      </c>
      <c r="G1088" s="246"/>
      <c r="H1088" s="249">
        <v>32.700000000000003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223</v>
      </c>
      <c r="AU1088" s="255" t="s">
        <v>86</v>
      </c>
      <c r="AV1088" s="14" t="s">
        <v>86</v>
      </c>
      <c r="AW1088" s="14" t="s">
        <v>34</v>
      </c>
      <c r="AX1088" s="14" t="s">
        <v>73</v>
      </c>
      <c r="AY1088" s="255" t="s">
        <v>213</v>
      </c>
    </row>
    <row r="1089" s="15" customFormat="1">
      <c r="A1089" s="15"/>
      <c r="B1089" s="256"/>
      <c r="C1089" s="257"/>
      <c r="D1089" s="236" t="s">
        <v>223</v>
      </c>
      <c r="E1089" s="258" t="s">
        <v>21</v>
      </c>
      <c r="F1089" s="259" t="s">
        <v>230</v>
      </c>
      <c r="G1089" s="257"/>
      <c r="H1089" s="260">
        <v>71.299999999999997</v>
      </c>
      <c r="I1089" s="261"/>
      <c r="J1089" s="257"/>
      <c r="K1089" s="257"/>
      <c r="L1089" s="262"/>
      <c r="M1089" s="263"/>
      <c r="N1089" s="264"/>
      <c r="O1089" s="264"/>
      <c r="P1089" s="264"/>
      <c r="Q1089" s="264"/>
      <c r="R1089" s="264"/>
      <c r="S1089" s="264"/>
      <c r="T1089" s="26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6" t="s">
        <v>223</v>
      </c>
      <c r="AU1089" s="266" t="s">
        <v>86</v>
      </c>
      <c r="AV1089" s="15" t="s">
        <v>122</v>
      </c>
      <c r="AW1089" s="15" t="s">
        <v>34</v>
      </c>
      <c r="AX1089" s="15" t="s">
        <v>80</v>
      </c>
      <c r="AY1089" s="266" t="s">
        <v>213</v>
      </c>
    </row>
    <row r="1090" s="2" customFormat="1" ht="16.5" customHeight="1">
      <c r="A1090" s="41"/>
      <c r="B1090" s="42"/>
      <c r="C1090" s="267" t="s">
        <v>1452</v>
      </c>
      <c r="D1090" s="267" t="s">
        <v>241</v>
      </c>
      <c r="E1090" s="268" t="s">
        <v>1453</v>
      </c>
      <c r="F1090" s="269" t="s">
        <v>1454</v>
      </c>
      <c r="G1090" s="270" t="s">
        <v>424</v>
      </c>
      <c r="H1090" s="271">
        <v>8.4000000000000004</v>
      </c>
      <c r="I1090" s="272"/>
      <c r="J1090" s="273">
        <f>ROUND(I1090*H1090,2)</f>
        <v>0</v>
      </c>
      <c r="K1090" s="269" t="s">
        <v>21</v>
      </c>
      <c r="L1090" s="274"/>
      <c r="M1090" s="275" t="s">
        <v>21</v>
      </c>
      <c r="N1090" s="276" t="s">
        <v>45</v>
      </c>
      <c r="O1090" s="87"/>
      <c r="P1090" s="225">
        <f>O1090*H1090</f>
        <v>0</v>
      </c>
      <c r="Q1090" s="225">
        <v>0.41299999999999998</v>
      </c>
      <c r="R1090" s="225">
        <f>Q1090*H1090</f>
        <v>3.4691999999999998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244</v>
      </c>
      <c r="AT1090" s="227" t="s">
        <v>241</v>
      </c>
      <c r="AU1090" s="227" t="s">
        <v>86</v>
      </c>
      <c r="AY1090" s="20" t="s">
        <v>213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86</v>
      </c>
      <c r="BK1090" s="228">
        <f>ROUND(I1090*H1090,2)</f>
        <v>0</v>
      </c>
      <c r="BL1090" s="20" t="s">
        <v>122</v>
      </c>
      <c r="BM1090" s="227" t="s">
        <v>1455</v>
      </c>
    </row>
    <row r="1091" s="14" customFormat="1">
      <c r="A1091" s="14"/>
      <c r="B1091" s="245"/>
      <c r="C1091" s="246"/>
      <c r="D1091" s="236" t="s">
        <v>223</v>
      </c>
      <c r="E1091" s="247" t="s">
        <v>21</v>
      </c>
      <c r="F1091" s="248" t="s">
        <v>1448</v>
      </c>
      <c r="G1091" s="246"/>
      <c r="H1091" s="249">
        <v>8.4000000000000004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223</v>
      </c>
      <c r="AU1091" s="255" t="s">
        <v>86</v>
      </c>
      <c r="AV1091" s="14" t="s">
        <v>86</v>
      </c>
      <c r="AW1091" s="14" t="s">
        <v>34</v>
      </c>
      <c r="AX1091" s="14" t="s">
        <v>73</v>
      </c>
      <c r="AY1091" s="255" t="s">
        <v>213</v>
      </c>
    </row>
    <row r="1092" s="15" customFormat="1">
      <c r="A1092" s="15"/>
      <c r="B1092" s="256"/>
      <c r="C1092" s="257"/>
      <c r="D1092" s="236" t="s">
        <v>223</v>
      </c>
      <c r="E1092" s="258" t="s">
        <v>21</v>
      </c>
      <c r="F1092" s="259" t="s">
        <v>230</v>
      </c>
      <c r="G1092" s="257"/>
      <c r="H1092" s="260">
        <v>8.4000000000000004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223</v>
      </c>
      <c r="AU1092" s="266" t="s">
        <v>86</v>
      </c>
      <c r="AV1092" s="15" t="s">
        <v>122</v>
      </c>
      <c r="AW1092" s="15" t="s">
        <v>34</v>
      </c>
      <c r="AX1092" s="15" t="s">
        <v>80</v>
      </c>
      <c r="AY1092" s="266" t="s">
        <v>213</v>
      </c>
    </row>
    <row r="1093" s="2" customFormat="1" ht="24.15" customHeight="1">
      <c r="A1093" s="41"/>
      <c r="B1093" s="42"/>
      <c r="C1093" s="216" t="s">
        <v>1456</v>
      </c>
      <c r="D1093" s="216" t="s">
        <v>215</v>
      </c>
      <c r="E1093" s="217" t="s">
        <v>1457</v>
      </c>
      <c r="F1093" s="218" t="s">
        <v>1458</v>
      </c>
      <c r="G1093" s="219" t="s">
        <v>218</v>
      </c>
      <c r="H1093" s="220">
        <v>9.0899999999999999</v>
      </c>
      <c r="I1093" s="221"/>
      <c r="J1093" s="222">
        <f>ROUND(I1093*H1093,2)</f>
        <v>0</v>
      </c>
      <c r="K1093" s="218" t="s">
        <v>219</v>
      </c>
      <c r="L1093" s="47"/>
      <c r="M1093" s="223" t="s">
        <v>21</v>
      </c>
      <c r="N1093" s="224" t="s">
        <v>45</v>
      </c>
      <c r="O1093" s="87"/>
      <c r="P1093" s="225">
        <f>O1093*H1093</f>
        <v>0</v>
      </c>
      <c r="Q1093" s="225">
        <v>2.5020099999999998</v>
      </c>
      <c r="R1093" s="225">
        <f>Q1093*H1093</f>
        <v>22.743270899999999</v>
      </c>
      <c r="S1093" s="225">
        <v>0</v>
      </c>
      <c r="T1093" s="226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7" t="s">
        <v>122</v>
      </c>
      <c r="AT1093" s="227" t="s">
        <v>215</v>
      </c>
      <c r="AU1093" s="227" t="s">
        <v>86</v>
      </c>
      <c r="AY1093" s="20" t="s">
        <v>213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20" t="s">
        <v>86</v>
      </c>
      <c r="BK1093" s="228">
        <f>ROUND(I1093*H1093,2)</f>
        <v>0</v>
      </c>
      <c r="BL1093" s="20" t="s">
        <v>122</v>
      </c>
      <c r="BM1093" s="227" t="s">
        <v>1459</v>
      </c>
    </row>
    <row r="1094" s="2" customFormat="1">
      <c r="A1094" s="41"/>
      <c r="B1094" s="42"/>
      <c r="C1094" s="43"/>
      <c r="D1094" s="229" t="s">
        <v>221</v>
      </c>
      <c r="E1094" s="43"/>
      <c r="F1094" s="230" t="s">
        <v>1460</v>
      </c>
      <c r="G1094" s="43"/>
      <c r="H1094" s="43"/>
      <c r="I1094" s="231"/>
      <c r="J1094" s="43"/>
      <c r="K1094" s="43"/>
      <c r="L1094" s="47"/>
      <c r="M1094" s="232"/>
      <c r="N1094" s="233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221</v>
      </c>
      <c r="AU1094" s="20" t="s">
        <v>86</v>
      </c>
    </row>
    <row r="1095" s="13" customFormat="1">
      <c r="A1095" s="13"/>
      <c r="B1095" s="234"/>
      <c r="C1095" s="235"/>
      <c r="D1095" s="236" t="s">
        <v>223</v>
      </c>
      <c r="E1095" s="237" t="s">
        <v>21</v>
      </c>
      <c r="F1095" s="238" t="s">
        <v>1461</v>
      </c>
      <c r="G1095" s="235"/>
      <c r="H1095" s="237" t="s">
        <v>21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223</v>
      </c>
      <c r="AU1095" s="244" t="s">
        <v>86</v>
      </c>
      <c r="AV1095" s="13" t="s">
        <v>80</v>
      </c>
      <c r="AW1095" s="13" t="s">
        <v>34</v>
      </c>
      <c r="AX1095" s="13" t="s">
        <v>73</v>
      </c>
      <c r="AY1095" s="244" t="s">
        <v>213</v>
      </c>
    </row>
    <row r="1096" s="14" customFormat="1">
      <c r="A1096" s="14"/>
      <c r="B1096" s="245"/>
      <c r="C1096" s="246"/>
      <c r="D1096" s="236" t="s">
        <v>223</v>
      </c>
      <c r="E1096" s="247" t="s">
        <v>21</v>
      </c>
      <c r="F1096" s="248" t="s">
        <v>1462</v>
      </c>
      <c r="G1096" s="246"/>
      <c r="H1096" s="249">
        <v>3.0299999999999998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223</v>
      </c>
      <c r="AU1096" s="255" t="s">
        <v>86</v>
      </c>
      <c r="AV1096" s="14" t="s">
        <v>86</v>
      </c>
      <c r="AW1096" s="14" t="s">
        <v>34</v>
      </c>
      <c r="AX1096" s="14" t="s">
        <v>73</v>
      </c>
      <c r="AY1096" s="255" t="s">
        <v>213</v>
      </c>
    </row>
    <row r="1097" s="13" customFormat="1">
      <c r="A1097" s="13"/>
      <c r="B1097" s="234"/>
      <c r="C1097" s="235"/>
      <c r="D1097" s="236" t="s">
        <v>223</v>
      </c>
      <c r="E1097" s="237" t="s">
        <v>21</v>
      </c>
      <c r="F1097" s="238" t="s">
        <v>1463</v>
      </c>
      <c r="G1097" s="235"/>
      <c r="H1097" s="237" t="s">
        <v>21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223</v>
      </c>
      <c r="AU1097" s="244" t="s">
        <v>86</v>
      </c>
      <c r="AV1097" s="13" t="s">
        <v>80</v>
      </c>
      <c r="AW1097" s="13" t="s">
        <v>34</v>
      </c>
      <c r="AX1097" s="13" t="s">
        <v>73</v>
      </c>
      <c r="AY1097" s="244" t="s">
        <v>213</v>
      </c>
    </row>
    <row r="1098" s="14" customFormat="1">
      <c r="A1098" s="14"/>
      <c r="B1098" s="245"/>
      <c r="C1098" s="246"/>
      <c r="D1098" s="236" t="s">
        <v>223</v>
      </c>
      <c r="E1098" s="247" t="s">
        <v>21</v>
      </c>
      <c r="F1098" s="248" t="s">
        <v>1464</v>
      </c>
      <c r="G1098" s="246"/>
      <c r="H1098" s="249">
        <v>6.0599999999999996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223</v>
      </c>
      <c r="AU1098" s="255" t="s">
        <v>86</v>
      </c>
      <c r="AV1098" s="14" t="s">
        <v>86</v>
      </c>
      <c r="AW1098" s="14" t="s">
        <v>34</v>
      </c>
      <c r="AX1098" s="14" t="s">
        <v>73</v>
      </c>
      <c r="AY1098" s="255" t="s">
        <v>213</v>
      </c>
    </row>
    <row r="1099" s="15" customFormat="1">
      <c r="A1099" s="15"/>
      <c r="B1099" s="256"/>
      <c r="C1099" s="257"/>
      <c r="D1099" s="236" t="s">
        <v>223</v>
      </c>
      <c r="E1099" s="258" t="s">
        <v>21</v>
      </c>
      <c r="F1099" s="259" t="s">
        <v>230</v>
      </c>
      <c r="G1099" s="257"/>
      <c r="H1099" s="260">
        <v>9.0899999999999999</v>
      </c>
      <c r="I1099" s="261"/>
      <c r="J1099" s="257"/>
      <c r="K1099" s="257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6" t="s">
        <v>223</v>
      </c>
      <c r="AU1099" s="266" t="s">
        <v>86</v>
      </c>
      <c r="AV1099" s="15" t="s">
        <v>122</v>
      </c>
      <c r="AW1099" s="15" t="s">
        <v>34</v>
      </c>
      <c r="AX1099" s="15" t="s">
        <v>80</v>
      </c>
      <c r="AY1099" s="266" t="s">
        <v>213</v>
      </c>
    </row>
    <row r="1100" s="2" customFormat="1" ht="24.15" customHeight="1">
      <c r="A1100" s="41"/>
      <c r="B1100" s="42"/>
      <c r="C1100" s="216" t="s">
        <v>1465</v>
      </c>
      <c r="D1100" s="216" t="s">
        <v>215</v>
      </c>
      <c r="E1100" s="217" t="s">
        <v>1466</v>
      </c>
      <c r="F1100" s="218" t="s">
        <v>1467</v>
      </c>
      <c r="G1100" s="219" t="s">
        <v>218</v>
      </c>
      <c r="H1100" s="220">
        <v>87.326999999999998</v>
      </c>
      <c r="I1100" s="221"/>
      <c r="J1100" s="222">
        <f>ROUND(I1100*H1100,2)</f>
        <v>0</v>
      </c>
      <c r="K1100" s="218" t="s">
        <v>219</v>
      </c>
      <c r="L1100" s="47"/>
      <c r="M1100" s="223" t="s">
        <v>21</v>
      </c>
      <c r="N1100" s="224" t="s">
        <v>45</v>
      </c>
      <c r="O1100" s="87"/>
      <c r="P1100" s="225">
        <f>O1100*H1100</f>
        <v>0</v>
      </c>
      <c r="Q1100" s="225">
        <v>2.5020099999999998</v>
      </c>
      <c r="R1100" s="225">
        <f>Q1100*H1100</f>
        <v>218.49302726999997</v>
      </c>
      <c r="S1100" s="225">
        <v>0</v>
      </c>
      <c r="T1100" s="226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7" t="s">
        <v>122</v>
      </c>
      <c r="AT1100" s="227" t="s">
        <v>215</v>
      </c>
      <c r="AU1100" s="227" t="s">
        <v>86</v>
      </c>
      <c r="AY1100" s="20" t="s">
        <v>213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20" t="s">
        <v>86</v>
      </c>
      <c r="BK1100" s="228">
        <f>ROUND(I1100*H1100,2)</f>
        <v>0</v>
      </c>
      <c r="BL1100" s="20" t="s">
        <v>122</v>
      </c>
      <c r="BM1100" s="227" t="s">
        <v>1468</v>
      </c>
    </row>
    <row r="1101" s="2" customFormat="1">
      <c r="A1101" s="41"/>
      <c r="B1101" s="42"/>
      <c r="C1101" s="43"/>
      <c r="D1101" s="229" t="s">
        <v>221</v>
      </c>
      <c r="E1101" s="43"/>
      <c r="F1101" s="230" t="s">
        <v>1469</v>
      </c>
      <c r="G1101" s="43"/>
      <c r="H1101" s="43"/>
      <c r="I1101" s="231"/>
      <c r="J1101" s="43"/>
      <c r="K1101" s="43"/>
      <c r="L1101" s="47"/>
      <c r="M1101" s="232"/>
      <c r="N1101" s="233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221</v>
      </c>
      <c r="AU1101" s="20" t="s">
        <v>86</v>
      </c>
    </row>
    <row r="1102" s="13" customFormat="1">
      <c r="A1102" s="13"/>
      <c r="B1102" s="234"/>
      <c r="C1102" s="235"/>
      <c r="D1102" s="236" t="s">
        <v>223</v>
      </c>
      <c r="E1102" s="237" t="s">
        <v>21</v>
      </c>
      <c r="F1102" s="238" t="s">
        <v>1470</v>
      </c>
      <c r="G1102" s="235"/>
      <c r="H1102" s="237" t="s">
        <v>21</v>
      </c>
      <c r="I1102" s="239"/>
      <c r="J1102" s="235"/>
      <c r="K1102" s="235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223</v>
      </c>
      <c r="AU1102" s="244" t="s">
        <v>86</v>
      </c>
      <c r="AV1102" s="13" t="s">
        <v>80</v>
      </c>
      <c r="AW1102" s="13" t="s">
        <v>34</v>
      </c>
      <c r="AX1102" s="13" t="s">
        <v>73</v>
      </c>
      <c r="AY1102" s="244" t="s">
        <v>213</v>
      </c>
    </row>
    <row r="1103" s="14" customFormat="1">
      <c r="A1103" s="14"/>
      <c r="B1103" s="245"/>
      <c r="C1103" s="246"/>
      <c r="D1103" s="236" t="s">
        <v>223</v>
      </c>
      <c r="E1103" s="247" t="s">
        <v>21</v>
      </c>
      <c r="F1103" s="248" t="s">
        <v>1471</v>
      </c>
      <c r="G1103" s="246"/>
      <c r="H1103" s="249">
        <v>1.5980000000000001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223</v>
      </c>
      <c r="AU1103" s="255" t="s">
        <v>86</v>
      </c>
      <c r="AV1103" s="14" t="s">
        <v>86</v>
      </c>
      <c r="AW1103" s="14" t="s">
        <v>34</v>
      </c>
      <c r="AX1103" s="14" t="s">
        <v>73</v>
      </c>
      <c r="AY1103" s="255" t="s">
        <v>213</v>
      </c>
    </row>
    <row r="1104" s="13" customFormat="1">
      <c r="A1104" s="13"/>
      <c r="B1104" s="234"/>
      <c r="C1104" s="235"/>
      <c r="D1104" s="236" t="s">
        <v>223</v>
      </c>
      <c r="E1104" s="237" t="s">
        <v>21</v>
      </c>
      <c r="F1104" s="238" t="s">
        <v>1472</v>
      </c>
      <c r="G1104" s="235"/>
      <c r="H1104" s="237" t="s">
        <v>21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223</v>
      </c>
      <c r="AU1104" s="244" t="s">
        <v>86</v>
      </c>
      <c r="AV1104" s="13" t="s">
        <v>80</v>
      </c>
      <c r="AW1104" s="13" t="s">
        <v>34</v>
      </c>
      <c r="AX1104" s="13" t="s">
        <v>73</v>
      </c>
      <c r="AY1104" s="244" t="s">
        <v>213</v>
      </c>
    </row>
    <row r="1105" s="13" customFormat="1">
      <c r="A1105" s="13"/>
      <c r="B1105" s="234"/>
      <c r="C1105" s="235"/>
      <c r="D1105" s="236" t="s">
        <v>223</v>
      </c>
      <c r="E1105" s="237" t="s">
        <v>21</v>
      </c>
      <c r="F1105" s="238" t="s">
        <v>1394</v>
      </c>
      <c r="G1105" s="235"/>
      <c r="H1105" s="237" t="s">
        <v>21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223</v>
      </c>
      <c r="AU1105" s="244" t="s">
        <v>86</v>
      </c>
      <c r="AV1105" s="13" t="s">
        <v>80</v>
      </c>
      <c r="AW1105" s="13" t="s">
        <v>34</v>
      </c>
      <c r="AX1105" s="13" t="s">
        <v>73</v>
      </c>
      <c r="AY1105" s="244" t="s">
        <v>213</v>
      </c>
    </row>
    <row r="1106" s="13" customFormat="1">
      <c r="A1106" s="13"/>
      <c r="B1106" s="234"/>
      <c r="C1106" s="235"/>
      <c r="D1106" s="236" t="s">
        <v>223</v>
      </c>
      <c r="E1106" s="237" t="s">
        <v>21</v>
      </c>
      <c r="F1106" s="238" t="s">
        <v>1473</v>
      </c>
      <c r="G1106" s="235"/>
      <c r="H1106" s="237" t="s">
        <v>21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223</v>
      </c>
      <c r="AU1106" s="244" t="s">
        <v>86</v>
      </c>
      <c r="AV1106" s="13" t="s">
        <v>80</v>
      </c>
      <c r="AW1106" s="13" t="s">
        <v>34</v>
      </c>
      <c r="AX1106" s="13" t="s">
        <v>73</v>
      </c>
      <c r="AY1106" s="244" t="s">
        <v>213</v>
      </c>
    </row>
    <row r="1107" s="14" customFormat="1">
      <c r="A1107" s="14"/>
      <c r="B1107" s="245"/>
      <c r="C1107" s="246"/>
      <c r="D1107" s="236" t="s">
        <v>223</v>
      </c>
      <c r="E1107" s="247" t="s">
        <v>21</v>
      </c>
      <c r="F1107" s="248" t="s">
        <v>1474</v>
      </c>
      <c r="G1107" s="246"/>
      <c r="H1107" s="249">
        <v>3.649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223</v>
      </c>
      <c r="AU1107" s="255" t="s">
        <v>86</v>
      </c>
      <c r="AV1107" s="14" t="s">
        <v>86</v>
      </c>
      <c r="AW1107" s="14" t="s">
        <v>34</v>
      </c>
      <c r="AX1107" s="14" t="s">
        <v>73</v>
      </c>
      <c r="AY1107" s="255" t="s">
        <v>213</v>
      </c>
    </row>
    <row r="1108" s="14" customFormat="1">
      <c r="A1108" s="14"/>
      <c r="B1108" s="245"/>
      <c r="C1108" s="246"/>
      <c r="D1108" s="236" t="s">
        <v>223</v>
      </c>
      <c r="E1108" s="247" t="s">
        <v>21</v>
      </c>
      <c r="F1108" s="248" t="s">
        <v>1475</v>
      </c>
      <c r="G1108" s="246"/>
      <c r="H1108" s="249">
        <v>-0.255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223</v>
      </c>
      <c r="AU1108" s="255" t="s">
        <v>86</v>
      </c>
      <c r="AV1108" s="14" t="s">
        <v>86</v>
      </c>
      <c r="AW1108" s="14" t="s">
        <v>34</v>
      </c>
      <c r="AX1108" s="14" t="s">
        <v>73</v>
      </c>
      <c r="AY1108" s="255" t="s">
        <v>213</v>
      </c>
    </row>
    <row r="1109" s="13" customFormat="1">
      <c r="A1109" s="13"/>
      <c r="B1109" s="234"/>
      <c r="C1109" s="235"/>
      <c r="D1109" s="236" t="s">
        <v>223</v>
      </c>
      <c r="E1109" s="237" t="s">
        <v>21</v>
      </c>
      <c r="F1109" s="238" t="s">
        <v>1476</v>
      </c>
      <c r="G1109" s="235"/>
      <c r="H1109" s="237" t="s">
        <v>21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223</v>
      </c>
      <c r="AU1109" s="244" t="s">
        <v>86</v>
      </c>
      <c r="AV1109" s="13" t="s">
        <v>80</v>
      </c>
      <c r="AW1109" s="13" t="s">
        <v>34</v>
      </c>
      <c r="AX1109" s="13" t="s">
        <v>73</v>
      </c>
      <c r="AY1109" s="244" t="s">
        <v>213</v>
      </c>
    </row>
    <row r="1110" s="14" customFormat="1">
      <c r="A1110" s="14"/>
      <c r="B1110" s="245"/>
      <c r="C1110" s="246"/>
      <c r="D1110" s="236" t="s">
        <v>223</v>
      </c>
      <c r="E1110" s="247" t="s">
        <v>21</v>
      </c>
      <c r="F1110" s="248" t="s">
        <v>1477</v>
      </c>
      <c r="G1110" s="246"/>
      <c r="H1110" s="249">
        <v>4.407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223</v>
      </c>
      <c r="AU1110" s="255" t="s">
        <v>86</v>
      </c>
      <c r="AV1110" s="14" t="s">
        <v>86</v>
      </c>
      <c r="AW1110" s="14" t="s">
        <v>34</v>
      </c>
      <c r="AX1110" s="14" t="s">
        <v>73</v>
      </c>
      <c r="AY1110" s="255" t="s">
        <v>213</v>
      </c>
    </row>
    <row r="1111" s="14" customFormat="1">
      <c r="A1111" s="14"/>
      <c r="B1111" s="245"/>
      <c r="C1111" s="246"/>
      <c r="D1111" s="236" t="s">
        <v>223</v>
      </c>
      <c r="E1111" s="247" t="s">
        <v>21</v>
      </c>
      <c r="F1111" s="248" t="s">
        <v>1478</v>
      </c>
      <c r="G1111" s="246"/>
      <c r="H1111" s="249">
        <v>-0.42399999999999999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223</v>
      </c>
      <c r="AU1111" s="255" t="s">
        <v>86</v>
      </c>
      <c r="AV1111" s="14" t="s">
        <v>86</v>
      </c>
      <c r="AW1111" s="14" t="s">
        <v>34</v>
      </c>
      <c r="AX1111" s="14" t="s">
        <v>73</v>
      </c>
      <c r="AY1111" s="255" t="s">
        <v>213</v>
      </c>
    </row>
    <row r="1112" s="13" customFormat="1">
      <c r="A1112" s="13"/>
      <c r="B1112" s="234"/>
      <c r="C1112" s="235"/>
      <c r="D1112" s="236" t="s">
        <v>223</v>
      </c>
      <c r="E1112" s="237" t="s">
        <v>21</v>
      </c>
      <c r="F1112" s="238" t="s">
        <v>1479</v>
      </c>
      <c r="G1112" s="235"/>
      <c r="H1112" s="237" t="s">
        <v>21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223</v>
      </c>
      <c r="AU1112" s="244" t="s">
        <v>86</v>
      </c>
      <c r="AV1112" s="13" t="s">
        <v>80</v>
      </c>
      <c r="AW1112" s="13" t="s">
        <v>34</v>
      </c>
      <c r="AX1112" s="13" t="s">
        <v>73</v>
      </c>
      <c r="AY1112" s="244" t="s">
        <v>213</v>
      </c>
    </row>
    <row r="1113" s="14" customFormat="1">
      <c r="A1113" s="14"/>
      <c r="B1113" s="245"/>
      <c r="C1113" s="246"/>
      <c r="D1113" s="236" t="s">
        <v>223</v>
      </c>
      <c r="E1113" s="247" t="s">
        <v>21</v>
      </c>
      <c r="F1113" s="248" t="s">
        <v>1480</v>
      </c>
      <c r="G1113" s="246"/>
      <c r="H1113" s="249">
        <v>1.081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223</v>
      </c>
      <c r="AU1113" s="255" t="s">
        <v>86</v>
      </c>
      <c r="AV1113" s="14" t="s">
        <v>86</v>
      </c>
      <c r="AW1113" s="14" t="s">
        <v>34</v>
      </c>
      <c r="AX1113" s="14" t="s">
        <v>73</v>
      </c>
      <c r="AY1113" s="255" t="s">
        <v>213</v>
      </c>
    </row>
    <row r="1114" s="14" customFormat="1">
      <c r="A1114" s="14"/>
      <c r="B1114" s="245"/>
      <c r="C1114" s="246"/>
      <c r="D1114" s="236" t="s">
        <v>223</v>
      </c>
      <c r="E1114" s="247" t="s">
        <v>21</v>
      </c>
      <c r="F1114" s="248" t="s">
        <v>1481</v>
      </c>
      <c r="G1114" s="246"/>
      <c r="H1114" s="249">
        <v>10.923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223</v>
      </c>
      <c r="AU1114" s="255" t="s">
        <v>86</v>
      </c>
      <c r="AV1114" s="14" t="s">
        <v>86</v>
      </c>
      <c r="AW1114" s="14" t="s">
        <v>34</v>
      </c>
      <c r="AX1114" s="14" t="s">
        <v>73</v>
      </c>
      <c r="AY1114" s="255" t="s">
        <v>213</v>
      </c>
    </row>
    <row r="1115" s="14" customFormat="1">
      <c r="A1115" s="14"/>
      <c r="B1115" s="245"/>
      <c r="C1115" s="246"/>
      <c r="D1115" s="236" t="s">
        <v>223</v>
      </c>
      <c r="E1115" s="247" t="s">
        <v>21</v>
      </c>
      <c r="F1115" s="248" t="s">
        <v>1482</v>
      </c>
      <c r="G1115" s="246"/>
      <c r="H1115" s="249">
        <v>-0.159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223</v>
      </c>
      <c r="AU1115" s="255" t="s">
        <v>86</v>
      </c>
      <c r="AV1115" s="14" t="s">
        <v>86</v>
      </c>
      <c r="AW1115" s="14" t="s">
        <v>34</v>
      </c>
      <c r="AX1115" s="14" t="s">
        <v>73</v>
      </c>
      <c r="AY1115" s="255" t="s">
        <v>213</v>
      </c>
    </row>
    <row r="1116" s="13" customFormat="1">
      <c r="A1116" s="13"/>
      <c r="B1116" s="234"/>
      <c r="C1116" s="235"/>
      <c r="D1116" s="236" t="s">
        <v>223</v>
      </c>
      <c r="E1116" s="237" t="s">
        <v>21</v>
      </c>
      <c r="F1116" s="238" t="s">
        <v>1483</v>
      </c>
      <c r="G1116" s="235"/>
      <c r="H1116" s="237" t="s">
        <v>21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223</v>
      </c>
      <c r="AU1116" s="244" t="s">
        <v>86</v>
      </c>
      <c r="AV1116" s="13" t="s">
        <v>80</v>
      </c>
      <c r="AW1116" s="13" t="s">
        <v>34</v>
      </c>
      <c r="AX1116" s="13" t="s">
        <v>73</v>
      </c>
      <c r="AY1116" s="244" t="s">
        <v>213</v>
      </c>
    </row>
    <row r="1117" s="14" customFormat="1">
      <c r="A1117" s="14"/>
      <c r="B1117" s="245"/>
      <c r="C1117" s="246"/>
      <c r="D1117" s="236" t="s">
        <v>223</v>
      </c>
      <c r="E1117" s="247" t="s">
        <v>21</v>
      </c>
      <c r="F1117" s="248" t="s">
        <v>1484</v>
      </c>
      <c r="G1117" s="246"/>
      <c r="H1117" s="249">
        <v>4.0069999999999997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223</v>
      </c>
      <c r="AU1117" s="255" t="s">
        <v>86</v>
      </c>
      <c r="AV1117" s="14" t="s">
        <v>86</v>
      </c>
      <c r="AW1117" s="14" t="s">
        <v>34</v>
      </c>
      <c r="AX1117" s="14" t="s">
        <v>73</v>
      </c>
      <c r="AY1117" s="255" t="s">
        <v>213</v>
      </c>
    </row>
    <row r="1118" s="14" customFormat="1">
      <c r="A1118" s="14"/>
      <c r="B1118" s="245"/>
      <c r="C1118" s="246"/>
      <c r="D1118" s="236" t="s">
        <v>223</v>
      </c>
      <c r="E1118" s="247" t="s">
        <v>21</v>
      </c>
      <c r="F1118" s="248" t="s">
        <v>1485</v>
      </c>
      <c r="G1118" s="246"/>
      <c r="H1118" s="249">
        <v>-0.22600000000000001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223</v>
      </c>
      <c r="AU1118" s="255" t="s">
        <v>86</v>
      </c>
      <c r="AV1118" s="14" t="s">
        <v>86</v>
      </c>
      <c r="AW1118" s="14" t="s">
        <v>34</v>
      </c>
      <c r="AX1118" s="14" t="s">
        <v>73</v>
      </c>
      <c r="AY1118" s="255" t="s">
        <v>213</v>
      </c>
    </row>
    <row r="1119" s="13" customFormat="1">
      <c r="A1119" s="13"/>
      <c r="B1119" s="234"/>
      <c r="C1119" s="235"/>
      <c r="D1119" s="236" t="s">
        <v>223</v>
      </c>
      <c r="E1119" s="237" t="s">
        <v>21</v>
      </c>
      <c r="F1119" s="238" t="s">
        <v>1486</v>
      </c>
      <c r="G1119" s="235"/>
      <c r="H1119" s="237" t="s">
        <v>21</v>
      </c>
      <c r="I1119" s="239"/>
      <c r="J1119" s="235"/>
      <c r="K1119" s="235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223</v>
      </c>
      <c r="AU1119" s="244" t="s">
        <v>86</v>
      </c>
      <c r="AV1119" s="13" t="s">
        <v>80</v>
      </c>
      <c r="AW1119" s="13" t="s">
        <v>34</v>
      </c>
      <c r="AX1119" s="13" t="s">
        <v>73</v>
      </c>
      <c r="AY1119" s="244" t="s">
        <v>213</v>
      </c>
    </row>
    <row r="1120" s="14" customFormat="1">
      <c r="A1120" s="14"/>
      <c r="B1120" s="245"/>
      <c r="C1120" s="246"/>
      <c r="D1120" s="236" t="s">
        <v>223</v>
      </c>
      <c r="E1120" s="247" t="s">
        <v>21</v>
      </c>
      <c r="F1120" s="248" t="s">
        <v>1487</v>
      </c>
      <c r="G1120" s="246"/>
      <c r="H1120" s="249">
        <v>1.8480000000000001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223</v>
      </c>
      <c r="AU1120" s="255" t="s">
        <v>86</v>
      </c>
      <c r="AV1120" s="14" t="s">
        <v>86</v>
      </c>
      <c r="AW1120" s="14" t="s">
        <v>34</v>
      </c>
      <c r="AX1120" s="14" t="s">
        <v>73</v>
      </c>
      <c r="AY1120" s="255" t="s">
        <v>213</v>
      </c>
    </row>
    <row r="1121" s="13" customFormat="1">
      <c r="A1121" s="13"/>
      <c r="B1121" s="234"/>
      <c r="C1121" s="235"/>
      <c r="D1121" s="236" t="s">
        <v>223</v>
      </c>
      <c r="E1121" s="237" t="s">
        <v>21</v>
      </c>
      <c r="F1121" s="238" t="s">
        <v>1398</v>
      </c>
      <c r="G1121" s="235"/>
      <c r="H1121" s="237" t="s">
        <v>21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223</v>
      </c>
      <c r="AU1121" s="244" t="s">
        <v>86</v>
      </c>
      <c r="AV1121" s="13" t="s">
        <v>80</v>
      </c>
      <c r="AW1121" s="13" t="s">
        <v>34</v>
      </c>
      <c r="AX1121" s="13" t="s">
        <v>73</v>
      </c>
      <c r="AY1121" s="244" t="s">
        <v>213</v>
      </c>
    </row>
    <row r="1122" s="13" customFormat="1">
      <c r="A1122" s="13"/>
      <c r="B1122" s="234"/>
      <c r="C1122" s="235"/>
      <c r="D1122" s="236" t="s">
        <v>223</v>
      </c>
      <c r="E1122" s="237" t="s">
        <v>21</v>
      </c>
      <c r="F1122" s="238" t="s">
        <v>1488</v>
      </c>
      <c r="G1122" s="235"/>
      <c r="H1122" s="237" t="s">
        <v>21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223</v>
      </c>
      <c r="AU1122" s="244" t="s">
        <v>86</v>
      </c>
      <c r="AV1122" s="13" t="s">
        <v>80</v>
      </c>
      <c r="AW1122" s="13" t="s">
        <v>34</v>
      </c>
      <c r="AX1122" s="13" t="s">
        <v>73</v>
      </c>
      <c r="AY1122" s="244" t="s">
        <v>213</v>
      </c>
    </row>
    <row r="1123" s="14" customFormat="1">
      <c r="A1123" s="14"/>
      <c r="B1123" s="245"/>
      <c r="C1123" s="246"/>
      <c r="D1123" s="236" t="s">
        <v>223</v>
      </c>
      <c r="E1123" s="247" t="s">
        <v>21</v>
      </c>
      <c r="F1123" s="248" t="s">
        <v>1474</v>
      </c>
      <c r="G1123" s="246"/>
      <c r="H1123" s="249">
        <v>3.649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223</v>
      </c>
      <c r="AU1123" s="255" t="s">
        <v>86</v>
      </c>
      <c r="AV1123" s="14" t="s">
        <v>86</v>
      </c>
      <c r="AW1123" s="14" t="s">
        <v>34</v>
      </c>
      <c r="AX1123" s="14" t="s">
        <v>73</v>
      </c>
      <c r="AY1123" s="255" t="s">
        <v>213</v>
      </c>
    </row>
    <row r="1124" s="14" customFormat="1">
      <c r="A1124" s="14"/>
      <c r="B1124" s="245"/>
      <c r="C1124" s="246"/>
      <c r="D1124" s="236" t="s">
        <v>223</v>
      </c>
      <c r="E1124" s="247" t="s">
        <v>21</v>
      </c>
      <c r="F1124" s="248" t="s">
        <v>1489</v>
      </c>
      <c r="G1124" s="246"/>
      <c r="H1124" s="249">
        <v>-0.23100000000000001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223</v>
      </c>
      <c r="AU1124" s="255" t="s">
        <v>86</v>
      </c>
      <c r="AV1124" s="14" t="s">
        <v>86</v>
      </c>
      <c r="AW1124" s="14" t="s">
        <v>34</v>
      </c>
      <c r="AX1124" s="14" t="s">
        <v>73</v>
      </c>
      <c r="AY1124" s="255" t="s">
        <v>213</v>
      </c>
    </row>
    <row r="1125" s="13" customFormat="1">
      <c r="A1125" s="13"/>
      <c r="B1125" s="234"/>
      <c r="C1125" s="235"/>
      <c r="D1125" s="236" t="s">
        <v>223</v>
      </c>
      <c r="E1125" s="237" t="s">
        <v>21</v>
      </c>
      <c r="F1125" s="238" t="s">
        <v>1490</v>
      </c>
      <c r="G1125" s="235"/>
      <c r="H1125" s="237" t="s">
        <v>21</v>
      </c>
      <c r="I1125" s="239"/>
      <c r="J1125" s="235"/>
      <c r="K1125" s="235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223</v>
      </c>
      <c r="AU1125" s="244" t="s">
        <v>86</v>
      </c>
      <c r="AV1125" s="13" t="s">
        <v>80</v>
      </c>
      <c r="AW1125" s="13" t="s">
        <v>34</v>
      </c>
      <c r="AX1125" s="13" t="s">
        <v>73</v>
      </c>
      <c r="AY1125" s="244" t="s">
        <v>213</v>
      </c>
    </row>
    <row r="1126" s="14" customFormat="1">
      <c r="A1126" s="14"/>
      <c r="B1126" s="245"/>
      <c r="C1126" s="246"/>
      <c r="D1126" s="236" t="s">
        <v>223</v>
      </c>
      <c r="E1126" s="247" t="s">
        <v>21</v>
      </c>
      <c r="F1126" s="248" t="s">
        <v>1491</v>
      </c>
      <c r="G1126" s="246"/>
      <c r="H1126" s="249">
        <v>11.872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223</v>
      </c>
      <c r="AU1126" s="255" t="s">
        <v>86</v>
      </c>
      <c r="AV1126" s="14" t="s">
        <v>86</v>
      </c>
      <c r="AW1126" s="14" t="s">
        <v>34</v>
      </c>
      <c r="AX1126" s="14" t="s">
        <v>73</v>
      </c>
      <c r="AY1126" s="255" t="s">
        <v>213</v>
      </c>
    </row>
    <row r="1127" s="14" customFormat="1">
      <c r="A1127" s="14"/>
      <c r="B1127" s="245"/>
      <c r="C1127" s="246"/>
      <c r="D1127" s="236" t="s">
        <v>223</v>
      </c>
      <c r="E1127" s="247" t="s">
        <v>21</v>
      </c>
      <c r="F1127" s="248" t="s">
        <v>1492</v>
      </c>
      <c r="G1127" s="246"/>
      <c r="H1127" s="249">
        <v>-0.38200000000000001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223</v>
      </c>
      <c r="AU1127" s="255" t="s">
        <v>86</v>
      </c>
      <c r="AV1127" s="14" t="s">
        <v>86</v>
      </c>
      <c r="AW1127" s="14" t="s">
        <v>34</v>
      </c>
      <c r="AX1127" s="14" t="s">
        <v>73</v>
      </c>
      <c r="AY1127" s="255" t="s">
        <v>213</v>
      </c>
    </row>
    <row r="1128" s="13" customFormat="1">
      <c r="A1128" s="13"/>
      <c r="B1128" s="234"/>
      <c r="C1128" s="235"/>
      <c r="D1128" s="236" t="s">
        <v>223</v>
      </c>
      <c r="E1128" s="237" t="s">
        <v>21</v>
      </c>
      <c r="F1128" s="238" t="s">
        <v>1493</v>
      </c>
      <c r="G1128" s="235"/>
      <c r="H1128" s="237" t="s">
        <v>21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223</v>
      </c>
      <c r="AU1128" s="244" t="s">
        <v>86</v>
      </c>
      <c r="AV1128" s="13" t="s">
        <v>80</v>
      </c>
      <c r="AW1128" s="13" t="s">
        <v>34</v>
      </c>
      <c r="AX1128" s="13" t="s">
        <v>73</v>
      </c>
      <c r="AY1128" s="244" t="s">
        <v>213</v>
      </c>
    </row>
    <row r="1129" s="14" customFormat="1">
      <c r="A1129" s="14"/>
      <c r="B1129" s="245"/>
      <c r="C1129" s="246"/>
      <c r="D1129" s="236" t="s">
        <v>223</v>
      </c>
      <c r="E1129" s="247" t="s">
        <v>21</v>
      </c>
      <c r="F1129" s="248" t="s">
        <v>1494</v>
      </c>
      <c r="G1129" s="246"/>
      <c r="H1129" s="249">
        <v>10.939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223</v>
      </c>
      <c r="AU1129" s="255" t="s">
        <v>86</v>
      </c>
      <c r="AV1129" s="14" t="s">
        <v>86</v>
      </c>
      <c r="AW1129" s="14" t="s">
        <v>34</v>
      </c>
      <c r="AX1129" s="14" t="s">
        <v>73</v>
      </c>
      <c r="AY1129" s="255" t="s">
        <v>213</v>
      </c>
    </row>
    <row r="1130" s="14" customFormat="1">
      <c r="A1130" s="14"/>
      <c r="B1130" s="245"/>
      <c r="C1130" s="246"/>
      <c r="D1130" s="236" t="s">
        <v>223</v>
      </c>
      <c r="E1130" s="247" t="s">
        <v>21</v>
      </c>
      <c r="F1130" s="248" t="s">
        <v>1495</v>
      </c>
      <c r="G1130" s="246"/>
      <c r="H1130" s="249">
        <v>-0.14599999999999999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223</v>
      </c>
      <c r="AU1130" s="255" t="s">
        <v>86</v>
      </c>
      <c r="AV1130" s="14" t="s">
        <v>86</v>
      </c>
      <c r="AW1130" s="14" t="s">
        <v>34</v>
      </c>
      <c r="AX1130" s="14" t="s">
        <v>73</v>
      </c>
      <c r="AY1130" s="255" t="s">
        <v>213</v>
      </c>
    </row>
    <row r="1131" s="13" customFormat="1">
      <c r="A1131" s="13"/>
      <c r="B1131" s="234"/>
      <c r="C1131" s="235"/>
      <c r="D1131" s="236" t="s">
        <v>223</v>
      </c>
      <c r="E1131" s="237" t="s">
        <v>21</v>
      </c>
      <c r="F1131" s="238" t="s">
        <v>1496</v>
      </c>
      <c r="G1131" s="235"/>
      <c r="H1131" s="237" t="s">
        <v>21</v>
      </c>
      <c r="I1131" s="239"/>
      <c r="J1131" s="235"/>
      <c r="K1131" s="235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223</v>
      </c>
      <c r="AU1131" s="244" t="s">
        <v>86</v>
      </c>
      <c r="AV1131" s="13" t="s">
        <v>80</v>
      </c>
      <c r="AW1131" s="13" t="s">
        <v>34</v>
      </c>
      <c r="AX1131" s="13" t="s">
        <v>73</v>
      </c>
      <c r="AY1131" s="244" t="s">
        <v>213</v>
      </c>
    </row>
    <row r="1132" s="14" customFormat="1">
      <c r="A1132" s="14"/>
      <c r="B1132" s="245"/>
      <c r="C1132" s="246"/>
      <c r="D1132" s="236" t="s">
        <v>223</v>
      </c>
      <c r="E1132" s="247" t="s">
        <v>21</v>
      </c>
      <c r="F1132" s="248" t="s">
        <v>1497</v>
      </c>
      <c r="G1132" s="246"/>
      <c r="H1132" s="249">
        <v>5.1989999999999998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223</v>
      </c>
      <c r="AU1132" s="255" t="s">
        <v>86</v>
      </c>
      <c r="AV1132" s="14" t="s">
        <v>86</v>
      </c>
      <c r="AW1132" s="14" t="s">
        <v>34</v>
      </c>
      <c r="AX1132" s="14" t="s">
        <v>73</v>
      </c>
      <c r="AY1132" s="255" t="s">
        <v>213</v>
      </c>
    </row>
    <row r="1133" s="14" customFormat="1">
      <c r="A1133" s="14"/>
      <c r="B1133" s="245"/>
      <c r="C1133" s="246"/>
      <c r="D1133" s="236" t="s">
        <v>223</v>
      </c>
      <c r="E1133" s="247" t="s">
        <v>21</v>
      </c>
      <c r="F1133" s="248" t="s">
        <v>1498</v>
      </c>
      <c r="G1133" s="246"/>
      <c r="H1133" s="249">
        <v>0.221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223</v>
      </c>
      <c r="AU1133" s="255" t="s">
        <v>86</v>
      </c>
      <c r="AV1133" s="14" t="s">
        <v>86</v>
      </c>
      <c r="AW1133" s="14" t="s">
        <v>34</v>
      </c>
      <c r="AX1133" s="14" t="s">
        <v>73</v>
      </c>
      <c r="AY1133" s="255" t="s">
        <v>213</v>
      </c>
    </row>
    <row r="1134" s="13" customFormat="1">
      <c r="A1134" s="13"/>
      <c r="B1134" s="234"/>
      <c r="C1134" s="235"/>
      <c r="D1134" s="236" t="s">
        <v>223</v>
      </c>
      <c r="E1134" s="237" t="s">
        <v>21</v>
      </c>
      <c r="F1134" s="238" t="s">
        <v>1486</v>
      </c>
      <c r="G1134" s="235"/>
      <c r="H1134" s="237" t="s">
        <v>21</v>
      </c>
      <c r="I1134" s="239"/>
      <c r="J1134" s="235"/>
      <c r="K1134" s="235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223</v>
      </c>
      <c r="AU1134" s="244" t="s">
        <v>86</v>
      </c>
      <c r="AV1134" s="13" t="s">
        <v>80</v>
      </c>
      <c r="AW1134" s="13" t="s">
        <v>34</v>
      </c>
      <c r="AX1134" s="13" t="s">
        <v>73</v>
      </c>
      <c r="AY1134" s="244" t="s">
        <v>213</v>
      </c>
    </row>
    <row r="1135" s="14" customFormat="1">
      <c r="A1135" s="14"/>
      <c r="B1135" s="245"/>
      <c r="C1135" s="246"/>
      <c r="D1135" s="236" t="s">
        <v>223</v>
      </c>
      <c r="E1135" s="247" t="s">
        <v>21</v>
      </c>
      <c r="F1135" s="248" t="s">
        <v>1499</v>
      </c>
      <c r="G1135" s="246"/>
      <c r="H1135" s="249">
        <v>2.3969999999999998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223</v>
      </c>
      <c r="AU1135" s="255" t="s">
        <v>86</v>
      </c>
      <c r="AV1135" s="14" t="s">
        <v>86</v>
      </c>
      <c r="AW1135" s="14" t="s">
        <v>34</v>
      </c>
      <c r="AX1135" s="14" t="s">
        <v>73</v>
      </c>
      <c r="AY1135" s="255" t="s">
        <v>213</v>
      </c>
    </row>
    <row r="1136" s="13" customFormat="1">
      <c r="A1136" s="13"/>
      <c r="B1136" s="234"/>
      <c r="C1136" s="235"/>
      <c r="D1136" s="236" t="s">
        <v>223</v>
      </c>
      <c r="E1136" s="237" t="s">
        <v>21</v>
      </c>
      <c r="F1136" s="238" t="s">
        <v>1402</v>
      </c>
      <c r="G1136" s="235"/>
      <c r="H1136" s="237" t="s">
        <v>21</v>
      </c>
      <c r="I1136" s="239"/>
      <c r="J1136" s="235"/>
      <c r="K1136" s="235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223</v>
      </c>
      <c r="AU1136" s="244" t="s">
        <v>86</v>
      </c>
      <c r="AV1136" s="13" t="s">
        <v>80</v>
      </c>
      <c r="AW1136" s="13" t="s">
        <v>34</v>
      </c>
      <c r="AX1136" s="13" t="s">
        <v>73</v>
      </c>
      <c r="AY1136" s="244" t="s">
        <v>213</v>
      </c>
    </row>
    <row r="1137" s="13" customFormat="1">
      <c r="A1137" s="13"/>
      <c r="B1137" s="234"/>
      <c r="C1137" s="235"/>
      <c r="D1137" s="236" t="s">
        <v>223</v>
      </c>
      <c r="E1137" s="237" t="s">
        <v>21</v>
      </c>
      <c r="F1137" s="238" t="s">
        <v>1488</v>
      </c>
      <c r="G1137" s="235"/>
      <c r="H1137" s="237" t="s">
        <v>21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223</v>
      </c>
      <c r="AU1137" s="244" t="s">
        <v>86</v>
      </c>
      <c r="AV1137" s="13" t="s">
        <v>80</v>
      </c>
      <c r="AW1137" s="13" t="s">
        <v>34</v>
      </c>
      <c r="AX1137" s="13" t="s">
        <v>73</v>
      </c>
      <c r="AY1137" s="244" t="s">
        <v>213</v>
      </c>
    </row>
    <row r="1138" s="14" customFormat="1">
      <c r="A1138" s="14"/>
      <c r="B1138" s="245"/>
      <c r="C1138" s="246"/>
      <c r="D1138" s="236" t="s">
        <v>223</v>
      </c>
      <c r="E1138" s="247" t="s">
        <v>21</v>
      </c>
      <c r="F1138" s="248" t="s">
        <v>1474</v>
      </c>
      <c r="G1138" s="246"/>
      <c r="H1138" s="249">
        <v>3.649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223</v>
      </c>
      <c r="AU1138" s="255" t="s">
        <v>86</v>
      </c>
      <c r="AV1138" s="14" t="s">
        <v>86</v>
      </c>
      <c r="AW1138" s="14" t="s">
        <v>34</v>
      </c>
      <c r="AX1138" s="14" t="s">
        <v>73</v>
      </c>
      <c r="AY1138" s="255" t="s">
        <v>213</v>
      </c>
    </row>
    <row r="1139" s="14" customFormat="1">
      <c r="A1139" s="14"/>
      <c r="B1139" s="245"/>
      <c r="C1139" s="246"/>
      <c r="D1139" s="236" t="s">
        <v>223</v>
      </c>
      <c r="E1139" s="247" t="s">
        <v>21</v>
      </c>
      <c r="F1139" s="248" t="s">
        <v>1489</v>
      </c>
      <c r="G1139" s="246"/>
      <c r="H1139" s="249">
        <v>-0.23100000000000001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223</v>
      </c>
      <c r="AU1139" s="255" t="s">
        <v>86</v>
      </c>
      <c r="AV1139" s="14" t="s">
        <v>86</v>
      </c>
      <c r="AW1139" s="14" t="s">
        <v>34</v>
      </c>
      <c r="AX1139" s="14" t="s">
        <v>73</v>
      </c>
      <c r="AY1139" s="255" t="s">
        <v>213</v>
      </c>
    </row>
    <row r="1140" s="13" customFormat="1">
      <c r="A1140" s="13"/>
      <c r="B1140" s="234"/>
      <c r="C1140" s="235"/>
      <c r="D1140" s="236" t="s">
        <v>223</v>
      </c>
      <c r="E1140" s="237" t="s">
        <v>21</v>
      </c>
      <c r="F1140" s="238" t="s">
        <v>1490</v>
      </c>
      <c r="G1140" s="235"/>
      <c r="H1140" s="237" t="s">
        <v>21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223</v>
      </c>
      <c r="AU1140" s="244" t="s">
        <v>86</v>
      </c>
      <c r="AV1140" s="13" t="s">
        <v>80</v>
      </c>
      <c r="AW1140" s="13" t="s">
        <v>34</v>
      </c>
      <c r="AX1140" s="13" t="s">
        <v>73</v>
      </c>
      <c r="AY1140" s="244" t="s">
        <v>213</v>
      </c>
    </row>
    <row r="1141" s="14" customFormat="1">
      <c r="A1141" s="14"/>
      <c r="B1141" s="245"/>
      <c r="C1141" s="246"/>
      <c r="D1141" s="236" t="s">
        <v>223</v>
      </c>
      <c r="E1141" s="247" t="s">
        <v>21</v>
      </c>
      <c r="F1141" s="248" t="s">
        <v>1500</v>
      </c>
      <c r="G1141" s="246"/>
      <c r="H1141" s="249">
        <v>5.2430000000000003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223</v>
      </c>
      <c r="AU1141" s="255" t="s">
        <v>86</v>
      </c>
      <c r="AV1141" s="14" t="s">
        <v>86</v>
      </c>
      <c r="AW1141" s="14" t="s">
        <v>34</v>
      </c>
      <c r="AX1141" s="14" t="s">
        <v>73</v>
      </c>
      <c r="AY1141" s="255" t="s">
        <v>213</v>
      </c>
    </row>
    <row r="1142" s="14" customFormat="1">
      <c r="A1142" s="14"/>
      <c r="B1142" s="245"/>
      <c r="C1142" s="246"/>
      <c r="D1142" s="236" t="s">
        <v>223</v>
      </c>
      <c r="E1142" s="247" t="s">
        <v>21</v>
      </c>
      <c r="F1142" s="248" t="s">
        <v>1501</v>
      </c>
      <c r="G1142" s="246"/>
      <c r="H1142" s="249">
        <v>-0.40699999999999997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223</v>
      </c>
      <c r="AU1142" s="255" t="s">
        <v>86</v>
      </c>
      <c r="AV1142" s="14" t="s">
        <v>86</v>
      </c>
      <c r="AW1142" s="14" t="s">
        <v>34</v>
      </c>
      <c r="AX1142" s="14" t="s">
        <v>73</v>
      </c>
      <c r="AY1142" s="255" t="s">
        <v>213</v>
      </c>
    </row>
    <row r="1143" s="13" customFormat="1">
      <c r="A1143" s="13"/>
      <c r="B1143" s="234"/>
      <c r="C1143" s="235"/>
      <c r="D1143" s="236" t="s">
        <v>223</v>
      </c>
      <c r="E1143" s="237" t="s">
        <v>21</v>
      </c>
      <c r="F1143" s="238" t="s">
        <v>1502</v>
      </c>
      <c r="G1143" s="235"/>
      <c r="H1143" s="237" t="s">
        <v>21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223</v>
      </c>
      <c r="AU1143" s="244" t="s">
        <v>86</v>
      </c>
      <c r="AV1143" s="13" t="s">
        <v>80</v>
      </c>
      <c r="AW1143" s="13" t="s">
        <v>34</v>
      </c>
      <c r="AX1143" s="13" t="s">
        <v>73</v>
      </c>
      <c r="AY1143" s="244" t="s">
        <v>213</v>
      </c>
    </row>
    <row r="1144" s="14" customFormat="1">
      <c r="A1144" s="14"/>
      <c r="B1144" s="245"/>
      <c r="C1144" s="246"/>
      <c r="D1144" s="236" t="s">
        <v>223</v>
      </c>
      <c r="E1144" s="247" t="s">
        <v>21</v>
      </c>
      <c r="F1144" s="248" t="s">
        <v>1503</v>
      </c>
      <c r="G1144" s="246"/>
      <c r="H1144" s="249">
        <v>11.429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223</v>
      </c>
      <c r="AU1144" s="255" t="s">
        <v>86</v>
      </c>
      <c r="AV1144" s="14" t="s">
        <v>86</v>
      </c>
      <c r="AW1144" s="14" t="s">
        <v>34</v>
      </c>
      <c r="AX1144" s="14" t="s">
        <v>73</v>
      </c>
      <c r="AY1144" s="255" t="s">
        <v>213</v>
      </c>
    </row>
    <row r="1145" s="14" customFormat="1">
      <c r="A1145" s="14"/>
      <c r="B1145" s="245"/>
      <c r="C1145" s="246"/>
      <c r="D1145" s="236" t="s">
        <v>223</v>
      </c>
      <c r="E1145" s="247" t="s">
        <v>21</v>
      </c>
      <c r="F1145" s="248" t="s">
        <v>1504</v>
      </c>
      <c r="G1145" s="246"/>
      <c r="H1145" s="249">
        <v>-0.14799999999999999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223</v>
      </c>
      <c r="AU1145" s="255" t="s">
        <v>86</v>
      </c>
      <c r="AV1145" s="14" t="s">
        <v>86</v>
      </c>
      <c r="AW1145" s="14" t="s">
        <v>34</v>
      </c>
      <c r="AX1145" s="14" t="s">
        <v>73</v>
      </c>
      <c r="AY1145" s="255" t="s">
        <v>213</v>
      </c>
    </row>
    <row r="1146" s="13" customFormat="1">
      <c r="A1146" s="13"/>
      <c r="B1146" s="234"/>
      <c r="C1146" s="235"/>
      <c r="D1146" s="236" t="s">
        <v>223</v>
      </c>
      <c r="E1146" s="237" t="s">
        <v>21</v>
      </c>
      <c r="F1146" s="238" t="s">
        <v>1496</v>
      </c>
      <c r="G1146" s="235"/>
      <c r="H1146" s="237" t="s">
        <v>21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223</v>
      </c>
      <c r="AU1146" s="244" t="s">
        <v>86</v>
      </c>
      <c r="AV1146" s="13" t="s">
        <v>80</v>
      </c>
      <c r="AW1146" s="13" t="s">
        <v>34</v>
      </c>
      <c r="AX1146" s="13" t="s">
        <v>73</v>
      </c>
      <c r="AY1146" s="244" t="s">
        <v>213</v>
      </c>
    </row>
    <row r="1147" s="14" customFormat="1">
      <c r="A1147" s="14"/>
      <c r="B1147" s="245"/>
      <c r="C1147" s="246"/>
      <c r="D1147" s="236" t="s">
        <v>223</v>
      </c>
      <c r="E1147" s="247" t="s">
        <v>21</v>
      </c>
      <c r="F1147" s="248" t="s">
        <v>1497</v>
      </c>
      <c r="G1147" s="246"/>
      <c r="H1147" s="249">
        <v>5.1989999999999998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223</v>
      </c>
      <c r="AU1147" s="255" t="s">
        <v>86</v>
      </c>
      <c r="AV1147" s="14" t="s">
        <v>86</v>
      </c>
      <c r="AW1147" s="14" t="s">
        <v>34</v>
      </c>
      <c r="AX1147" s="14" t="s">
        <v>73</v>
      </c>
      <c r="AY1147" s="255" t="s">
        <v>213</v>
      </c>
    </row>
    <row r="1148" s="14" customFormat="1">
      <c r="A1148" s="14"/>
      <c r="B1148" s="245"/>
      <c r="C1148" s="246"/>
      <c r="D1148" s="236" t="s">
        <v>223</v>
      </c>
      <c r="E1148" s="247" t="s">
        <v>21</v>
      </c>
      <c r="F1148" s="248" t="s">
        <v>1505</v>
      </c>
      <c r="G1148" s="246"/>
      <c r="H1148" s="249">
        <v>0.22900000000000001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223</v>
      </c>
      <c r="AU1148" s="255" t="s">
        <v>86</v>
      </c>
      <c r="AV1148" s="14" t="s">
        <v>86</v>
      </c>
      <c r="AW1148" s="14" t="s">
        <v>34</v>
      </c>
      <c r="AX1148" s="14" t="s">
        <v>73</v>
      </c>
      <c r="AY1148" s="255" t="s">
        <v>213</v>
      </c>
    </row>
    <row r="1149" s="13" customFormat="1">
      <c r="A1149" s="13"/>
      <c r="B1149" s="234"/>
      <c r="C1149" s="235"/>
      <c r="D1149" s="236" t="s">
        <v>223</v>
      </c>
      <c r="E1149" s="237" t="s">
        <v>21</v>
      </c>
      <c r="F1149" s="238" t="s">
        <v>1486</v>
      </c>
      <c r="G1149" s="235"/>
      <c r="H1149" s="237" t="s">
        <v>21</v>
      </c>
      <c r="I1149" s="239"/>
      <c r="J1149" s="235"/>
      <c r="K1149" s="235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223</v>
      </c>
      <c r="AU1149" s="244" t="s">
        <v>86</v>
      </c>
      <c r="AV1149" s="13" t="s">
        <v>80</v>
      </c>
      <c r="AW1149" s="13" t="s">
        <v>34</v>
      </c>
      <c r="AX1149" s="13" t="s">
        <v>73</v>
      </c>
      <c r="AY1149" s="244" t="s">
        <v>213</v>
      </c>
    </row>
    <row r="1150" s="14" customFormat="1">
      <c r="A1150" s="14"/>
      <c r="B1150" s="245"/>
      <c r="C1150" s="246"/>
      <c r="D1150" s="236" t="s">
        <v>223</v>
      </c>
      <c r="E1150" s="247" t="s">
        <v>21</v>
      </c>
      <c r="F1150" s="248" t="s">
        <v>1499</v>
      </c>
      <c r="G1150" s="246"/>
      <c r="H1150" s="249">
        <v>2.3969999999999998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223</v>
      </c>
      <c r="AU1150" s="255" t="s">
        <v>86</v>
      </c>
      <c r="AV1150" s="14" t="s">
        <v>86</v>
      </c>
      <c r="AW1150" s="14" t="s">
        <v>34</v>
      </c>
      <c r="AX1150" s="14" t="s">
        <v>73</v>
      </c>
      <c r="AY1150" s="255" t="s">
        <v>213</v>
      </c>
    </row>
    <row r="1151" s="15" customFormat="1">
      <c r="A1151" s="15"/>
      <c r="B1151" s="256"/>
      <c r="C1151" s="257"/>
      <c r="D1151" s="236" t="s">
        <v>223</v>
      </c>
      <c r="E1151" s="258" t="s">
        <v>21</v>
      </c>
      <c r="F1151" s="259" t="s">
        <v>230</v>
      </c>
      <c r="G1151" s="257"/>
      <c r="H1151" s="260">
        <v>87.326999999999998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223</v>
      </c>
      <c r="AU1151" s="266" t="s">
        <v>86</v>
      </c>
      <c r="AV1151" s="15" t="s">
        <v>122</v>
      </c>
      <c r="AW1151" s="15" t="s">
        <v>34</v>
      </c>
      <c r="AX1151" s="15" t="s">
        <v>80</v>
      </c>
      <c r="AY1151" s="266" t="s">
        <v>213</v>
      </c>
    </row>
    <row r="1152" s="2" customFormat="1" ht="21.75" customHeight="1">
      <c r="A1152" s="41"/>
      <c r="B1152" s="42"/>
      <c r="C1152" s="216" t="s">
        <v>1506</v>
      </c>
      <c r="D1152" s="216" t="s">
        <v>215</v>
      </c>
      <c r="E1152" s="217" t="s">
        <v>1507</v>
      </c>
      <c r="F1152" s="218" t="s">
        <v>1508</v>
      </c>
      <c r="G1152" s="219" t="s">
        <v>248</v>
      </c>
      <c r="H1152" s="220">
        <v>406.50099999999998</v>
      </c>
      <c r="I1152" s="221"/>
      <c r="J1152" s="222">
        <f>ROUND(I1152*H1152,2)</f>
        <v>0</v>
      </c>
      <c r="K1152" s="218" t="s">
        <v>219</v>
      </c>
      <c r="L1152" s="47"/>
      <c r="M1152" s="223" t="s">
        <v>21</v>
      </c>
      <c r="N1152" s="224" t="s">
        <v>45</v>
      </c>
      <c r="O1152" s="87"/>
      <c r="P1152" s="225">
        <f>O1152*H1152</f>
        <v>0</v>
      </c>
      <c r="Q1152" s="225">
        <v>0.0053299999999999997</v>
      </c>
      <c r="R1152" s="225">
        <f>Q1152*H1152</f>
        <v>2.16665033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122</v>
      </c>
      <c r="AT1152" s="227" t="s">
        <v>215</v>
      </c>
      <c r="AU1152" s="227" t="s">
        <v>86</v>
      </c>
      <c r="AY1152" s="20" t="s">
        <v>213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86</v>
      </c>
      <c r="BK1152" s="228">
        <f>ROUND(I1152*H1152,2)</f>
        <v>0</v>
      </c>
      <c r="BL1152" s="20" t="s">
        <v>122</v>
      </c>
      <c r="BM1152" s="227" t="s">
        <v>1509</v>
      </c>
    </row>
    <row r="1153" s="2" customFormat="1">
      <c r="A1153" s="41"/>
      <c r="B1153" s="42"/>
      <c r="C1153" s="43"/>
      <c r="D1153" s="229" t="s">
        <v>221</v>
      </c>
      <c r="E1153" s="43"/>
      <c r="F1153" s="230" t="s">
        <v>1510</v>
      </c>
      <c r="G1153" s="43"/>
      <c r="H1153" s="43"/>
      <c r="I1153" s="231"/>
      <c r="J1153" s="43"/>
      <c r="K1153" s="43"/>
      <c r="L1153" s="47"/>
      <c r="M1153" s="232"/>
      <c r="N1153" s="233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221</v>
      </c>
      <c r="AU1153" s="20" t="s">
        <v>86</v>
      </c>
    </row>
    <row r="1154" s="13" customFormat="1">
      <c r="A1154" s="13"/>
      <c r="B1154" s="234"/>
      <c r="C1154" s="235"/>
      <c r="D1154" s="236" t="s">
        <v>223</v>
      </c>
      <c r="E1154" s="237" t="s">
        <v>21</v>
      </c>
      <c r="F1154" s="238" t="s">
        <v>1461</v>
      </c>
      <c r="G1154" s="235"/>
      <c r="H1154" s="237" t="s">
        <v>21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223</v>
      </c>
      <c r="AU1154" s="244" t="s">
        <v>86</v>
      </c>
      <c r="AV1154" s="13" t="s">
        <v>80</v>
      </c>
      <c r="AW1154" s="13" t="s">
        <v>34</v>
      </c>
      <c r="AX1154" s="13" t="s">
        <v>73</v>
      </c>
      <c r="AY1154" s="244" t="s">
        <v>213</v>
      </c>
    </row>
    <row r="1155" s="14" customFormat="1">
      <c r="A1155" s="14"/>
      <c r="B1155" s="245"/>
      <c r="C1155" s="246"/>
      <c r="D1155" s="236" t="s">
        <v>223</v>
      </c>
      <c r="E1155" s="247" t="s">
        <v>21</v>
      </c>
      <c r="F1155" s="248" t="s">
        <v>1511</v>
      </c>
      <c r="G1155" s="246"/>
      <c r="H1155" s="249">
        <v>30.300000000000001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223</v>
      </c>
      <c r="AU1155" s="255" t="s">
        <v>86</v>
      </c>
      <c r="AV1155" s="14" t="s">
        <v>86</v>
      </c>
      <c r="AW1155" s="14" t="s">
        <v>34</v>
      </c>
      <c r="AX1155" s="14" t="s">
        <v>73</v>
      </c>
      <c r="AY1155" s="255" t="s">
        <v>213</v>
      </c>
    </row>
    <row r="1156" s="14" customFormat="1">
      <c r="A1156" s="14"/>
      <c r="B1156" s="245"/>
      <c r="C1156" s="246"/>
      <c r="D1156" s="236" t="s">
        <v>223</v>
      </c>
      <c r="E1156" s="247" t="s">
        <v>21</v>
      </c>
      <c r="F1156" s="248" t="s">
        <v>1512</v>
      </c>
      <c r="G1156" s="246"/>
      <c r="H1156" s="249">
        <v>2.3199999999999998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223</v>
      </c>
      <c r="AU1156" s="255" t="s">
        <v>86</v>
      </c>
      <c r="AV1156" s="14" t="s">
        <v>86</v>
      </c>
      <c r="AW1156" s="14" t="s">
        <v>34</v>
      </c>
      <c r="AX1156" s="14" t="s">
        <v>73</v>
      </c>
      <c r="AY1156" s="255" t="s">
        <v>213</v>
      </c>
    </row>
    <row r="1157" s="13" customFormat="1">
      <c r="A1157" s="13"/>
      <c r="B1157" s="234"/>
      <c r="C1157" s="235"/>
      <c r="D1157" s="236" t="s">
        <v>223</v>
      </c>
      <c r="E1157" s="237" t="s">
        <v>21</v>
      </c>
      <c r="F1157" s="238" t="s">
        <v>1463</v>
      </c>
      <c r="G1157" s="235"/>
      <c r="H1157" s="237" t="s">
        <v>21</v>
      </c>
      <c r="I1157" s="239"/>
      <c r="J1157" s="235"/>
      <c r="K1157" s="235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223</v>
      </c>
      <c r="AU1157" s="244" t="s">
        <v>86</v>
      </c>
      <c r="AV1157" s="13" t="s">
        <v>80</v>
      </c>
      <c r="AW1157" s="13" t="s">
        <v>34</v>
      </c>
      <c r="AX1157" s="13" t="s">
        <v>73</v>
      </c>
      <c r="AY1157" s="244" t="s">
        <v>213</v>
      </c>
    </row>
    <row r="1158" s="14" customFormat="1">
      <c r="A1158" s="14"/>
      <c r="B1158" s="245"/>
      <c r="C1158" s="246"/>
      <c r="D1158" s="236" t="s">
        <v>223</v>
      </c>
      <c r="E1158" s="247" t="s">
        <v>21</v>
      </c>
      <c r="F1158" s="248" t="s">
        <v>1513</v>
      </c>
      <c r="G1158" s="246"/>
      <c r="H1158" s="249">
        <v>60.600000000000001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223</v>
      </c>
      <c r="AU1158" s="255" t="s">
        <v>86</v>
      </c>
      <c r="AV1158" s="14" t="s">
        <v>86</v>
      </c>
      <c r="AW1158" s="14" t="s">
        <v>34</v>
      </c>
      <c r="AX1158" s="14" t="s">
        <v>73</v>
      </c>
      <c r="AY1158" s="255" t="s">
        <v>213</v>
      </c>
    </row>
    <row r="1159" s="14" customFormat="1">
      <c r="A1159" s="14"/>
      <c r="B1159" s="245"/>
      <c r="C1159" s="246"/>
      <c r="D1159" s="236" t="s">
        <v>223</v>
      </c>
      <c r="E1159" s="247" t="s">
        <v>21</v>
      </c>
      <c r="F1159" s="248" t="s">
        <v>1514</v>
      </c>
      <c r="G1159" s="246"/>
      <c r="H1159" s="249">
        <v>4.6399999999999997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223</v>
      </c>
      <c r="AU1159" s="255" t="s">
        <v>86</v>
      </c>
      <c r="AV1159" s="14" t="s">
        <v>86</v>
      </c>
      <c r="AW1159" s="14" t="s">
        <v>34</v>
      </c>
      <c r="AX1159" s="14" t="s">
        <v>73</v>
      </c>
      <c r="AY1159" s="255" t="s">
        <v>213</v>
      </c>
    </row>
    <row r="1160" s="13" customFormat="1">
      <c r="A1160" s="13"/>
      <c r="B1160" s="234"/>
      <c r="C1160" s="235"/>
      <c r="D1160" s="236" t="s">
        <v>223</v>
      </c>
      <c r="E1160" s="237" t="s">
        <v>21</v>
      </c>
      <c r="F1160" s="238" t="s">
        <v>1470</v>
      </c>
      <c r="G1160" s="235"/>
      <c r="H1160" s="237" t="s">
        <v>21</v>
      </c>
      <c r="I1160" s="239"/>
      <c r="J1160" s="235"/>
      <c r="K1160" s="235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223</v>
      </c>
      <c r="AU1160" s="244" t="s">
        <v>86</v>
      </c>
      <c r="AV1160" s="13" t="s">
        <v>80</v>
      </c>
      <c r="AW1160" s="13" t="s">
        <v>34</v>
      </c>
      <c r="AX1160" s="13" t="s">
        <v>73</v>
      </c>
      <c r="AY1160" s="244" t="s">
        <v>213</v>
      </c>
    </row>
    <row r="1161" s="14" customFormat="1">
      <c r="A1161" s="14"/>
      <c r="B1161" s="245"/>
      <c r="C1161" s="246"/>
      <c r="D1161" s="236" t="s">
        <v>223</v>
      </c>
      <c r="E1161" s="247" t="s">
        <v>21</v>
      </c>
      <c r="F1161" s="248" t="s">
        <v>1515</v>
      </c>
      <c r="G1161" s="246"/>
      <c r="H1161" s="249">
        <v>9.9900000000000002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223</v>
      </c>
      <c r="AU1161" s="255" t="s">
        <v>86</v>
      </c>
      <c r="AV1161" s="14" t="s">
        <v>86</v>
      </c>
      <c r="AW1161" s="14" t="s">
        <v>34</v>
      </c>
      <c r="AX1161" s="14" t="s">
        <v>73</v>
      </c>
      <c r="AY1161" s="255" t="s">
        <v>213</v>
      </c>
    </row>
    <row r="1162" s="14" customFormat="1">
      <c r="A1162" s="14"/>
      <c r="B1162" s="245"/>
      <c r="C1162" s="246"/>
      <c r="D1162" s="236" t="s">
        <v>223</v>
      </c>
      <c r="E1162" s="247" t="s">
        <v>21</v>
      </c>
      <c r="F1162" s="248" t="s">
        <v>1516</v>
      </c>
      <c r="G1162" s="246"/>
      <c r="H1162" s="249">
        <v>2.048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223</v>
      </c>
      <c r="AU1162" s="255" t="s">
        <v>86</v>
      </c>
      <c r="AV1162" s="14" t="s">
        <v>86</v>
      </c>
      <c r="AW1162" s="14" t="s">
        <v>34</v>
      </c>
      <c r="AX1162" s="14" t="s">
        <v>73</v>
      </c>
      <c r="AY1162" s="255" t="s">
        <v>213</v>
      </c>
    </row>
    <row r="1163" s="13" customFormat="1">
      <c r="A1163" s="13"/>
      <c r="B1163" s="234"/>
      <c r="C1163" s="235"/>
      <c r="D1163" s="236" t="s">
        <v>223</v>
      </c>
      <c r="E1163" s="237" t="s">
        <v>21</v>
      </c>
      <c r="F1163" s="238" t="s">
        <v>1472</v>
      </c>
      <c r="G1163" s="235"/>
      <c r="H1163" s="237" t="s">
        <v>21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223</v>
      </c>
      <c r="AU1163" s="244" t="s">
        <v>86</v>
      </c>
      <c r="AV1163" s="13" t="s">
        <v>80</v>
      </c>
      <c r="AW1163" s="13" t="s">
        <v>34</v>
      </c>
      <c r="AX1163" s="13" t="s">
        <v>73</v>
      </c>
      <c r="AY1163" s="244" t="s">
        <v>213</v>
      </c>
    </row>
    <row r="1164" s="13" customFormat="1">
      <c r="A1164" s="13"/>
      <c r="B1164" s="234"/>
      <c r="C1164" s="235"/>
      <c r="D1164" s="236" t="s">
        <v>223</v>
      </c>
      <c r="E1164" s="237" t="s">
        <v>21</v>
      </c>
      <c r="F1164" s="238" t="s">
        <v>1394</v>
      </c>
      <c r="G1164" s="235"/>
      <c r="H1164" s="237" t="s">
        <v>21</v>
      </c>
      <c r="I1164" s="239"/>
      <c r="J1164" s="235"/>
      <c r="K1164" s="235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223</v>
      </c>
      <c r="AU1164" s="244" t="s">
        <v>86</v>
      </c>
      <c r="AV1164" s="13" t="s">
        <v>80</v>
      </c>
      <c r="AW1164" s="13" t="s">
        <v>34</v>
      </c>
      <c r="AX1164" s="13" t="s">
        <v>73</v>
      </c>
      <c r="AY1164" s="244" t="s">
        <v>213</v>
      </c>
    </row>
    <row r="1165" s="13" customFormat="1">
      <c r="A1165" s="13"/>
      <c r="B1165" s="234"/>
      <c r="C1165" s="235"/>
      <c r="D1165" s="236" t="s">
        <v>223</v>
      </c>
      <c r="E1165" s="237" t="s">
        <v>21</v>
      </c>
      <c r="F1165" s="238" t="s">
        <v>1473</v>
      </c>
      <c r="G1165" s="235"/>
      <c r="H1165" s="237" t="s">
        <v>21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223</v>
      </c>
      <c r="AU1165" s="244" t="s">
        <v>86</v>
      </c>
      <c r="AV1165" s="13" t="s">
        <v>80</v>
      </c>
      <c r="AW1165" s="13" t="s">
        <v>34</v>
      </c>
      <c r="AX1165" s="13" t="s">
        <v>73</v>
      </c>
      <c r="AY1165" s="244" t="s">
        <v>213</v>
      </c>
    </row>
    <row r="1166" s="14" customFormat="1">
      <c r="A1166" s="14"/>
      <c r="B1166" s="245"/>
      <c r="C1166" s="246"/>
      <c r="D1166" s="236" t="s">
        <v>223</v>
      </c>
      <c r="E1166" s="247" t="s">
        <v>21</v>
      </c>
      <c r="F1166" s="248" t="s">
        <v>1517</v>
      </c>
      <c r="G1166" s="246"/>
      <c r="H1166" s="249">
        <v>13.77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223</v>
      </c>
      <c r="AU1166" s="255" t="s">
        <v>86</v>
      </c>
      <c r="AV1166" s="14" t="s">
        <v>86</v>
      </c>
      <c r="AW1166" s="14" t="s">
        <v>34</v>
      </c>
      <c r="AX1166" s="14" t="s">
        <v>73</v>
      </c>
      <c r="AY1166" s="255" t="s">
        <v>213</v>
      </c>
    </row>
    <row r="1167" s="14" customFormat="1">
      <c r="A1167" s="14"/>
      <c r="B1167" s="245"/>
      <c r="C1167" s="246"/>
      <c r="D1167" s="236" t="s">
        <v>223</v>
      </c>
      <c r="E1167" s="247" t="s">
        <v>21</v>
      </c>
      <c r="F1167" s="248" t="s">
        <v>1518</v>
      </c>
      <c r="G1167" s="246"/>
      <c r="H1167" s="249">
        <v>0.71599999999999997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223</v>
      </c>
      <c r="AU1167" s="255" t="s">
        <v>86</v>
      </c>
      <c r="AV1167" s="14" t="s">
        <v>86</v>
      </c>
      <c r="AW1167" s="14" t="s">
        <v>34</v>
      </c>
      <c r="AX1167" s="14" t="s">
        <v>73</v>
      </c>
      <c r="AY1167" s="255" t="s">
        <v>213</v>
      </c>
    </row>
    <row r="1168" s="14" customFormat="1">
      <c r="A1168" s="14"/>
      <c r="B1168" s="245"/>
      <c r="C1168" s="246"/>
      <c r="D1168" s="236" t="s">
        <v>223</v>
      </c>
      <c r="E1168" s="247" t="s">
        <v>21</v>
      </c>
      <c r="F1168" s="248" t="s">
        <v>1519</v>
      </c>
      <c r="G1168" s="246"/>
      <c r="H1168" s="249">
        <v>-0.96299999999999997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223</v>
      </c>
      <c r="AU1168" s="255" t="s">
        <v>86</v>
      </c>
      <c r="AV1168" s="14" t="s">
        <v>86</v>
      </c>
      <c r="AW1168" s="14" t="s">
        <v>34</v>
      </c>
      <c r="AX1168" s="14" t="s">
        <v>73</v>
      </c>
      <c r="AY1168" s="255" t="s">
        <v>213</v>
      </c>
    </row>
    <row r="1169" s="14" customFormat="1">
      <c r="A1169" s="14"/>
      <c r="B1169" s="245"/>
      <c r="C1169" s="246"/>
      <c r="D1169" s="236" t="s">
        <v>223</v>
      </c>
      <c r="E1169" s="247" t="s">
        <v>21</v>
      </c>
      <c r="F1169" s="248" t="s">
        <v>1520</v>
      </c>
      <c r="G1169" s="246"/>
      <c r="H1169" s="249">
        <v>1.3089999999999999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223</v>
      </c>
      <c r="AU1169" s="255" t="s">
        <v>86</v>
      </c>
      <c r="AV1169" s="14" t="s">
        <v>86</v>
      </c>
      <c r="AW1169" s="14" t="s">
        <v>34</v>
      </c>
      <c r="AX1169" s="14" t="s">
        <v>73</v>
      </c>
      <c r="AY1169" s="255" t="s">
        <v>213</v>
      </c>
    </row>
    <row r="1170" s="13" customFormat="1">
      <c r="A1170" s="13"/>
      <c r="B1170" s="234"/>
      <c r="C1170" s="235"/>
      <c r="D1170" s="236" t="s">
        <v>223</v>
      </c>
      <c r="E1170" s="237" t="s">
        <v>21</v>
      </c>
      <c r="F1170" s="238" t="s">
        <v>1476</v>
      </c>
      <c r="G1170" s="235"/>
      <c r="H1170" s="237" t="s">
        <v>21</v>
      </c>
      <c r="I1170" s="239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223</v>
      </c>
      <c r="AU1170" s="244" t="s">
        <v>86</v>
      </c>
      <c r="AV1170" s="13" t="s">
        <v>80</v>
      </c>
      <c r="AW1170" s="13" t="s">
        <v>34</v>
      </c>
      <c r="AX1170" s="13" t="s">
        <v>73</v>
      </c>
      <c r="AY1170" s="244" t="s">
        <v>213</v>
      </c>
    </row>
    <row r="1171" s="14" customFormat="1">
      <c r="A1171" s="14"/>
      <c r="B1171" s="245"/>
      <c r="C1171" s="246"/>
      <c r="D1171" s="236" t="s">
        <v>223</v>
      </c>
      <c r="E1171" s="247" t="s">
        <v>21</v>
      </c>
      <c r="F1171" s="248" t="s">
        <v>1521</v>
      </c>
      <c r="G1171" s="246"/>
      <c r="H1171" s="249">
        <v>16.632000000000001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223</v>
      </c>
      <c r="AU1171" s="255" t="s">
        <v>86</v>
      </c>
      <c r="AV1171" s="14" t="s">
        <v>86</v>
      </c>
      <c r="AW1171" s="14" t="s">
        <v>34</v>
      </c>
      <c r="AX1171" s="14" t="s">
        <v>73</v>
      </c>
      <c r="AY1171" s="255" t="s">
        <v>213</v>
      </c>
    </row>
    <row r="1172" s="14" customFormat="1">
      <c r="A1172" s="14"/>
      <c r="B1172" s="245"/>
      <c r="C1172" s="246"/>
      <c r="D1172" s="236" t="s">
        <v>223</v>
      </c>
      <c r="E1172" s="247" t="s">
        <v>21</v>
      </c>
      <c r="F1172" s="248" t="s">
        <v>1522</v>
      </c>
      <c r="G1172" s="246"/>
      <c r="H1172" s="249">
        <v>1.0489999999999999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223</v>
      </c>
      <c r="AU1172" s="255" t="s">
        <v>86</v>
      </c>
      <c r="AV1172" s="14" t="s">
        <v>86</v>
      </c>
      <c r="AW1172" s="14" t="s">
        <v>34</v>
      </c>
      <c r="AX1172" s="14" t="s">
        <v>73</v>
      </c>
      <c r="AY1172" s="255" t="s">
        <v>213</v>
      </c>
    </row>
    <row r="1173" s="14" customFormat="1">
      <c r="A1173" s="14"/>
      <c r="B1173" s="245"/>
      <c r="C1173" s="246"/>
      <c r="D1173" s="236" t="s">
        <v>223</v>
      </c>
      <c r="E1173" s="247" t="s">
        <v>21</v>
      </c>
      <c r="F1173" s="248" t="s">
        <v>1523</v>
      </c>
      <c r="G1173" s="246"/>
      <c r="H1173" s="249">
        <v>-1.6000000000000001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223</v>
      </c>
      <c r="AU1173" s="255" t="s">
        <v>86</v>
      </c>
      <c r="AV1173" s="14" t="s">
        <v>86</v>
      </c>
      <c r="AW1173" s="14" t="s">
        <v>34</v>
      </c>
      <c r="AX1173" s="14" t="s">
        <v>73</v>
      </c>
      <c r="AY1173" s="255" t="s">
        <v>213</v>
      </c>
    </row>
    <row r="1174" s="14" customFormat="1">
      <c r="A1174" s="14"/>
      <c r="B1174" s="245"/>
      <c r="C1174" s="246"/>
      <c r="D1174" s="236" t="s">
        <v>223</v>
      </c>
      <c r="E1174" s="247" t="s">
        <v>21</v>
      </c>
      <c r="F1174" s="248" t="s">
        <v>1524</v>
      </c>
      <c r="G1174" s="246"/>
      <c r="H1174" s="249">
        <v>1.3779999999999999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223</v>
      </c>
      <c r="AU1174" s="255" t="s">
        <v>86</v>
      </c>
      <c r="AV1174" s="14" t="s">
        <v>86</v>
      </c>
      <c r="AW1174" s="14" t="s">
        <v>34</v>
      </c>
      <c r="AX1174" s="14" t="s">
        <v>73</v>
      </c>
      <c r="AY1174" s="255" t="s">
        <v>213</v>
      </c>
    </row>
    <row r="1175" s="13" customFormat="1">
      <c r="A1175" s="13"/>
      <c r="B1175" s="234"/>
      <c r="C1175" s="235"/>
      <c r="D1175" s="236" t="s">
        <v>223</v>
      </c>
      <c r="E1175" s="237" t="s">
        <v>21</v>
      </c>
      <c r="F1175" s="238" t="s">
        <v>1479</v>
      </c>
      <c r="G1175" s="235"/>
      <c r="H1175" s="237" t="s">
        <v>21</v>
      </c>
      <c r="I1175" s="239"/>
      <c r="J1175" s="235"/>
      <c r="K1175" s="235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223</v>
      </c>
      <c r="AU1175" s="244" t="s">
        <v>86</v>
      </c>
      <c r="AV1175" s="13" t="s">
        <v>80</v>
      </c>
      <c r="AW1175" s="13" t="s">
        <v>34</v>
      </c>
      <c r="AX1175" s="13" t="s">
        <v>73</v>
      </c>
      <c r="AY1175" s="244" t="s">
        <v>213</v>
      </c>
    </row>
    <row r="1176" s="14" customFormat="1">
      <c r="A1176" s="14"/>
      <c r="B1176" s="245"/>
      <c r="C1176" s="246"/>
      <c r="D1176" s="236" t="s">
        <v>223</v>
      </c>
      <c r="E1176" s="247" t="s">
        <v>21</v>
      </c>
      <c r="F1176" s="248" t="s">
        <v>1525</v>
      </c>
      <c r="G1176" s="246"/>
      <c r="H1176" s="249">
        <v>4.0800000000000001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223</v>
      </c>
      <c r="AU1176" s="255" t="s">
        <v>86</v>
      </c>
      <c r="AV1176" s="14" t="s">
        <v>86</v>
      </c>
      <c r="AW1176" s="14" t="s">
        <v>34</v>
      </c>
      <c r="AX1176" s="14" t="s">
        <v>73</v>
      </c>
      <c r="AY1176" s="255" t="s">
        <v>213</v>
      </c>
    </row>
    <row r="1177" s="14" customFormat="1">
      <c r="A1177" s="14"/>
      <c r="B1177" s="245"/>
      <c r="C1177" s="246"/>
      <c r="D1177" s="236" t="s">
        <v>223</v>
      </c>
      <c r="E1177" s="247" t="s">
        <v>21</v>
      </c>
      <c r="F1177" s="248" t="s">
        <v>1526</v>
      </c>
      <c r="G1177" s="246"/>
      <c r="H1177" s="249">
        <v>-0.59999999999999998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223</v>
      </c>
      <c r="AU1177" s="255" t="s">
        <v>86</v>
      </c>
      <c r="AV1177" s="14" t="s">
        <v>86</v>
      </c>
      <c r="AW1177" s="14" t="s">
        <v>34</v>
      </c>
      <c r="AX1177" s="14" t="s">
        <v>73</v>
      </c>
      <c r="AY1177" s="255" t="s">
        <v>213</v>
      </c>
    </row>
    <row r="1178" s="14" customFormat="1">
      <c r="A1178" s="14"/>
      <c r="B1178" s="245"/>
      <c r="C1178" s="246"/>
      <c r="D1178" s="236" t="s">
        <v>223</v>
      </c>
      <c r="E1178" s="247" t="s">
        <v>21</v>
      </c>
      <c r="F1178" s="248" t="s">
        <v>1527</v>
      </c>
      <c r="G1178" s="246"/>
      <c r="H1178" s="249">
        <v>0.90100000000000002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223</v>
      </c>
      <c r="AU1178" s="255" t="s">
        <v>86</v>
      </c>
      <c r="AV1178" s="14" t="s">
        <v>86</v>
      </c>
      <c r="AW1178" s="14" t="s">
        <v>34</v>
      </c>
      <c r="AX1178" s="14" t="s">
        <v>73</v>
      </c>
      <c r="AY1178" s="255" t="s">
        <v>213</v>
      </c>
    </row>
    <row r="1179" s="13" customFormat="1">
      <c r="A1179" s="13"/>
      <c r="B1179" s="234"/>
      <c r="C1179" s="235"/>
      <c r="D1179" s="236" t="s">
        <v>223</v>
      </c>
      <c r="E1179" s="237" t="s">
        <v>21</v>
      </c>
      <c r="F1179" s="238" t="s">
        <v>1483</v>
      </c>
      <c r="G1179" s="235"/>
      <c r="H1179" s="237" t="s">
        <v>21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223</v>
      </c>
      <c r="AU1179" s="244" t="s">
        <v>86</v>
      </c>
      <c r="AV1179" s="13" t="s">
        <v>80</v>
      </c>
      <c r="AW1179" s="13" t="s">
        <v>34</v>
      </c>
      <c r="AX1179" s="13" t="s">
        <v>73</v>
      </c>
      <c r="AY1179" s="244" t="s">
        <v>213</v>
      </c>
    </row>
    <row r="1180" s="14" customFormat="1">
      <c r="A1180" s="14"/>
      <c r="B1180" s="245"/>
      <c r="C1180" s="246"/>
      <c r="D1180" s="236" t="s">
        <v>223</v>
      </c>
      <c r="E1180" s="247" t="s">
        <v>21</v>
      </c>
      <c r="F1180" s="248" t="s">
        <v>1528</v>
      </c>
      <c r="G1180" s="246"/>
      <c r="H1180" s="249">
        <v>15.119999999999999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223</v>
      </c>
      <c r="AU1180" s="255" t="s">
        <v>86</v>
      </c>
      <c r="AV1180" s="14" t="s">
        <v>86</v>
      </c>
      <c r="AW1180" s="14" t="s">
        <v>34</v>
      </c>
      <c r="AX1180" s="14" t="s">
        <v>73</v>
      </c>
      <c r="AY1180" s="255" t="s">
        <v>213</v>
      </c>
    </row>
    <row r="1181" s="14" customFormat="1">
      <c r="A1181" s="14"/>
      <c r="B1181" s="245"/>
      <c r="C1181" s="246"/>
      <c r="D1181" s="236" t="s">
        <v>223</v>
      </c>
      <c r="E1181" s="247" t="s">
        <v>21</v>
      </c>
      <c r="F1181" s="248" t="s">
        <v>1529</v>
      </c>
      <c r="G1181" s="246"/>
      <c r="H1181" s="249">
        <v>0.95399999999999996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223</v>
      </c>
      <c r="AU1181" s="255" t="s">
        <v>86</v>
      </c>
      <c r="AV1181" s="14" t="s">
        <v>86</v>
      </c>
      <c r="AW1181" s="14" t="s">
        <v>34</v>
      </c>
      <c r="AX1181" s="14" t="s">
        <v>73</v>
      </c>
      <c r="AY1181" s="255" t="s">
        <v>213</v>
      </c>
    </row>
    <row r="1182" s="14" customFormat="1">
      <c r="A1182" s="14"/>
      <c r="B1182" s="245"/>
      <c r="C1182" s="246"/>
      <c r="D1182" s="236" t="s">
        <v>223</v>
      </c>
      <c r="E1182" s="247" t="s">
        <v>21</v>
      </c>
      <c r="F1182" s="248" t="s">
        <v>1530</v>
      </c>
      <c r="G1182" s="246"/>
      <c r="H1182" s="249">
        <v>-0.85199999999999998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223</v>
      </c>
      <c r="AU1182" s="255" t="s">
        <v>86</v>
      </c>
      <c r="AV1182" s="14" t="s">
        <v>86</v>
      </c>
      <c r="AW1182" s="14" t="s">
        <v>34</v>
      </c>
      <c r="AX1182" s="14" t="s">
        <v>73</v>
      </c>
      <c r="AY1182" s="255" t="s">
        <v>213</v>
      </c>
    </row>
    <row r="1183" s="14" customFormat="1">
      <c r="A1183" s="14"/>
      <c r="B1183" s="245"/>
      <c r="C1183" s="246"/>
      <c r="D1183" s="236" t="s">
        <v>223</v>
      </c>
      <c r="E1183" s="247" t="s">
        <v>21</v>
      </c>
      <c r="F1183" s="248" t="s">
        <v>1531</v>
      </c>
      <c r="G1183" s="246"/>
      <c r="H1183" s="249">
        <v>0.99099999999999999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223</v>
      </c>
      <c r="AU1183" s="255" t="s">
        <v>86</v>
      </c>
      <c r="AV1183" s="14" t="s">
        <v>86</v>
      </c>
      <c r="AW1183" s="14" t="s">
        <v>34</v>
      </c>
      <c r="AX1183" s="14" t="s">
        <v>73</v>
      </c>
      <c r="AY1183" s="255" t="s">
        <v>213</v>
      </c>
    </row>
    <row r="1184" s="13" customFormat="1">
      <c r="A1184" s="13"/>
      <c r="B1184" s="234"/>
      <c r="C1184" s="235"/>
      <c r="D1184" s="236" t="s">
        <v>223</v>
      </c>
      <c r="E1184" s="237" t="s">
        <v>21</v>
      </c>
      <c r="F1184" s="238" t="s">
        <v>1486</v>
      </c>
      <c r="G1184" s="235"/>
      <c r="H1184" s="237" t="s">
        <v>21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223</v>
      </c>
      <c r="AU1184" s="244" t="s">
        <v>86</v>
      </c>
      <c r="AV1184" s="13" t="s">
        <v>80</v>
      </c>
      <c r="AW1184" s="13" t="s">
        <v>34</v>
      </c>
      <c r="AX1184" s="13" t="s">
        <v>73</v>
      </c>
      <c r="AY1184" s="244" t="s">
        <v>213</v>
      </c>
    </row>
    <row r="1185" s="14" customFormat="1">
      <c r="A1185" s="14"/>
      <c r="B1185" s="245"/>
      <c r="C1185" s="246"/>
      <c r="D1185" s="236" t="s">
        <v>223</v>
      </c>
      <c r="E1185" s="247" t="s">
        <v>21</v>
      </c>
      <c r="F1185" s="248" t="s">
        <v>1532</v>
      </c>
      <c r="G1185" s="246"/>
      <c r="H1185" s="249">
        <v>6.9720000000000004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223</v>
      </c>
      <c r="AU1185" s="255" t="s">
        <v>86</v>
      </c>
      <c r="AV1185" s="14" t="s">
        <v>86</v>
      </c>
      <c r="AW1185" s="14" t="s">
        <v>34</v>
      </c>
      <c r="AX1185" s="14" t="s">
        <v>73</v>
      </c>
      <c r="AY1185" s="255" t="s">
        <v>213</v>
      </c>
    </row>
    <row r="1186" s="14" customFormat="1">
      <c r="A1186" s="14"/>
      <c r="B1186" s="245"/>
      <c r="C1186" s="246"/>
      <c r="D1186" s="236" t="s">
        <v>223</v>
      </c>
      <c r="E1186" s="247" t="s">
        <v>21</v>
      </c>
      <c r="F1186" s="248" t="s">
        <v>1533</v>
      </c>
      <c r="G1186" s="246"/>
      <c r="H1186" s="249">
        <v>0.44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223</v>
      </c>
      <c r="AU1186" s="255" t="s">
        <v>86</v>
      </c>
      <c r="AV1186" s="14" t="s">
        <v>86</v>
      </c>
      <c r="AW1186" s="14" t="s">
        <v>34</v>
      </c>
      <c r="AX1186" s="14" t="s">
        <v>73</v>
      </c>
      <c r="AY1186" s="255" t="s">
        <v>213</v>
      </c>
    </row>
    <row r="1187" s="13" customFormat="1">
      <c r="A1187" s="13"/>
      <c r="B1187" s="234"/>
      <c r="C1187" s="235"/>
      <c r="D1187" s="236" t="s">
        <v>223</v>
      </c>
      <c r="E1187" s="237" t="s">
        <v>21</v>
      </c>
      <c r="F1187" s="238" t="s">
        <v>1398</v>
      </c>
      <c r="G1187" s="235"/>
      <c r="H1187" s="237" t="s">
        <v>21</v>
      </c>
      <c r="I1187" s="239"/>
      <c r="J1187" s="235"/>
      <c r="K1187" s="235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223</v>
      </c>
      <c r="AU1187" s="244" t="s">
        <v>86</v>
      </c>
      <c r="AV1187" s="13" t="s">
        <v>80</v>
      </c>
      <c r="AW1187" s="13" t="s">
        <v>34</v>
      </c>
      <c r="AX1187" s="13" t="s">
        <v>73</v>
      </c>
      <c r="AY1187" s="244" t="s">
        <v>213</v>
      </c>
    </row>
    <row r="1188" s="13" customFormat="1">
      <c r="A1188" s="13"/>
      <c r="B1188" s="234"/>
      <c r="C1188" s="235"/>
      <c r="D1188" s="236" t="s">
        <v>223</v>
      </c>
      <c r="E1188" s="237" t="s">
        <v>21</v>
      </c>
      <c r="F1188" s="238" t="s">
        <v>1488</v>
      </c>
      <c r="G1188" s="235"/>
      <c r="H1188" s="237" t="s">
        <v>21</v>
      </c>
      <c r="I1188" s="239"/>
      <c r="J1188" s="235"/>
      <c r="K1188" s="235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223</v>
      </c>
      <c r="AU1188" s="244" t="s">
        <v>86</v>
      </c>
      <c r="AV1188" s="13" t="s">
        <v>80</v>
      </c>
      <c r="AW1188" s="13" t="s">
        <v>34</v>
      </c>
      <c r="AX1188" s="13" t="s">
        <v>73</v>
      </c>
      <c r="AY1188" s="244" t="s">
        <v>213</v>
      </c>
    </row>
    <row r="1189" s="14" customFormat="1">
      <c r="A1189" s="14"/>
      <c r="B1189" s="245"/>
      <c r="C1189" s="246"/>
      <c r="D1189" s="236" t="s">
        <v>223</v>
      </c>
      <c r="E1189" s="247" t="s">
        <v>21</v>
      </c>
      <c r="F1189" s="248" t="s">
        <v>1517</v>
      </c>
      <c r="G1189" s="246"/>
      <c r="H1189" s="249">
        <v>13.77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223</v>
      </c>
      <c r="AU1189" s="255" t="s">
        <v>86</v>
      </c>
      <c r="AV1189" s="14" t="s">
        <v>86</v>
      </c>
      <c r="AW1189" s="14" t="s">
        <v>34</v>
      </c>
      <c r="AX1189" s="14" t="s">
        <v>73</v>
      </c>
      <c r="AY1189" s="255" t="s">
        <v>213</v>
      </c>
    </row>
    <row r="1190" s="14" customFormat="1">
      <c r="A1190" s="14"/>
      <c r="B1190" s="245"/>
      <c r="C1190" s="246"/>
      <c r="D1190" s="236" t="s">
        <v>223</v>
      </c>
      <c r="E1190" s="247" t="s">
        <v>21</v>
      </c>
      <c r="F1190" s="248" t="s">
        <v>1534</v>
      </c>
      <c r="G1190" s="246"/>
      <c r="H1190" s="249">
        <v>0.35799999999999998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223</v>
      </c>
      <c r="AU1190" s="255" t="s">
        <v>86</v>
      </c>
      <c r="AV1190" s="14" t="s">
        <v>86</v>
      </c>
      <c r="AW1190" s="14" t="s">
        <v>34</v>
      </c>
      <c r="AX1190" s="14" t="s">
        <v>73</v>
      </c>
      <c r="AY1190" s="255" t="s">
        <v>213</v>
      </c>
    </row>
    <row r="1191" s="14" customFormat="1">
      <c r="A1191" s="14"/>
      <c r="B1191" s="245"/>
      <c r="C1191" s="246"/>
      <c r="D1191" s="236" t="s">
        <v>223</v>
      </c>
      <c r="E1191" s="247" t="s">
        <v>21</v>
      </c>
      <c r="F1191" s="248" t="s">
        <v>1535</v>
      </c>
      <c r="G1191" s="246"/>
      <c r="H1191" s="249">
        <v>-0.873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223</v>
      </c>
      <c r="AU1191" s="255" t="s">
        <v>86</v>
      </c>
      <c r="AV1191" s="14" t="s">
        <v>86</v>
      </c>
      <c r="AW1191" s="14" t="s">
        <v>34</v>
      </c>
      <c r="AX1191" s="14" t="s">
        <v>73</v>
      </c>
      <c r="AY1191" s="255" t="s">
        <v>213</v>
      </c>
    </row>
    <row r="1192" s="14" customFormat="1">
      <c r="A1192" s="14"/>
      <c r="B1192" s="245"/>
      <c r="C1192" s="246"/>
      <c r="D1192" s="236" t="s">
        <v>223</v>
      </c>
      <c r="E1192" s="247" t="s">
        <v>21</v>
      </c>
      <c r="F1192" s="248" t="s">
        <v>1536</v>
      </c>
      <c r="G1192" s="246"/>
      <c r="H1192" s="249">
        <v>1.2110000000000001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223</v>
      </c>
      <c r="AU1192" s="255" t="s">
        <v>86</v>
      </c>
      <c r="AV1192" s="14" t="s">
        <v>86</v>
      </c>
      <c r="AW1192" s="14" t="s">
        <v>34</v>
      </c>
      <c r="AX1192" s="14" t="s">
        <v>73</v>
      </c>
      <c r="AY1192" s="255" t="s">
        <v>213</v>
      </c>
    </row>
    <row r="1193" s="13" customFormat="1">
      <c r="A1193" s="13"/>
      <c r="B1193" s="234"/>
      <c r="C1193" s="235"/>
      <c r="D1193" s="236" t="s">
        <v>223</v>
      </c>
      <c r="E1193" s="237" t="s">
        <v>21</v>
      </c>
      <c r="F1193" s="238" t="s">
        <v>1490</v>
      </c>
      <c r="G1193" s="235"/>
      <c r="H1193" s="237" t="s">
        <v>21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223</v>
      </c>
      <c r="AU1193" s="244" t="s">
        <v>86</v>
      </c>
      <c r="AV1193" s="13" t="s">
        <v>80</v>
      </c>
      <c r="AW1193" s="13" t="s">
        <v>34</v>
      </c>
      <c r="AX1193" s="13" t="s">
        <v>73</v>
      </c>
      <c r="AY1193" s="244" t="s">
        <v>213</v>
      </c>
    </row>
    <row r="1194" s="14" customFormat="1">
      <c r="A1194" s="14"/>
      <c r="B1194" s="245"/>
      <c r="C1194" s="246"/>
      <c r="D1194" s="236" t="s">
        <v>223</v>
      </c>
      <c r="E1194" s="247" t="s">
        <v>21</v>
      </c>
      <c r="F1194" s="248" t="s">
        <v>1537</v>
      </c>
      <c r="G1194" s="246"/>
      <c r="H1194" s="249">
        <v>44.799999999999997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223</v>
      </c>
      <c r="AU1194" s="255" t="s">
        <v>86</v>
      </c>
      <c r="AV1194" s="14" t="s">
        <v>86</v>
      </c>
      <c r="AW1194" s="14" t="s">
        <v>34</v>
      </c>
      <c r="AX1194" s="14" t="s">
        <v>73</v>
      </c>
      <c r="AY1194" s="255" t="s">
        <v>213</v>
      </c>
    </row>
    <row r="1195" s="14" customFormat="1">
      <c r="A1195" s="14"/>
      <c r="B1195" s="245"/>
      <c r="C1195" s="246"/>
      <c r="D1195" s="236" t="s">
        <v>223</v>
      </c>
      <c r="E1195" s="247" t="s">
        <v>21</v>
      </c>
      <c r="F1195" s="248" t="s">
        <v>1492</v>
      </c>
      <c r="G1195" s="246"/>
      <c r="H1195" s="249">
        <v>-0.38200000000000001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223</v>
      </c>
      <c r="AU1195" s="255" t="s">
        <v>86</v>
      </c>
      <c r="AV1195" s="14" t="s">
        <v>86</v>
      </c>
      <c r="AW1195" s="14" t="s">
        <v>34</v>
      </c>
      <c r="AX1195" s="14" t="s">
        <v>73</v>
      </c>
      <c r="AY1195" s="255" t="s">
        <v>213</v>
      </c>
    </row>
    <row r="1196" s="14" customFormat="1">
      <c r="A1196" s="14"/>
      <c r="B1196" s="245"/>
      <c r="C1196" s="246"/>
      <c r="D1196" s="236" t="s">
        <v>223</v>
      </c>
      <c r="E1196" s="247" t="s">
        <v>21</v>
      </c>
      <c r="F1196" s="248" t="s">
        <v>1538</v>
      </c>
      <c r="G1196" s="246"/>
      <c r="H1196" s="249">
        <v>1.3009999999999999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223</v>
      </c>
      <c r="AU1196" s="255" t="s">
        <v>86</v>
      </c>
      <c r="AV1196" s="14" t="s">
        <v>86</v>
      </c>
      <c r="AW1196" s="14" t="s">
        <v>34</v>
      </c>
      <c r="AX1196" s="14" t="s">
        <v>73</v>
      </c>
      <c r="AY1196" s="255" t="s">
        <v>213</v>
      </c>
    </row>
    <row r="1197" s="13" customFormat="1">
      <c r="A1197" s="13"/>
      <c r="B1197" s="234"/>
      <c r="C1197" s="235"/>
      <c r="D1197" s="236" t="s">
        <v>223</v>
      </c>
      <c r="E1197" s="237" t="s">
        <v>21</v>
      </c>
      <c r="F1197" s="238" t="s">
        <v>1493</v>
      </c>
      <c r="G1197" s="235"/>
      <c r="H1197" s="237" t="s">
        <v>21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223</v>
      </c>
      <c r="AU1197" s="244" t="s">
        <v>86</v>
      </c>
      <c r="AV1197" s="13" t="s">
        <v>80</v>
      </c>
      <c r="AW1197" s="13" t="s">
        <v>34</v>
      </c>
      <c r="AX1197" s="13" t="s">
        <v>73</v>
      </c>
      <c r="AY1197" s="244" t="s">
        <v>213</v>
      </c>
    </row>
    <row r="1198" s="14" customFormat="1">
      <c r="A1198" s="14"/>
      <c r="B1198" s="245"/>
      <c r="C1198" s="246"/>
      <c r="D1198" s="236" t="s">
        <v>223</v>
      </c>
      <c r="E1198" s="247" t="s">
        <v>21</v>
      </c>
      <c r="F1198" s="248" t="s">
        <v>1539</v>
      </c>
      <c r="G1198" s="246"/>
      <c r="H1198" s="249">
        <v>41.280000000000001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223</v>
      </c>
      <c r="AU1198" s="255" t="s">
        <v>86</v>
      </c>
      <c r="AV1198" s="14" t="s">
        <v>86</v>
      </c>
      <c r="AW1198" s="14" t="s">
        <v>34</v>
      </c>
      <c r="AX1198" s="14" t="s">
        <v>73</v>
      </c>
      <c r="AY1198" s="255" t="s">
        <v>213</v>
      </c>
    </row>
    <row r="1199" s="14" customFormat="1">
      <c r="A1199" s="14"/>
      <c r="B1199" s="245"/>
      <c r="C1199" s="246"/>
      <c r="D1199" s="236" t="s">
        <v>223</v>
      </c>
      <c r="E1199" s="247" t="s">
        <v>21</v>
      </c>
      <c r="F1199" s="248" t="s">
        <v>1540</v>
      </c>
      <c r="G1199" s="246"/>
      <c r="H1199" s="249">
        <v>-0.55000000000000004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223</v>
      </c>
      <c r="AU1199" s="255" t="s">
        <v>86</v>
      </c>
      <c r="AV1199" s="14" t="s">
        <v>86</v>
      </c>
      <c r="AW1199" s="14" t="s">
        <v>34</v>
      </c>
      <c r="AX1199" s="14" t="s">
        <v>73</v>
      </c>
      <c r="AY1199" s="255" t="s">
        <v>213</v>
      </c>
    </row>
    <row r="1200" s="14" customFormat="1">
      <c r="A1200" s="14"/>
      <c r="B1200" s="245"/>
      <c r="C1200" s="246"/>
      <c r="D1200" s="236" t="s">
        <v>223</v>
      </c>
      <c r="E1200" s="247" t="s">
        <v>21</v>
      </c>
      <c r="F1200" s="248" t="s">
        <v>1541</v>
      </c>
      <c r="G1200" s="246"/>
      <c r="H1200" s="249">
        <v>0.86899999999999999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223</v>
      </c>
      <c r="AU1200" s="255" t="s">
        <v>86</v>
      </c>
      <c r="AV1200" s="14" t="s">
        <v>86</v>
      </c>
      <c r="AW1200" s="14" t="s">
        <v>34</v>
      </c>
      <c r="AX1200" s="14" t="s">
        <v>73</v>
      </c>
      <c r="AY1200" s="255" t="s">
        <v>213</v>
      </c>
    </row>
    <row r="1201" s="13" customFormat="1">
      <c r="A1201" s="13"/>
      <c r="B1201" s="234"/>
      <c r="C1201" s="235"/>
      <c r="D1201" s="236" t="s">
        <v>223</v>
      </c>
      <c r="E1201" s="237" t="s">
        <v>21</v>
      </c>
      <c r="F1201" s="238" t="s">
        <v>1496</v>
      </c>
      <c r="G1201" s="235"/>
      <c r="H1201" s="237" t="s">
        <v>21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223</v>
      </c>
      <c r="AU1201" s="244" t="s">
        <v>86</v>
      </c>
      <c r="AV1201" s="13" t="s">
        <v>80</v>
      </c>
      <c r="AW1201" s="13" t="s">
        <v>34</v>
      </c>
      <c r="AX1201" s="13" t="s">
        <v>73</v>
      </c>
      <c r="AY1201" s="244" t="s">
        <v>213</v>
      </c>
    </row>
    <row r="1202" s="14" customFormat="1">
      <c r="A1202" s="14"/>
      <c r="B1202" s="245"/>
      <c r="C1202" s="246"/>
      <c r="D1202" s="236" t="s">
        <v>223</v>
      </c>
      <c r="E1202" s="247" t="s">
        <v>21</v>
      </c>
      <c r="F1202" s="248" t="s">
        <v>1542</v>
      </c>
      <c r="G1202" s="246"/>
      <c r="H1202" s="249">
        <v>19.620000000000001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223</v>
      </c>
      <c r="AU1202" s="255" t="s">
        <v>86</v>
      </c>
      <c r="AV1202" s="14" t="s">
        <v>86</v>
      </c>
      <c r="AW1202" s="14" t="s">
        <v>34</v>
      </c>
      <c r="AX1202" s="14" t="s">
        <v>73</v>
      </c>
      <c r="AY1202" s="255" t="s">
        <v>213</v>
      </c>
    </row>
    <row r="1203" s="14" customFormat="1">
      <c r="A1203" s="14"/>
      <c r="B1203" s="245"/>
      <c r="C1203" s="246"/>
      <c r="D1203" s="236" t="s">
        <v>223</v>
      </c>
      <c r="E1203" s="247" t="s">
        <v>21</v>
      </c>
      <c r="F1203" s="248" t="s">
        <v>1543</v>
      </c>
      <c r="G1203" s="246"/>
      <c r="H1203" s="249">
        <v>0.47699999999999998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223</v>
      </c>
      <c r="AU1203" s="255" t="s">
        <v>86</v>
      </c>
      <c r="AV1203" s="14" t="s">
        <v>86</v>
      </c>
      <c r="AW1203" s="14" t="s">
        <v>34</v>
      </c>
      <c r="AX1203" s="14" t="s">
        <v>73</v>
      </c>
      <c r="AY1203" s="255" t="s">
        <v>213</v>
      </c>
    </row>
    <row r="1204" s="14" customFormat="1">
      <c r="A1204" s="14"/>
      <c r="B1204" s="245"/>
      <c r="C1204" s="246"/>
      <c r="D1204" s="236" t="s">
        <v>223</v>
      </c>
      <c r="E1204" s="247" t="s">
        <v>21</v>
      </c>
      <c r="F1204" s="248" t="s">
        <v>1544</v>
      </c>
      <c r="G1204" s="246"/>
      <c r="H1204" s="249">
        <v>-0.83499999999999996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223</v>
      </c>
      <c r="AU1204" s="255" t="s">
        <v>86</v>
      </c>
      <c r="AV1204" s="14" t="s">
        <v>86</v>
      </c>
      <c r="AW1204" s="14" t="s">
        <v>34</v>
      </c>
      <c r="AX1204" s="14" t="s">
        <v>73</v>
      </c>
      <c r="AY1204" s="255" t="s">
        <v>213</v>
      </c>
    </row>
    <row r="1205" s="14" customFormat="1">
      <c r="A1205" s="14"/>
      <c r="B1205" s="245"/>
      <c r="C1205" s="246"/>
      <c r="D1205" s="236" t="s">
        <v>223</v>
      </c>
      <c r="E1205" s="247" t="s">
        <v>21</v>
      </c>
      <c r="F1205" s="248" t="s">
        <v>1545</v>
      </c>
      <c r="G1205" s="246"/>
      <c r="H1205" s="249">
        <v>0.98299999999999998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223</v>
      </c>
      <c r="AU1205" s="255" t="s">
        <v>86</v>
      </c>
      <c r="AV1205" s="14" t="s">
        <v>86</v>
      </c>
      <c r="AW1205" s="14" t="s">
        <v>34</v>
      </c>
      <c r="AX1205" s="14" t="s">
        <v>73</v>
      </c>
      <c r="AY1205" s="255" t="s">
        <v>213</v>
      </c>
    </row>
    <row r="1206" s="13" customFormat="1">
      <c r="A1206" s="13"/>
      <c r="B1206" s="234"/>
      <c r="C1206" s="235"/>
      <c r="D1206" s="236" t="s">
        <v>223</v>
      </c>
      <c r="E1206" s="237" t="s">
        <v>21</v>
      </c>
      <c r="F1206" s="238" t="s">
        <v>1486</v>
      </c>
      <c r="G1206" s="235"/>
      <c r="H1206" s="237" t="s">
        <v>21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223</v>
      </c>
      <c r="AU1206" s="244" t="s">
        <v>86</v>
      </c>
      <c r="AV1206" s="13" t="s">
        <v>80</v>
      </c>
      <c r="AW1206" s="13" t="s">
        <v>34</v>
      </c>
      <c r="AX1206" s="13" t="s">
        <v>73</v>
      </c>
      <c r="AY1206" s="244" t="s">
        <v>213</v>
      </c>
    </row>
    <row r="1207" s="14" customFormat="1">
      <c r="A1207" s="14"/>
      <c r="B1207" s="245"/>
      <c r="C1207" s="246"/>
      <c r="D1207" s="236" t="s">
        <v>223</v>
      </c>
      <c r="E1207" s="247" t="s">
        <v>21</v>
      </c>
      <c r="F1207" s="248" t="s">
        <v>1546</v>
      </c>
      <c r="G1207" s="246"/>
      <c r="H1207" s="249">
        <v>9.0470000000000006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223</v>
      </c>
      <c r="AU1207" s="255" t="s">
        <v>86</v>
      </c>
      <c r="AV1207" s="14" t="s">
        <v>86</v>
      </c>
      <c r="AW1207" s="14" t="s">
        <v>34</v>
      </c>
      <c r="AX1207" s="14" t="s">
        <v>73</v>
      </c>
      <c r="AY1207" s="255" t="s">
        <v>213</v>
      </c>
    </row>
    <row r="1208" s="14" customFormat="1">
      <c r="A1208" s="14"/>
      <c r="B1208" s="245"/>
      <c r="C1208" s="246"/>
      <c r="D1208" s="236" t="s">
        <v>223</v>
      </c>
      <c r="E1208" s="247" t="s">
        <v>21</v>
      </c>
      <c r="F1208" s="248" t="s">
        <v>1533</v>
      </c>
      <c r="G1208" s="246"/>
      <c r="H1208" s="249">
        <v>0.44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223</v>
      </c>
      <c r="AU1208" s="255" t="s">
        <v>86</v>
      </c>
      <c r="AV1208" s="14" t="s">
        <v>86</v>
      </c>
      <c r="AW1208" s="14" t="s">
        <v>34</v>
      </c>
      <c r="AX1208" s="14" t="s">
        <v>73</v>
      </c>
      <c r="AY1208" s="255" t="s">
        <v>213</v>
      </c>
    </row>
    <row r="1209" s="13" customFormat="1">
      <c r="A1209" s="13"/>
      <c r="B1209" s="234"/>
      <c r="C1209" s="235"/>
      <c r="D1209" s="236" t="s">
        <v>223</v>
      </c>
      <c r="E1209" s="237" t="s">
        <v>21</v>
      </c>
      <c r="F1209" s="238" t="s">
        <v>1402</v>
      </c>
      <c r="G1209" s="235"/>
      <c r="H1209" s="237" t="s">
        <v>21</v>
      </c>
      <c r="I1209" s="239"/>
      <c r="J1209" s="235"/>
      <c r="K1209" s="235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223</v>
      </c>
      <c r="AU1209" s="244" t="s">
        <v>86</v>
      </c>
      <c r="AV1209" s="13" t="s">
        <v>80</v>
      </c>
      <c r="AW1209" s="13" t="s">
        <v>34</v>
      </c>
      <c r="AX1209" s="13" t="s">
        <v>73</v>
      </c>
      <c r="AY1209" s="244" t="s">
        <v>213</v>
      </c>
    </row>
    <row r="1210" s="13" customFormat="1">
      <c r="A1210" s="13"/>
      <c r="B1210" s="234"/>
      <c r="C1210" s="235"/>
      <c r="D1210" s="236" t="s">
        <v>223</v>
      </c>
      <c r="E1210" s="237" t="s">
        <v>21</v>
      </c>
      <c r="F1210" s="238" t="s">
        <v>1488</v>
      </c>
      <c r="G1210" s="235"/>
      <c r="H1210" s="237" t="s">
        <v>21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223</v>
      </c>
      <c r="AU1210" s="244" t="s">
        <v>86</v>
      </c>
      <c r="AV1210" s="13" t="s">
        <v>80</v>
      </c>
      <c r="AW1210" s="13" t="s">
        <v>34</v>
      </c>
      <c r="AX1210" s="13" t="s">
        <v>73</v>
      </c>
      <c r="AY1210" s="244" t="s">
        <v>213</v>
      </c>
    </row>
    <row r="1211" s="14" customFormat="1">
      <c r="A1211" s="14"/>
      <c r="B1211" s="245"/>
      <c r="C1211" s="246"/>
      <c r="D1211" s="236" t="s">
        <v>223</v>
      </c>
      <c r="E1211" s="247" t="s">
        <v>21</v>
      </c>
      <c r="F1211" s="248" t="s">
        <v>1517</v>
      </c>
      <c r="G1211" s="246"/>
      <c r="H1211" s="249">
        <v>13.77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223</v>
      </c>
      <c r="AU1211" s="255" t="s">
        <v>86</v>
      </c>
      <c r="AV1211" s="14" t="s">
        <v>86</v>
      </c>
      <c r="AW1211" s="14" t="s">
        <v>34</v>
      </c>
      <c r="AX1211" s="14" t="s">
        <v>73</v>
      </c>
      <c r="AY1211" s="255" t="s">
        <v>213</v>
      </c>
    </row>
    <row r="1212" s="14" customFormat="1">
      <c r="A1212" s="14"/>
      <c r="B1212" s="245"/>
      <c r="C1212" s="246"/>
      <c r="D1212" s="236" t="s">
        <v>223</v>
      </c>
      <c r="E1212" s="247" t="s">
        <v>21</v>
      </c>
      <c r="F1212" s="248" t="s">
        <v>1518</v>
      </c>
      <c r="G1212" s="246"/>
      <c r="H1212" s="249">
        <v>0.71599999999999997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223</v>
      </c>
      <c r="AU1212" s="255" t="s">
        <v>86</v>
      </c>
      <c r="AV1212" s="14" t="s">
        <v>86</v>
      </c>
      <c r="AW1212" s="14" t="s">
        <v>34</v>
      </c>
      <c r="AX1212" s="14" t="s">
        <v>73</v>
      </c>
      <c r="AY1212" s="255" t="s">
        <v>213</v>
      </c>
    </row>
    <row r="1213" s="14" customFormat="1">
      <c r="A1213" s="14"/>
      <c r="B1213" s="245"/>
      <c r="C1213" s="246"/>
      <c r="D1213" s="236" t="s">
        <v>223</v>
      </c>
      <c r="E1213" s="247" t="s">
        <v>21</v>
      </c>
      <c r="F1213" s="248" t="s">
        <v>1535</v>
      </c>
      <c r="G1213" s="246"/>
      <c r="H1213" s="249">
        <v>-0.873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223</v>
      </c>
      <c r="AU1213" s="255" t="s">
        <v>86</v>
      </c>
      <c r="AV1213" s="14" t="s">
        <v>86</v>
      </c>
      <c r="AW1213" s="14" t="s">
        <v>34</v>
      </c>
      <c r="AX1213" s="14" t="s">
        <v>73</v>
      </c>
      <c r="AY1213" s="255" t="s">
        <v>213</v>
      </c>
    </row>
    <row r="1214" s="14" customFormat="1">
      <c r="A1214" s="14"/>
      <c r="B1214" s="245"/>
      <c r="C1214" s="246"/>
      <c r="D1214" s="236" t="s">
        <v>223</v>
      </c>
      <c r="E1214" s="247" t="s">
        <v>21</v>
      </c>
      <c r="F1214" s="248" t="s">
        <v>1536</v>
      </c>
      <c r="G1214" s="246"/>
      <c r="H1214" s="249">
        <v>1.2110000000000001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223</v>
      </c>
      <c r="AU1214" s="255" t="s">
        <v>86</v>
      </c>
      <c r="AV1214" s="14" t="s">
        <v>86</v>
      </c>
      <c r="AW1214" s="14" t="s">
        <v>34</v>
      </c>
      <c r="AX1214" s="14" t="s">
        <v>73</v>
      </c>
      <c r="AY1214" s="255" t="s">
        <v>213</v>
      </c>
    </row>
    <row r="1215" s="13" customFormat="1">
      <c r="A1215" s="13"/>
      <c r="B1215" s="234"/>
      <c r="C1215" s="235"/>
      <c r="D1215" s="236" t="s">
        <v>223</v>
      </c>
      <c r="E1215" s="237" t="s">
        <v>21</v>
      </c>
      <c r="F1215" s="238" t="s">
        <v>1490</v>
      </c>
      <c r="G1215" s="235"/>
      <c r="H1215" s="237" t="s">
        <v>21</v>
      </c>
      <c r="I1215" s="239"/>
      <c r="J1215" s="235"/>
      <c r="K1215" s="235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223</v>
      </c>
      <c r="AU1215" s="244" t="s">
        <v>86</v>
      </c>
      <c r="AV1215" s="13" t="s">
        <v>80</v>
      </c>
      <c r="AW1215" s="13" t="s">
        <v>34</v>
      </c>
      <c r="AX1215" s="13" t="s">
        <v>73</v>
      </c>
      <c r="AY1215" s="244" t="s">
        <v>213</v>
      </c>
    </row>
    <row r="1216" s="14" customFormat="1">
      <c r="A1216" s="14"/>
      <c r="B1216" s="245"/>
      <c r="C1216" s="246"/>
      <c r="D1216" s="236" t="s">
        <v>223</v>
      </c>
      <c r="E1216" s="247" t="s">
        <v>21</v>
      </c>
      <c r="F1216" s="248" t="s">
        <v>1547</v>
      </c>
      <c r="G1216" s="246"/>
      <c r="H1216" s="249">
        <v>19.783999999999999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223</v>
      </c>
      <c r="AU1216" s="255" t="s">
        <v>86</v>
      </c>
      <c r="AV1216" s="14" t="s">
        <v>86</v>
      </c>
      <c r="AW1216" s="14" t="s">
        <v>34</v>
      </c>
      <c r="AX1216" s="14" t="s">
        <v>73</v>
      </c>
      <c r="AY1216" s="255" t="s">
        <v>213</v>
      </c>
    </row>
    <row r="1217" s="14" customFormat="1">
      <c r="A1217" s="14"/>
      <c r="B1217" s="245"/>
      <c r="C1217" s="246"/>
      <c r="D1217" s="236" t="s">
        <v>223</v>
      </c>
      <c r="E1217" s="247" t="s">
        <v>21</v>
      </c>
      <c r="F1217" s="248" t="s">
        <v>1548</v>
      </c>
      <c r="G1217" s="246"/>
      <c r="H1217" s="249">
        <v>0.48099999999999998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223</v>
      </c>
      <c r="AU1217" s="255" t="s">
        <v>86</v>
      </c>
      <c r="AV1217" s="14" t="s">
        <v>86</v>
      </c>
      <c r="AW1217" s="14" t="s">
        <v>34</v>
      </c>
      <c r="AX1217" s="14" t="s">
        <v>73</v>
      </c>
      <c r="AY1217" s="255" t="s">
        <v>213</v>
      </c>
    </row>
    <row r="1218" s="14" customFormat="1">
      <c r="A1218" s="14"/>
      <c r="B1218" s="245"/>
      <c r="C1218" s="246"/>
      <c r="D1218" s="236" t="s">
        <v>223</v>
      </c>
      <c r="E1218" s="247" t="s">
        <v>21</v>
      </c>
      <c r="F1218" s="248" t="s">
        <v>1549</v>
      </c>
      <c r="G1218" s="246"/>
      <c r="H1218" s="249">
        <v>-1.5369999999999999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223</v>
      </c>
      <c r="AU1218" s="255" t="s">
        <v>86</v>
      </c>
      <c r="AV1218" s="14" t="s">
        <v>86</v>
      </c>
      <c r="AW1218" s="14" t="s">
        <v>34</v>
      </c>
      <c r="AX1218" s="14" t="s">
        <v>73</v>
      </c>
      <c r="AY1218" s="255" t="s">
        <v>213</v>
      </c>
    </row>
    <row r="1219" s="14" customFormat="1">
      <c r="A1219" s="14"/>
      <c r="B1219" s="245"/>
      <c r="C1219" s="246"/>
      <c r="D1219" s="236" t="s">
        <v>223</v>
      </c>
      <c r="E1219" s="247" t="s">
        <v>21</v>
      </c>
      <c r="F1219" s="248" t="s">
        <v>1550</v>
      </c>
      <c r="G1219" s="246"/>
      <c r="H1219" s="249">
        <v>1.3540000000000001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223</v>
      </c>
      <c r="AU1219" s="255" t="s">
        <v>86</v>
      </c>
      <c r="AV1219" s="14" t="s">
        <v>86</v>
      </c>
      <c r="AW1219" s="14" t="s">
        <v>34</v>
      </c>
      <c r="AX1219" s="14" t="s">
        <v>73</v>
      </c>
      <c r="AY1219" s="255" t="s">
        <v>213</v>
      </c>
    </row>
    <row r="1220" s="13" customFormat="1">
      <c r="A1220" s="13"/>
      <c r="B1220" s="234"/>
      <c r="C1220" s="235"/>
      <c r="D1220" s="236" t="s">
        <v>223</v>
      </c>
      <c r="E1220" s="237" t="s">
        <v>21</v>
      </c>
      <c r="F1220" s="238" t="s">
        <v>1502</v>
      </c>
      <c r="G1220" s="235"/>
      <c r="H1220" s="237" t="s">
        <v>21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223</v>
      </c>
      <c r="AU1220" s="244" t="s">
        <v>86</v>
      </c>
      <c r="AV1220" s="13" t="s">
        <v>80</v>
      </c>
      <c r="AW1220" s="13" t="s">
        <v>34</v>
      </c>
      <c r="AX1220" s="13" t="s">
        <v>73</v>
      </c>
      <c r="AY1220" s="244" t="s">
        <v>213</v>
      </c>
    </row>
    <row r="1221" s="14" customFormat="1">
      <c r="A1221" s="14"/>
      <c r="B1221" s="245"/>
      <c r="C1221" s="246"/>
      <c r="D1221" s="236" t="s">
        <v>223</v>
      </c>
      <c r="E1221" s="247" t="s">
        <v>21</v>
      </c>
      <c r="F1221" s="248" t="s">
        <v>1551</v>
      </c>
      <c r="G1221" s="246"/>
      <c r="H1221" s="249">
        <v>43.130000000000003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223</v>
      </c>
      <c r="AU1221" s="255" t="s">
        <v>86</v>
      </c>
      <c r="AV1221" s="14" t="s">
        <v>86</v>
      </c>
      <c r="AW1221" s="14" t="s">
        <v>34</v>
      </c>
      <c r="AX1221" s="14" t="s">
        <v>73</v>
      </c>
      <c r="AY1221" s="255" t="s">
        <v>213</v>
      </c>
    </row>
    <row r="1222" s="14" customFormat="1">
      <c r="A1222" s="14"/>
      <c r="B1222" s="245"/>
      <c r="C1222" s="246"/>
      <c r="D1222" s="236" t="s">
        <v>223</v>
      </c>
      <c r="E1222" s="247" t="s">
        <v>21</v>
      </c>
      <c r="F1222" s="248" t="s">
        <v>1552</v>
      </c>
      <c r="G1222" s="246"/>
      <c r="H1222" s="249">
        <v>-0.55700000000000005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223</v>
      </c>
      <c r="AU1222" s="255" t="s">
        <v>86</v>
      </c>
      <c r="AV1222" s="14" t="s">
        <v>86</v>
      </c>
      <c r="AW1222" s="14" t="s">
        <v>34</v>
      </c>
      <c r="AX1222" s="14" t="s">
        <v>73</v>
      </c>
      <c r="AY1222" s="255" t="s">
        <v>213</v>
      </c>
    </row>
    <row r="1223" s="14" customFormat="1">
      <c r="A1223" s="14"/>
      <c r="B1223" s="245"/>
      <c r="C1223" s="246"/>
      <c r="D1223" s="236" t="s">
        <v>223</v>
      </c>
      <c r="E1223" s="247" t="s">
        <v>21</v>
      </c>
      <c r="F1223" s="248" t="s">
        <v>1553</v>
      </c>
      <c r="G1223" s="246"/>
      <c r="H1223" s="249">
        <v>0.877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223</v>
      </c>
      <c r="AU1223" s="255" t="s">
        <v>86</v>
      </c>
      <c r="AV1223" s="14" t="s">
        <v>86</v>
      </c>
      <c r="AW1223" s="14" t="s">
        <v>34</v>
      </c>
      <c r="AX1223" s="14" t="s">
        <v>73</v>
      </c>
      <c r="AY1223" s="255" t="s">
        <v>213</v>
      </c>
    </row>
    <row r="1224" s="13" customFormat="1">
      <c r="A1224" s="13"/>
      <c r="B1224" s="234"/>
      <c r="C1224" s="235"/>
      <c r="D1224" s="236" t="s">
        <v>223</v>
      </c>
      <c r="E1224" s="237" t="s">
        <v>21</v>
      </c>
      <c r="F1224" s="238" t="s">
        <v>1496</v>
      </c>
      <c r="G1224" s="235"/>
      <c r="H1224" s="237" t="s">
        <v>21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223</v>
      </c>
      <c r="AU1224" s="244" t="s">
        <v>86</v>
      </c>
      <c r="AV1224" s="13" t="s">
        <v>80</v>
      </c>
      <c r="AW1224" s="13" t="s">
        <v>34</v>
      </c>
      <c r="AX1224" s="13" t="s">
        <v>73</v>
      </c>
      <c r="AY1224" s="244" t="s">
        <v>213</v>
      </c>
    </row>
    <row r="1225" s="14" customFormat="1">
      <c r="A1225" s="14"/>
      <c r="B1225" s="245"/>
      <c r="C1225" s="246"/>
      <c r="D1225" s="236" t="s">
        <v>223</v>
      </c>
      <c r="E1225" s="247" t="s">
        <v>21</v>
      </c>
      <c r="F1225" s="248" t="s">
        <v>1542</v>
      </c>
      <c r="G1225" s="246"/>
      <c r="H1225" s="249">
        <v>19.620000000000001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223</v>
      </c>
      <c r="AU1225" s="255" t="s">
        <v>86</v>
      </c>
      <c r="AV1225" s="14" t="s">
        <v>86</v>
      </c>
      <c r="AW1225" s="14" t="s">
        <v>34</v>
      </c>
      <c r="AX1225" s="14" t="s">
        <v>73</v>
      </c>
      <c r="AY1225" s="255" t="s">
        <v>213</v>
      </c>
    </row>
    <row r="1226" s="14" customFormat="1">
      <c r="A1226" s="14"/>
      <c r="B1226" s="245"/>
      <c r="C1226" s="246"/>
      <c r="D1226" s="236" t="s">
        <v>223</v>
      </c>
      <c r="E1226" s="247" t="s">
        <v>21</v>
      </c>
      <c r="F1226" s="248" t="s">
        <v>1529</v>
      </c>
      <c r="G1226" s="246"/>
      <c r="H1226" s="249">
        <v>0.95399999999999996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223</v>
      </c>
      <c r="AU1226" s="255" t="s">
        <v>86</v>
      </c>
      <c r="AV1226" s="14" t="s">
        <v>86</v>
      </c>
      <c r="AW1226" s="14" t="s">
        <v>34</v>
      </c>
      <c r="AX1226" s="14" t="s">
        <v>73</v>
      </c>
      <c r="AY1226" s="255" t="s">
        <v>213</v>
      </c>
    </row>
    <row r="1227" s="14" customFormat="1">
      <c r="A1227" s="14"/>
      <c r="B1227" s="245"/>
      <c r="C1227" s="246"/>
      <c r="D1227" s="236" t="s">
        <v>223</v>
      </c>
      <c r="E1227" s="247" t="s">
        <v>21</v>
      </c>
      <c r="F1227" s="248" t="s">
        <v>1554</v>
      </c>
      <c r="G1227" s="246"/>
      <c r="H1227" s="249">
        <v>-0.86399999999999999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223</v>
      </c>
      <c r="AU1227" s="255" t="s">
        <v>86</v>
      </c>
      <c r="AV1227" s="14" t="s">
        <v>86</v>
      </c>
      <c r="AW1227" s="14" t="s">
        <v>34</v>
      </c>
      <c r="AX1227" s="14" t="s">
        <v>73</v>
      </c>
      <c r="AY1227" s="255" t="s">
        <v>213</v>
      </c>
    </row>
    <row r="1228" s="14" customFormat="1">
      <c r="A1228" s="14"/>
      <c r="B1228" s="245"/>
      <c r="C1228" s="246"/>
      <c r="D1228" s="236" t="s">
        <v>223</v>
      </c>
      <c r="E1228" s="247" t="s">
        <v>21</v>
      </c>
      <c r="F1228" s="248" t="s">
        <v>1555</v>
      </c>
      <c r="G1228" s="246"/>
      <c r="H1228" s="249">
        <v>0.999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223</v>
      </c>
      <c r="AU1228" s="255" t="s">
        <v>86</v>
      </c>
      <c r="AV1228" s="14" t="s">
        <v>86</v>
      </c>
      <c r="AW1228" s="14" t="s">
        <v>34</v>
      </c>
      <c r="AX1228" s="14" t="s">
        <v>73</v>
      </c>
      <c r="AY1228" s="255" t="s">
        <v>213</v>
      </c>
    </row>
    <row r="1229" s="13" customFormat="1">
      <c r="A1229" s="13"/>
      <c r="B1229" s="234"/>
      <c r="C1229" s="235"/>
      <c r="D1229" s="236" t="s">
        <v>223</v>
      </c>
      <c r="E1229" s="237" t="s">
        <v>21</v>
      </c>
      <c r="F1229" s="238" t="s">
        <v>1486</v>
      </c>
      <c r="G1229" s="235"/>
      <c r="H1229" s="237" t="s">
        <v>21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223</v>
      </c>
      <c r="AU1229" s="244" t="s">
        <v>86</v>
      </c>
      <c r="AV1229" s="13" t="s">
        <v>80</v>
      </c>
      <c r="AW1229" s="13" t="s">
        <v>34</v>
      </c>
      <c r="AX1229" s="13" t="s">
        <v>73</v>
      </c>
      <c r="AY1229" s="244" t="s">
        <v>213</v>
      </c>
    </row>
    <row r="1230" s="14" customFormat="1">
      <c r="A1230" s="14"/>
      <c r="B1230" s="245"/>
      <c r="C1230" s="246"/>
      <c r="D1230" s="236" t="s">
        <v>223</v>
      </c>
      <c r="E1230" s="247" t="s">
        <v>21</v>
      </c>
      <c r="F1230" s="248" t="s">
        <v>1499</v>
      </c>
      <c r="G1230" s="246"/>
      <c r="H1230" s="249">
        <v>2.3969999999999998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223</v>
      </c>
      <c r="AU1230" s="255" t="s">
        <v>86</v>
      </c>
      <c r="AV1230" s="14" t="s">
        <v>86</v>
      </c>
      <c r="AW1230" s="14" t="s">
        <v>34</v>
      </c>
      <c r="AX1230" s="14" t="s">
        <v>73</v>
      </c>
      <c r="AY1230" s="255" t="s">
        <v>213</v>
      </c>
    </row>
    <row r="1231" s="14" customFormat="1">
      <c r="A1231" s="14"/>
      <c r="B1231" s="245"/>
      <c r="C1231" s="246"/>
      <c r="D1231" s="236" t="s">
        <v>223</v>
      </c>
      <c r="E1231" s="247" t="s">
        <v>21</v>
      </c>
      <c r="F1231" s="248" t="s">
        <v>1556</v>
      </c>
      <c r="G1231" s="246"/>
      <c r="H1231" s="249">
        <v>3.3279999999999998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223</v>
      </c>
      <c r="AU1231" s="255" t="s">
        <v>86</v>
      </c>
      <c r="AV1231" s="14" t="s">
        <v>86</v>
      </c>
      <c r="AW1231" s="14" t="s">
        <v>34</v>
      </c>
      <c r="AX1231" s="14" t="s">
        <v>73</v>
      </c>
      <c r="AY1231" s="255" t="s">
        <v>213</v>
      </c>
    </row>
    <row r="1232" s="15" customFormat="1">
      <c r="A1232" s="15"/>
      <c r="B1232" s="256"/>
      <c r="C1232" s="257"/>
      <c r="D1232" s="236" t="s">
        <v>223</v>
      </c>
      <c r="E1232" s="258" t="s">
        <v>21</v>
      </c>
      <c r="F1232" s="259" t="s">
        <v>230</v>
      </c>
      <c r="G1232" s="257"/>
      <c r="H1232" s="260">
        <v>406.50099999999998</v>
      </c>
      <c r="I1232" s="261"/>
      <c r="J1232" s="257"/>
      <c r="K1232" s="257"/>
      <c r="L1232" s="262"/>
      <c r="M1232" s="263"/>
      <c r="N1232" s="264"/>
      <c r="O1232" s="264"/>
      <c r="P1232" s="264"/>
      <c r="Q1232" s="264"/>
      <c r="R1232" s="264"/>
      <c r="S1232" s="264"/>
      <c r="T1232" s="26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6" t="s">
        <v>223</v>
      </c>
      <c r="AU1232" s="266" t="s">
        <v>86</v>
      </c>
      <c r="AV1232" s="15" t="s">
        <v>122</v>
      </c>
      <c r="AW1232" s="15" t="s">
        <v>34</v>
      </c>
      <c r="AX1232" s="15" t="s">
        <v>80</v>
      </c>
      <c r="AY1232" s="266" t="s">
        <v>213</v>
      </c>
    </row>
    <row r="1233" s="2" customFormat="1" ht="24.15" customHeight="1">
      <c r="A1233" s="41"/>
      <c r="B1233" s="42"/>
      <c r="C1233" s="216" t="s">
        <v>1557</v>
      </c>
      <c r="D1233" s="216" t="s">
        <v>215</v>
      </c>
      <c r="E1233" s="217" t="s">
        <v>1558</v>
      </c>
      <c r="F1233" s="218" t="s">
        <v>1559</v>
      </c>
      <c r="G1233" s="219" t="s">
        <v>248</v>
      </c>
      <c r="H1233" s="220">
        <v>406.50099999999998</v>
      </c>
      <c r="I1233" s="221"/>
      <c r="J1233" s="222">
        <f>ROUND(I1233*H1233,2)</f>
        <v>0</v>
      </c>
      <c r="K1233" s="218" t="s">
        <v>219</v>
      </c>
      <c r="L1233" s="47"/>
      <c r="M1233" s="223" t="s">
        <v>21</v>
      </c>
      <c r="N1233" s="224" t="s">
        <v>45</v>
      </c>
      <c r="O1233" s="87"/>
      <c r="P1233" s="225">
        <f>O1233*H1233</f>
        <v>0</v>
      </c>
      <c r="Q1233" s="225">
        <v>0</v>
      </c>
      <c r="R1233" s="225">
        <f>Q1233*H1233</f>
        <v>0</v>
      </c>
      <c r="S1233" s="225">
        <v>0</v>
      </c>
      <c r="T1233" s="226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27" t="s">
        <v>122</v>
      </c>
      <c r="AT1233" s="227" t="s">
        <v>215</v>
      </c>
      <c r="AU1233" s="227" t="s">
        <v>86</v>
      </c>
      <c r="AY1233" s="20" t="s">
        <v>213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20" t="s">
        <v>86</v>
      </c>
      <c r="BK1233" s="228">
        <f>ROUND(I1233*H1233,2)</f>
        <v>0</v>
      </c>
      <c r="BL1233" s="20" t="s">
        <v>122</v>
      </c>
      <c r="BM1233" s="227" t="s">
        <v>1560</v>
      </c>
    </row>
    <row r="1234" s="2" customFormat="1">
      <c r="A1234" s="41"/>
      <c r="B1234" s="42"/>
      <c r="C1234" s="43"/>
      <c r="D1234" s="229" t="s">
        <v>221</v>
      </c>
      <c r="E1234" s="43"/>
      <c r="F1234" s="230" t="s">
        <v>1561</v>
      </c>
      <c r="G1234" s="43"/>
      <c r="H1234" s="43"/>
      <c r="I1234" s="231"/>
      <c r="J1234" s="43"/>
      <c r="K1234" s="43"/>
      <c r="L1234" s="47"/>
      <c r="M1234" s="232"/>
      <c r="N1234" s="233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221</v>
      </c>
      <c r="AU1234" s="20" t="s">
        <v>86</v>
      </c>
    </row>
    <row r="1235" s="2" customFormat="1" ht="24.15" customHeight="1">
      <c r="A1235" s="41"/>
      <c r="B1235" s="42"/>
      <c r="C1235" s="216" t="s">
        <v>1562</v>
      </c>
      <c r="D1235" s="216" t="s">
        <v>215</v>
      </c>
      <c r="E1235" s="217" t="s">
        <v>1563</v>
      </c>
      <c r="F1235" s="218" t="s">
        <v>1564</v>
      </c>
      <c r="G1235" s="219" t="s">
        <v>248</v>
      </c>
      <c r="H1235" s="220">
        <v>384.68200000000002</v>
      </c>
      <c r="I1235" s="221"/>
      <c r="J1235" s="222">
        <f>ROUND(I1235*H1235,2)</f>
        <v>0</v>
      </c>
      <c r="K1235" s="218" t="s">
        <v>219</v>
      </c>
      <c r="L1235" s="47"/>
      <c r="M1235" s="223" t="s">
        <v>21</v>
      </c>
      <c r="N1235" s="224" t="s">
        <v>45</v>
      </c>
      <c r="O1235" s="87"/>
      <c r="P1235" s="225">
        <f>O1235*H1235</f>
        <v>0</v>
      </c>
      <c r="Q1235" s="225">
        <v>0.00084000000000000003</v>
      </c>
      <c r="R1235" s="225">
        <f>Q1235*H1235</f>
        <v>0.32313288000000001</v>
      </c>
      <c r="S1235" s="225">
        <v>0</v>
      </c>
      <c r="T1235" s="226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7" t="s">
        <v>122</v>
      </c>
      <c r="AT1235" s="227" t="s">
        <v>215</v>
      </c>
      <c r="AU1235" s="227" t="s">
        <v>86</v>
      </c>
      <c r="AY1235" s="20" t="s">
        <v>213</v>
      </c>
      <c r="BE1235" s="228">
        <f>IF(N1235="základní",J1235,0)</f>
        <v>0</v>
      </c>
      <c r="BF1235" s="228">
        <f>IF(N1235="snížená",J1235,0)</f>
        <v>0</v>
      </c>
      <c r="BG1235" s="228">
        <f>IF(N1235="zákl. přenesená",J1235,0)</f>
        <v>0</v>
      </c>
      <c r="BH1235" s="228">
        <f>IF(N1235="sníž. přenesená",J1235,0)</f>
        <v>0</v>
      </c>
      <c r="BI1235" s="228">
        <f>IF(N1235="nulová",J1235,0)</f>
        <v>0</v>
      </c>
      <c r="BJ1235" s="20" t="s">
        <v>86</v>
      </c>
      <c r="BK1235" s="228">
        <f>ROUND(I1235*H1235,2)</f>
        <v>0</v>
      </c>
      <c r="BL1235" s="20" t="s">
        <v>122</v>
      </c>
      <c r="BM1235" s="227" t="s">
        <v>1565</v>
      </c>
    </row>
    <row r="1236" s="2" customFormat="1">
      <c r="A1236" s="41"/>
      <c r="B1236" s="42"/>
      <c r="C1236" s="43"/>
      <c r="D1236" s="229" t="s">
        <v>221</v>
      </c>
      <c r="E1236" s="43"/>
      <c r="F1236" s="230" t="s">
        <v>1566</v>
      </c>
      <c r="G1236" s="43"/>
      <c r="H1236" s="43"/>
      <c r="I1236" s="231"/>
      <c r="J1236" s="43"/>
      <c r="K1236" s="43"/>
      <c r="L1236" s="47"/>
      <c r="M1236" s="232"/>
      <c r="N1236" s="233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221</v>
      </c>
      <c r="AU1236" s="20" t="s">
        <v>86</v>
      </c>
    </row>
    <row r="1237" s="13" customFormat="1">
      <c r="A1237" s="13"/>
      <c r="B1237" s="234"/>
      <c r="C1237" s="235"/>
      <c r="D1237" s="236" t="s">
        <v>223</v>
      </c>
      <c r="E1237" s="237" t="s">
        <v>21</v>
      </c>
      <c r="F1237" s="238" t="s">
        <v>1461</v>
      </c>
      <c r="G1237" s="235"/>
      <c r="H1237" s="237" t="s">
        <v>21</v>
      </c>
      <c r="I1237" s="239"/>
      <c r="J1237" s="235"/>
      <c r="K1237" s="235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223</v>
      </c>
      <c r="AU1237" s="244" t="s">
        <v>86</v>
      </c>
      <c r="AV1237" s="13" t="s">
        <v>80</v>
      </c>
      <c r="AW1237" s="13" t="s">
        <v>34</v>
      </c>
      <c r="AX1237" s="13" t="s">
        <v>73</v>
      </c>
      <c r="AY1237" s="244" t="s">
        <v>213</v>
      </c>
    </row>
    <row r="1238" s="14" customFormat="1">
      <c r="A1238" s="14"/>
      <c r="B1238" s="245"/>
      <c r="C1238" s="246"/>
      <c r="D1238" s="236" t="s">
        <v>223</v>
      </c>
      <c r="E1238" s="247" t="s">
        <v>21</v>
      </c>
      <c r="F1238" s="248" t="s">
        <v>1511</v>
      </c>
      <c r="G1238" s="246"/>
      <c r="H1238" s="249">
        <v>30.300000000000001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223</v>
      </c>
      <c r="AU1238" s="255" t="s">
        <v>86</v>
      </c>
      <c r="AV1238" s="14" t="s">
        <v>86</v>
      </c>
      <c r="AW1238" s="14" t="s">
        <v>34</v>
      </c>
      <c r="AX1238" s="14" t="s">
        <v>73</v>
      </c>
      <c r="AY1238" s="255" t="s">
        <v>213</v>
      </c>
    </row>
    <row r="1239" s="13" customFormat="1">
      <c r="A1239" s="13"/>
      <c r="B1239" s="234"/>
      <c r="C1239" s="235"/>
      <c r="D1239" s="236" t="s">
        <v>223</v>
      </c>
      <c r="E1239" s="237" t="s">
        <v>21</v>
      </c>
      <c r="F1239" s="238" t="s">
        <v>1463</v>
      </c>
      <c r="G1239" s="235"/>
      <c r="H1239" s="237" t="s">
        <v>21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223</v>
      </c>
      <c r="AU1239" s="244" t="s">
        <v>86</v>
      </c>
      <c r="AV1239" s="13" t="s">
        <v>80</v>
      </c>
      <c r="AW1239" s="13" t="s">
        <v>34</v>
      </c>
      <c r="AX1239" s="13" t="s">
        <v>73</v>
      </c>
      <c r="AY1239" s="244" t="s">
        <v>213</v>
      </c>
    </row>
    <row r="1240" s="14" customFormat="1">
      <c r="A1240" s="14"/>
      <c r="B1240" s="245"/>
      <c r="C1240" s="246"/>
      <c r="D1240" s="236" t="s">
        <v>223</v>
      </c>
      <c r="E1240" s="247" t="s">
        <v>21</v>
      </c>
      <c r="F1240" s="248" t="s">
        <v>1513</v>
      </c>
      <c r="G1240" s="246"/>
      <c r="H1240" s="249">
        <v>60.600000000000001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223</v>
      </c>
      <c r="AU1240" s="255" t="s">
        <v>86</v>
      </c>
      <c r="AV1240" s="14" t="s">
        <v>86</v>
      </c>
      <c r="AW1240" s="14" t="s">
        <v>34</v>
      </c>
      <c r="AX1240" s="14" t="s">
        <v>73</v>
      </c>
      <c r="AY1240" s="255" t="s">
        <v>213</v>
      </c>
    </row>
    <row r="1241" s="13" customFormat="1">
      <c r="A1241" s="13"/>
      <c r="B1241" s="234"/>
      <c r="C1241" s="235"/>
      <c r="D1241" s="236" t="s">
        <v>223</v>
      </c>
      <c r="E1241" s="237" t="s">
        <v>21</v>
      </c>
      <c r="F1241" s="238" t="s">
        <v>1470</v>
      </c>
      <c r="G1241" s="235"/>
      <c r="H1241" s="237" t="s">
        <v>21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223</v>
      </c>
      <c r="AU1241" s="244" t="s">
        <v>86</v>
      </c>
      <c r="AV1241" s="13" t="s">
        <v>80</v>
      </c>
      <c r="AW1241" s="13" t="s">
        <v>34</v>
      </c>
      <c r="AX1241" s="13" t="s">
        <v>73</v>
      </c>
      <c r="AY1241" s="244" t="s">
        <v>213</v>
      </c>
    </row>
    <row r="1242" s="14" customFormat="1">
      <c r="A1242" s="14"/>
      <c r="B1242" s="245"/>
      <c r="C1242" s="246"/>
      <c r="D1242" s="236" t="s">
        <v>223</v>
      </c>
      <c r="E1242" s="247" t="s">
        <v>21</v>
      </c>
      <c r="F1242" s="248" t="s">
        <v>1515</v>
      </c>
      <c r="G1242" s="246"/>
      <c r="H1242" s="249">
        <v>9.9900000000000002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223</v>
      </c>
      <c r="AU1242" s="255" t="s">
        <v>86</v>
      </c>
      <c r="AV1242" s="14" t="s">
        <v>86</v>
      </c>
      <c r="AW1242" s="14" t="s">
        <v>34</v>
      </c>
      <c r="AX1242" s="14" t="s">
        <v>73</v>
      </c>
      <c r="AY1242" s="255" t="s">
        <v>213</v>
      </c>
    </row>
    <row r="1243" s="13" customFormat="1">
      <c r="A1243" s="13"/>
      <c r="B1243" s="234"/>
      <c r="C1243" s="235"/>
      <c r="D1243" s="236" t="s">
        <v>223</v>
      </c>
      <c r="E1243" s="237" t="s">
        <v>21</v>
      </c>
      <c r="F1243" s="238" t="s">
        <v>1472</v>
      </c>
      <c r="G1243" s="235"/>
      <c r="H1243" s="237" t="s">
        <v>21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223</v>
      </c>
      <c r="AU1243" s="244" t="s">
        <v>86</v>
      </c>
      <c r="AV1243" s="13" t="s">
        <v>80</v>
      </c>
      <c r="AW1243" s="13" t="s">
        <v>34</v>
      </c>
      <c r="AX1243" s="13" t="s">
        <v>73</v>
      </c>
      <c r="AY1243" s="244" t="s">
        <v>213</v>
      </c>
    </row>
    <row r="1244" s="13" customFormat="1">
      <c r="A1244" s="13"/>
      <c r="B1244" s="234"/>
      <c r="C1244" s="235"/>
      <c r="D1244" s="236" t="s">
        <v>223</v>
      </c>
      <c r="E1244" s="237" t="s">
        <v>21</v>
      </c>
      <c r="F1244" s="238" t="s">
        <v>1394</v>
      </c>
      <c r="G1244" s="235"/>
      <c r="H1244" s="237" t="s">
        <v>21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223</v>
      </c>
      <c r="AU1244" s="244" t="s">
        <v>86</v>
      </c>
      <c r="AV1244" s="13" t="s">
        <v>80</v>
      </c>
      <c r="AW1244" s="13" t="s">
        <v>34</v>
      </c>
      <c r="AX1244" s="13" t="s">
        <v>73</v>
      </c>
      <c r="AY1244" s="244" t="s">
        <v>213</v>
      </c>
    </row>
    <row r="1245" s="13" customFormat="1">
      <c r="A1245" s="13"/>
      <c r="B1245" s="234"/>
      <c r="C1245" s="235"/>
      <c r="D1245" s="236" t="s">
        <v>223</v>
      </c>
      <c r="E1245" s="237" t="s">
        <v>21</v>
      </c>
      <c r="F1245" s="238" t="s">
        <v>1473</v>
      </c>
      <c r="G1245" s="235"/>
      <c r="H1245" s="237" t="s">
        <v>21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223</v>
      </c>
      <c r="AU1245" s="244" t="s">
        <v>86</v>
      </c>
      <c r="AV1245" s="13" t="s">
        <v>80</v>
      </c>
      <c r="AW1245" s="13" t="s">
        <v>34</v>
      </c>
      <c r="AX1245" s="13" t="s">
        <v>73</v>
      </c>
      <c r="AY1245" s="244" t="s">
        <v>213</v>
      </c>
    </row>
    <row r="1246" s="14" customFormat="1">
      <c r="A1246" s="14"/>
      <c r="B1246" s="245"/>
      <c r="C1246" s="246"/>
      <c r="D1246" s="236" t="s">
        <v>223</v>
      </c>
      <c r="E1246" s="247" t="s">
        <v>21</v>
      </c>
      <c r="F1246" s="248" t="s">
        <v>1517</v>
      </c>
      <c r="G1246" s="246"/>
      <c r="H1246" s="249">
        <v>13.77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223</v>
      </c>
      <c r="AU1246" s="255" t="s">
        <v>86</v>
      </c>
      <c r="AV1246" s="14" t="s">
        <v>86</v>
      </c>
      <c r="AW1246" s="14" t="s">
        <v>34</v>
      </c>
      <c r="AX1246" s="14" t="s">
        <v>73</v>
      </c>
      <c r="AY1246" s="255" t="s">
        <v>213</v>
      </c>
    </row>
    <row r="1247" s="13" customFormat="1">
      <c r="A1247" s="13"/>
      <c r="B1247" s="234"/>
      <c r="C1247" s="235"/>
      <c r="D1247" s="236" t="s">
        <v>223</v>
      </c>
      <c r="E1247" s="237" t="s">
        <v>21</v>
      </c>
      <c r="F1247" s="238" t="s">
        <v>1476</v>
      </c>
      <c r="G1247" s="235"/>
      <c r="H1247" s="237" t="s">
        <v>21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223</v>
      </c>
      <c r="AU1247" s="244" t="s">
        <v>86</v>
      </c>
      <c r="AV1247" s="13" t="s">
        <v>80</v>
      </c>
      <c r="AW1247" s="13" t="s">
        <v>34</v>
      </c>
      <c r="AX1247" s="13" t="s">
        <v>73</v>
      </c>
      <c r="AY1247" s="244" t="s">
        <v>213</v>
      </c>
    </row>
    <row r="1248" s="14" customFormat="1">
      <c r="A1248" s="14"/>
      <c r="B1248" s="245"/>
      <c r="C1248" s="246"/>
      <c r="D1248" s="236" t="s">
        <v>223</v>
      </c>
      <c r="E1248" s="247" t="s">
        <v>21</v>
      </c>
      <c r="F1248" s="248" t="s">
        <v>1521</v>
      </c>
      <c r="G1248" s="246"/>
      <c r="H1248" s="249">
        <v>16.632000000000001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223</v>
      </c>
      <c r="AU1248" s="255" t="s">
        <v>86</v>
      </c>
      <c r="AV1248" s="14" t="s">
        <v>86</v>
      </c>
      <c r="AW1248" s="14" t="s">
        <v>34</v>
      </c>
      <c r="AX1248" s="14" t="s">
        <v>73</v>
      </c>
      <c r="AY1248" s="255" t="s">
        <v>213</v>
      </c>
    </row>
    <row r="1249" s="13" customFormat="1">
      <c r="A1249" s="13"/>
      <c r="B1249" s="234"/>
      <c r="C1249" s="235"/>
      <c r="D1249" s="236" t="s">
        <v>223</v>
      </c>
      <c r="E1249" s="237" t="s">
        <v>21</v>
      </c>
      <c r="F1249" s="238" t="s">
        <v>1479</v>
      </c>
      <c r="G1249" s="235"/>
      <c r="H1249" s="237" t="s">
        <v>21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223</v>
      </c>
      <c r="AU1249" s="244" t="s">
        <v>86</v>
      </c>
      <c r="AV1249" s="13" t="s">
        <v>80</v>
      </c>
      <c r="AW1249" s="13" t="s">
        <v>34</v>
      </c>
      <c r="AX1249" s="13" t="s">
        <v>73</v>
      </c>
      <c r="AY1249" s="244" t="s">
        <v>213</v>
      </c>
    </row>
    <row r="1250" s="14" customFormat="1">
      <c r="A1250" s="14"/>
      <c r="B1250" s="245"/>
      <c r="C1250" s="246"/>
      <c r="D1250" s="236" t="s">
        <v>223</v>
      </c>
      <c r="E1250" s="247" t="s">
        <v>21</v>
      </c>
      <c r="F1250" s="248" t="s">
        <v>1525</v>
      </c>
      <c r="G1250" s="246"/>
      <c r="H1250" s="249">
        <v>4.0800000000000001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223</v>
      </c>
      <c r="AU1250" s="255" t="s">
        <v>86</v>
      </c>
      <c r="AV1250" s="14" t="s">
        <v>86</v>
      </c>
      <c r="AW1250" s="14" t="s">
        <v>34</v>
      </c>
      <c r="AX1250" s="14" t="s">
        <v>73</v>
      </c>
      <c r="AY1250" s="255" t="s">
        <v>213</v>
      </c>
    </row>
    <row r="1251" s="13" customFormat="1">
      <c r="A1251" s="13"/>
      <c r="B1251" s="234"/>
      <c r="C1251" s="235"/>
      <c r="D1251" s="236" t="s">
        <v>223</v>
      </c>
      <c r="E1251" s="237" t="s">
        <v>21</v>
      </c>
      <c r="F1251" s="238" t="s">
        <v>1483</v>
      </c>
      <c r="G1251" s="235"/>
      <c r="H1251" s="237" t="s">
        <v>21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223</v>
      </c>
      <c r="AU1251" s="244" t="s">
        <v>86</v>
      </c>
      <c r="AV1251" s="13" t="s">
        <v>80</v>
      </c>
      <c r="AW1251" s="13" t="s">
        <v>34</v>
      </c>
      <c r="AX1251" s="13" t="s">
        <v>73</v>
      </c>
      <c r="AY1251" s="244" t="s">
        <v>213</v>
      </c>
    </row>
    <row r="1252" s="14" customFormat="1">
      <c r="A1252" s="14"/>
      <c r="B1252" s="245"/>
      <c r="C1252" s="246"/>
      <c r="D1252" s="236" t="s">
        <v>223</v>
      </c>
      <c r="E1252" s="247" t="s">
        <v>21</v>
      </c>
      <c r="F1252" s="248" t="s">
        <v>1528</v>
      </c>
      <c r="G1252" s="246"/>
      <c r="H1252" s="249">
        <v>15.119999999999999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223</v>
      </c>
      <c r="AU1252" s="255" t="s">
        <v>86</v>
      </c>
      <c r="AV1252" s="14" t="s">
        <v>86</v>
      </c>
      <c r="AW1252" s="14" t="s">
        <v>34</v>
      </c>
      <c r="AX1252" s="14" t="s">
        <v>73</v>
      </c>
      <c r="AY1252" s="255" t="s">
        <v>213</v>
      </c>
    </row>
    <row r="1253" s="13" customFormat="1">
      <c r="A1253" s="13"/>
      <c r="B1253" s="234"/>
      <c r="C1253" s="235"/>
      <c r="D1253" s="236" t="s">
        <v>223</v>
      </c>
      <c r="E1253" s="237" t="s">
        <v>21</v>
      </c>
      <c r="F1253" s="238" t="s">
        <v>1486</v>
      </c>
      <c r="G1253" s="235"/>
      <c r="H1253" s="237" t="s">
        <v>21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223</v>
      </c>
      <c r="AU1253" s="244" t="s">
        <v>86</v>
      </c>
      <c r="AV1253" s="13" t="s">
        <v>80</v>
      </c>
      <c r="AW1253" s="13" t="s">
        <v>34</v>
      </c>
      <c r="AX1253" s="13" t="s">
        <v>73</v>
      </c>
      <c r="AY1253" s="244" t="s">
        <v>213</v>
      </c>
    </row>
    <row r="1254" s="14" customFormat="1">
      <c r="A1254" s="14"/>
      <c r="B1254" s="245"/>
      <c r="C1254" s="246"/>
      <c r="D1254" s="236" t="s">
        <v>223</v>
      </c>
      <c r="E1254" s="247" t="s">
        <v>21</v>
      </c>
      <c r="F1254" s="248" t="s">
        <v>1532</v>
      </c>
      <c r="G1254" s="246"/>
      <c r="H1254" s="249">
        <v>6.9720000000000004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223</v>
      </c>
      <c r="AU1254" s="255" t="s">
        <v>86</v>
      </c>
      <c r="AV1254" s="14" t="s">
        <v>86</v>
      </c>
      <c r="AW1254" s="14" t="s">
        <v>34</v>
      </c>
      <c r="AX1254" s="14" t="s">
        <v>73</v>
      </c>
      <c r="AY1254" s="255" t="s">
        <v>213</v>
      </c>
    </row>
    <row r="1255" s="13" customFormat="1">
      <c r="A1255" s="13"/>
      <c r="B1255" s="234"/>
      <c r="C1255" s="235"/>
      <c r="D1255" s="236" t="s">
        <v>223</v>
      </c>
      <c r="E1255" s="237" t="s">
        <v>21</v>
      </c>
      <c r="F1255" s="238" t="s">
        <v>1398</v>
      </c>
      <c r="G1255" s="235"/>
      <c r="H1255" s="237" t="s">
        <v>21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223</v>
      </c>
      <c r="AU1255" s="244" t="s">
        <v>86</v>
      </c>
      <c r="AV1255" s="13" t="s">
        <v>80</v>
      </c>
      <c r="AW1255" s="13" t="s">
        <v>34</v>
      </c>
      <c r="AX1255" s="13" t="s">
        <v>73</v>
      </c>
      <c r="AY1255" s="244" t="s">
        <v>213</v>
      </c>
    </row>
    <row r="1256" s="13" customFormat="1">
      <c r="A1256" s="13"/>
      <c r="B1256" s="234"/>
      <c r="C1256" s="235"/>
      <c r="D1256" s="236" t="s">
        <v>223</v>
      </c>
      <c r="E1256" s="237" t="s">
        <v>21</v>
      </c>
      <c r="F1256" s="238" t="s">
        <v>1488</v>
      </c>
      <c r="G1256" s="235"/>
      <c r="H1256" s="237" t="s">
        <v>21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223</v>
      </c>
      <c r="AU1256" s="244" t="s">
        <v>86</v>
      </c>
      <c r="AV1256" s="13" t="s">
        <v>80</v>
      </c>
      <c r="AW1256" s="13" t="s">
        <v>34</v>
      </c>
      <c r="AX1256" s="13" t="s">
        <v>73</v>
      </c>
      <c r="AY1256" s="244" t="s">
        <v>213</v>
      </c>
    </row>
    <row r="1257" s="14" customFormat="1">
      <c r="A1257" s="14"/>
      <c r="B1257" s="245"/>
      <c r="C1257" s="246"/>
      <c r="D1257" s="236" t="s">
        <v>223</v>
      </c>
      <c r="E1257" s="247" t="s">
        <v>21</v>
      </c>
      <c r="F1257" s="248" t="s">
        <v>1517</v>
      </c>
      <c r="G1257" s="246"/>
      <c r="H1257" s="249">
        <v>13.77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223</v>
      </c>
      <c r="AU1257" s="255" t="s">
        <v>86</v>
      </c>
      <c r="AV1257" s="14" t="s">
        <v>86</v>
      </c>
      <c r="AW1257" s="14" t="s">
        <v>34</v>
      </c>
      <c r="AX1257" s="14" t="s">
        <v>73</v>
      </c>
      <c r="AY1257" s="255" t="s">
        <v>213</v>
      </c>
    </row>
    <row r="1258" s="13" customFormat="1">
      <c r="A1258" s="13"/>
      <c r="B1258" s="234"/>
      <c r="C1258" s="235"/>
      <c r="D1258" s="236" t="s">
        <v>223</v>
      </c>
      <c r="E1258" s="237" t="s">
        <v>21</v>
      </c>
      <c r="F1258" s="238" t="s">
        <v>1490</v>
      </c>
      <c r="G1258" s="235"/>
      <c r="H1258" s="237" t="s">
        <v>21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223</v>
      </c>
      <c r="AU1258" s="244" t="s">
        <v>86</v>
      </c>
      <c r="AV1258" s="13" t="s">
        <v>80</v>
      </c>
      <c r="AW1258" s="13" t="s">
        <v>34</v>
      </c>
      <c r="AX1258" s="13" t="s">
        <v>73</v>
      </c>
      <c r="AY1258" s="244" t="s">
        <v>213</v>
      </c>
    </row>
    <row r="1259" s="14" customFormat="1">
      <c r="A1259" s="14"/>
      <c r="B1259" s="245"/>
      <c r="C1259" s="246"/>
      <c r="D1259" s="236" t="s">
        <v>223</v>
      </c>
      <c r="E1259" s="247" t="s">
        <v>21</v>
      </c>
      <c r="F1259" s="248" t="s">
        <v>1537</v>
      </c>
      <c r="G1259" s="246"/>
      <c r="H1259" s="249">
        <v>44.799999999999997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223</v>
      </c>
      <c r="AU1259" s="255" t="s">
        <v>86</v>
      </c>
      <c r="AV1259" s="14" t="s">
        <v>86</v>
      </c>
      <c r="AW1259" s="14" t="s">
        <v>34</v>
      </c>
      <c r="AX1259" s="14" t="s">
        <v>73</v>
      </c>
      <c r="AY1259" s="255" t="s">
        <v>213</v>
      </c>
    </row>
    <row r="1260" s="13" customFormat="1">
      <c r="A1260" s="13"/>
      <c r="B1260" s="234"/>
      <c r="C1260" s="235"/>
      <c r="D1260" s="236" t="s">
        <v>223</v>
      </c>
      <c r="E1260" s="237" t="s">
        <v>21</v>
      </c>
      <c r="F1260" s="238" t="s">
        <v>1493</v>
      </c>
      <c r="G1260" s="235"/>
      <c r="H1260" s="237" t="s">
        <v>21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223</v>
      </c>
      <c r="AU1260" s="244" t="s">
        <v>86</v>
      </c>
      <c r="AV1260" s="13" t="s">
        <v>80</v>
      </c>
      <c r="AW1260" s="13" t="s">
        <v>34</v>
      </c>
      <c r="AX1260" s="13" t="s">
        <v>73</v>
      </c>
      <c r="AY1260" s="244" t="s">
        <v>213</v>
      </c>
    </row>
    <row r="1261" s="14" customFormat="1">
      <c r="A1261" s="14"/>
      <c r="B1261" s="245"/>
      <c r="C1261" s="246"/>
      <c r="D1261" s="236" t="s">
        <v>223</v>
      </c>
      <c r="E1261" s="247" t="s">
        <v>21</v>
      </c>
      <c r="F1261" s="248" t="s">
        <v>1539</v>
      </c>
      <c r="G1261" s="246"/>
      <c r="H1261" s="249">
        <v>41.280000000000001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223</v>
      </c>
      <c r="AU1261" s="255" t="s">
        <v>86</v>
      </c>
      <c r="AV1261" s="14" t="s">
        <v>86</v>
      </c>
      <c r="AW1261" s="14" t="s">
        <v>34</v>
      </c>
      <c r="AX1261" s="14" t="s">
        <v>73</v>
      </c>
      <c r="AY1261" s="255" t="s">
        <v>213</v>
      </c>
    </row>
    <row r="1262" s="13" customFormat="1">
      <c r="A1262" s="13"/>
      <c r="B1262" s="234"/>
      <c r="C1262" s="235"/>
      <c r="D1262" s="236" t="s">
        <v>223</v>
      </c>
      <c r="E1262" s="237" t="s">
        <v>21</v>
      </c>
      <c r="F1262" s="238" t="s">
        <v>1496</v>
      </c>
      <c r="G1262" s="235"/>
      <c r="H1262" s="237" t="s">
        <v>21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223</v>
      </c>
      <c r="AU1262" s="244" t="s">
        <v>86</v>
      </c>
      <c r="AV1262" s="13" t="s">
        <v>80</v>
      </c>
      <c r="AW1262" s="13" t="s">
        <v>34</v>
      </c>
      <c r="AX1262" s="13" t="s">
        <v>73</v>
      </c>
      <c r="AY1262" s="244" t="s">
        <v>213</v>
      </c>
    </row>
    <row r="1263" s="14" customFormat="1">
      <c r="A1263" s="14"/>
      <c r="B1263" s="245"/>
      <c r="C1263" s="246"/>
      <c r="D1263" s="236" t="s">
        <v>223</v>
      </c>
      <c r="E1263" s="247" t="s">
        <v>21</v>
      </c>
      <c r="F1263" s="248" t="s">
        <v>1542</v>
      </c>
      <c r="G1263" s="246"/>
      <c r="H1263" s="249">
        <v>19.620000000000001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223</v>
      </c>
      <c r="AU1263" s="255" t="s">
        <v>86</v>
      </c>
      <c r="AV1263" s="14" t="s">
        <v>86</v>
      </c>
      <c r="AW1263" s="14" t="s">
        <v>34</v>
      </c>
      <c r="AX1263" s="14" t="s">
        <v>73</v>
      </c>
      <c r="AY1263" s="255" t="s">
        <v>213</v>
      </c>
    </row>
    <row r="1264" s="13" customFormat="1">
      <c r="A1264" s="13"/>
      <c r="B1264" s="234"/>
      <c r="C1264" s="235"/>
      <c r="D1264" s="236" t="s">
        <v>223</v>
      </c>
      <c r="E1264" s="237" t="s">
        <v>21</v>
      </c>
      <c r="F1264" s="238" t="s">
        <v>1486</v>
      </c>
      <c r="G1264" s="235"/>
      <c r="H1264" s="237" t="s">
        <v>21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223</v>
      </c>
      <c r="AU1264" s="244" t="s">
        <v>86</v>
      </c>
      <c r="AV1264" s="13" t="s">
        <v>80</v>
      </c>
      <c r="AW1264" s="13" t="s">
        <v>34</v>
      </c>
      <c r="AX1264" s="13" t="s">
        <v>73</v>
      </c>
      <c r="AY1264" s="244" t="s">
        <v>213</v>
      </c>
    </row>
    <row r="1265" s="14" customFormat="1">
      <c r="A1265" s="14"/>
      <c r="B1265" s="245"/>
      <c r="C1265" s="246"/>
      <c r="D1265" s="236" t="s">
        <v>223</v>
      </c>
      <c r="E1265" s="247" t="s">
        <v>21</v>
      </c>
      <c r="F1265" s="248" t="s">
        <v>1546</v>
      </c>
      <c r="G1265" s="246"/>
      <c r="H1265" s="249">
        <v>9.0470000000000006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223</v>
      </c>
      <c r="AU1265" s="255" t="s">
        <v>86</v>
      </c>
      <c r="AV1265" s="14" t="s">
        <v>86</v>
      </c>
      <c r="AW1265" s="14" t="s">
        <v>34</v>
      </c>
      <c r="AX1265" s="14" t="s">
        <v>73</v>
      </c>
      <c r="AY1265" s="255" t="s">
        <v>213</v>
      </c>
    </row>
    <row r="1266" s="13" customFormat="1">
      <c r="A1266" s="13"/>
      <c r="B1266" s="234"/>
      <c r="C1266" s="235"/>
      <c r="D1266" s="236" t="s">
        <v>223</v>
      </c>
      <c r="E1266" s="237" t="s">
        <v>21</v>
      </c>
      <c r="F1266" s="238" t="s">
        <v>1402</v>
      </c>
      <c r="G1266" s="235"/>
      <c r="H1266" s="237" t="s">
        <v>21</v>
      </c>
      <c r="I1266" s="239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223</v>
      </c>
      <c r="AU1266" s="244" t="s">
        <v>86</v>
      </c>
      <c r="AV1266" s="13" t="s">
        <v>80</v>
      </c>
      <c r="AW1266" s="13" t="s">
        <v>34</v>
      </c>
      <c r="AX1266" s="13" t="s">
        <v>73</v>
      </c>
      <c r="AY1266" s="244" t="s">
        <v>213</v>
      </c>
    </row>
    <row r="1267" s="13" customFormat="1">
      <c r="A1267" s="13"/>
      <c r="B1267" s="234"/>
      <c r="C1267" s="235"/>
      <c r="D1267" s="236" t="s">
        <v>223</v>
      </c>
      <c r="E1267" s="237" t="s">
        <v>21</v>
      </c>
      <c r="F1267" s="238" t="s">
        <v>1488</v>
      </c>
      <c r="G1267" s="235"/>
      <c r="H1267" s="237" t="s">
        <v>21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223</v>
      </c>
      <c r="AU1267" s="244" t="s">
        <v>86</v>
      </c>
      <c r="AV1267" s="13" t="s">
        <v>80</v>
      </c>
      <c r="AW1267" s="13" t="s">
        <v>34</v>
      </c>
      <c r="AX1267" s="13" t="s">
        <v>73</v>
      </c>
      <c r="AY1267" s="244" t="s">
        <v>213</v>
      </c>
    </row>
    <row r="1268" s="14" customFormat="1">
      <c r="A1268" s="14"/>
      <c r="B1268" s="245"/>
      <c r="C1268" s="246"/>
      <c r="D1268" s="236" t="s">
        <v>223</v>
      </c>
      <c r="E1268" s="247" t="s">
        <v>21</v>
      </c>
      <c r="F1268" s="248" t="s">
        <v>1517</v>
      </c>
      <c r="G1268" s="246"/>
      <c r="H1268" s="249">
        <v>13.77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223</v>
      </c>
      <c r="AU1268" s="255" t="s">
        <v>86</v>
      </c>
      <c r="AV1268" s="14" t="s">
        <v>86</v>
      </c>
      <c r="AW1268" s="14" t="s">
        <v>34</v>
      </c>
      <c r="AX1268" s="14" t="s">
        <v>73</v>
      </c>
      <c r="AY1268" s="255" t="s">
        <v>213</v>
      </c>
    </row>
    <row r="1269" s="13" customFormat="1">
      <c r="A1269" s="13"/>
      <c r="B1269" s="234"/>
      <c r="C1269" s="235"/>
      <c r="D1269" s="236" t="s">
        <v>223</v>
      </c>
      <c r="E1269" s="237" t="s">
        <v>21</v>
      </c>
      <c r="F1269" s="238" t="s">
        <v>1490</v>
      </c>
      <c r="G1269" s="235"/>
      <c r="H1269" s="237" t="s">
        <v>21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223</v>
      </c>
      <c r="AU1269" s="244" t="s">
        <v>86</v>
      </c>
      <c r="AV1269" s="13" t="s">
        <v>80</v>
      </c>
      <c r="AW1269" s="13" t="s">
        <v>34</v>
      </c>
      <c r="AX1269" s="13" t="s">
        <v>73</v>
      </c>
      <c r="AY1269" s="244" t="s">
        <v>213</v>
      </c>
    </row>
    <row r="1270" s="14" customFormat="1">
      <c r="A1270" s="14"/>
      <c r="B1270" s="245"/>
      <c r="C1270" s="246"/>
      <c r="D1270" s="236" t="s">
        <v>223</v>
      </c>
      <c r="E1270" s="247" t="s">
        <v>21</v>
      </c>
      <c r="F1270" s="248" t="s">
        <v>1547</v>
      </c>
      <c r="G1270" s="246"/>
      <c r="H1270" s="249">
        <v>19.783999999999999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223</v>
      </c>
      <c r="AU1270" s="255" t="s">
        <v>86</v>
      </c>
      <c r="AV1270" s="14" t="s">
        <v>86</v>
      </c>
      <c r="AW1270" s="14" t="s">
        <v>34</v>
      </c>
      <c r="AX1270" s="14" t="s">
        <v>73</v>
      </c>
      <c r="AY1270" s="255" t="s">
        <v>213</v>
      </c>
    </row>
    <row r="1271" s="13" customFormat="1">
      <c r="A1271" s="13"/>
      <c r="B1271" s="234"/>
      <c r="C1271" s="235"/>
      <c r="D1271" s="236" t="s">
        <v>223</v>
      </c>
      <c r="E1271" s="237" t="s">
        <v>21</v>
      </c>
      <c r="F1271" s="238" t="s">
        <v>1502</v>
      </c>
      <c r="G1271" s="235"/>
      <c r="H1271" s="237" t="s">
        <v>21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223</v>
      </c>
      <c r="AU1271" s="244" t="s">
        <v>86</v>
      </c>
      <c r="AV1271" s="13" t="s">
        <v>80</v>
      </c>
      <c r="AW1271" s="13" t="s">
        <v>34</v>
      </c>
      <c r="AX1271" s="13" t="s">
        <v>73</v>
      </c>
      <c r="AY1271" s="244" t="s">
        <v>213</v>
      </c>
    </row>
    <row r="1272" s="14" customFormat="1">
      <c r="A1272" s="14"/>
      <c r="B1272" s="245"/>
      <c r="C1272" s="246"/>
      <c r="D1272" s="236" t="s">
        <v>223</v>
      </c>
      <c r="E1272" s="247" t="s">
        <v>21</v>
      </c>
      <c r="F1272" s="248" t="s">
        <v>1551</v>
      </c>
      <c r="G1272" s="246"/>
      <c r="H1272" s="249">
        <v>43.130000000000003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223</v>
      </c>
      <c r="AU1272" s="255" t="s">
        <v>86</v>
      </c>
      <c r="AV1272" s="14" t="s">
        <v>86</v>
      </c>
      <c r="AW1272" s="14" t="s">
        <v>34</v>
      </c>
      <c r="AX1272" s="14" t="s">
        <v>73</v>
      </c>
      <c r="AY1272" s="255" t="s">
        <v>213</v>
      </c>
    </row>
    <row r="1273" s="13" customFormat="1">
      <c r="A1273" s="13"/>
      <c r="B1273" s="234"/>
      <c r="C1273" s="235"/>
      <c r="D1273" s="236" t="s">
        <v>223</v>
      </c>
      <c r="E1273" s="237" t="s">
        <v>21</v>
      </c>
      <c r="F1273" s="238" t="s">
        <v>1496</v>
      </c>
      <c r="G1273" s="235"/>
      <c r="H1273" s="237" t="s">
        <v>21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223</v>
      </c>
      <c r="AU1273" s="244" t="s">
        <v>86</v>
      </c>
      <c r="AV1273" s="13" t="s">
        <v>80</v>
      </c>
      <c r="AW1273" s="13" t="s">
        <v>34</v>
      </c>
      <c r="AX1273" s="13" t="s">
        <v>73</v>
      </c>
      <c r="AY1273" s="244" t="s">
        <v>213</v>
      </c>
    </row>
    <row r="1274" s="14" customFormat="1">
      <c r="A1274" s="14"/>
      <c r="B1274" s="245"/>
      <c r="C1274" s="246"/>
      <c r="D1274" s="236" t="s">
        <v>223</v>
      </c>
      <c r="E1274" s="247" t="s">
        <v>21</v>
      </c>
      <c r="F1274" s="248" t="s">
        <v>1542</v>
      </c>
      <c r="G1274" s="246"/>
      <c r="H1274" s="249">
        <v>19.620000000000001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223</v>
      </c>
      <c r="AU1274" s="255" t="s">
        <v>86</v>
      </c>
      <c r="AV1274" s="14" t="s">
        <v>86</v>
      </c>
      <c r="AW1274" s="14" t="s">
        <v>34</v>
      </c>
      <c r="AX1274" s="14" t="s">
        <v>73</v>
      </c>
      <c r="AY1274" s="255" t="s">
        <v>213</v>
      </c>
    </row>
    <row r="1275" s="13" customFormat="1">
      <c r="A1275" s="13"/>
      <c r="B1275" s="234"/>
      <c r="C1275" s="235"/>
      <c r="D1275" s="236" t="s">
        <v>223</v>
      </c>
      <c r="E1275" s="237" t="s">
        <v>21</v>
      </c>
      <c r="F1275" s="238" t="s">
        <v>1486</v>
      </c>
      <c r="G1275" s="235"/>
      <c r="H1275" s="237" t="s">
        <v>21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223</v>
      </c>
      <c r="AU1275" s="244" t="s">
        <v>86</v>
      </c>
      <c r="AV1275" s="13" t="s">
        <v>80</v>
      </c>
      <c r="AW1275" s="13" t="s">
        <v>34</v>
      </c>
      <c r="AX1275" s="13" t="s">
        <v>73</v>
      </c>
      <c r="AY1275" s="244" t="s">
        <v>213</v>
      </c>
    </row>
    <row r="1276" s="14" customFormat="1">
      <c r="A1276" s="14"/>
      <c r="B1276" s="245"/>
      <c r="C1276" s="246"/>
      <c r="D1276" s="236" t="s">
        <v>223</v>
      </c>
      <c r="E1276" s="247" t="s">
        <v>21</v>
      </c>
      <c r="F1276" s="248" t="s">
        <v>1499</v>
      </c>
      <c r="G1276" s="246"/>
      <c r="H1276" s="249">
        <v>2.3969999999999998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223</v>
      </c>
      <c r="AU1276" s="255" t="s">
        <v>86</v>
      </c>
      <c r="AV1276" s="14" t="s">
        <v>86</v>
      </c>
      <c r="AW1276" s="14" t="s">
        <v>34</v>
      </c>
      <c r="AX1276" s="14" t="s">
        <v>73</v>
      </c>
      <c r="AY1276" s="255" t="s">
        <v>213</v>
      </c>
    </row>
    <row r="1277" s="15" customFormat="1">
      <c r="A1277" s="15"/>
      <c r="B1277" s="256"/>
      <c r="C1277" s="257"/>
      <c r="D1277" s="236" t="s">
        <v>223</v>
      </c>
      <c r="E1277" s="258" t="s">
        <v>21</v>
      </c>
      <c r="F1277" s="259" t="s">
        <v>230</v>
      </c>
      <c r="G1277" s="257"/>
      <c r="H1277" s="260">
        <v>384.68200000000002</v>
      </c>
      <c r="I1277" s="261"/>
      <c r="J1277" s="257"/>
      <c r="K1277" s="257"/>
      <c r="L1277" s="262"/>
      <c r="M1277" s="263"/>
      <c r="N1277" s="264"/>
      <c r="O1277" s="264"/>
      <c r="P1277" s="264"/>
      <c r="Q1277" s="264"/>
      <c r="R1277" s="264"/>
      <c r="S1277" s="264"/>
      <c r="T1277" s="26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6" t="s">
        <v>223</v>
      </c>
      <c r="AU1277" s="266" t="s">
        <v>86</v>
      </c>
      <c r="AV1277" s="15" t="s">
        <v>122</v>
      </c>
      <c r="AW1277" s="15" t="s">
        <v>34</v>
      </c>
      <c r="AX1277" s="15" t="s">
        <v>80</v>
      </c>
      <c r="AY1277" s="266" t="s">
        <v>213</v>
      </c>
    </row>
    <row r="1278" s="2" customFormat="1" ht="24.15" customHeight="1">
      <c r="A1278" s="41"/>
      <c r="B1278" s="42"/>
      <c r="C1278" s="216" t="s">
        <v>1567</v>
      </c>
      <c r="D1278" s="216" t="s">
        <v>215</v>
      </c>
      <c r="E1278" s="217" t="s">
        <v>1568</v>
      </c>
      <c r="F1278" s="218" t="s">
        <v>1569</v>
      </c>
      <c r="G1278" s="219" t="s">
        <v>248</v>
      </c>
      <c r="H1278" s="220">
        <v>384.68200000000002</v>
      </c>
      <c r="I1278" s="221"/>
      <c r="J1278" s="222">
        <f>ROUND(I1278*H1278,2)</f>
        <v>0</v>
      </c>
      <c r="K1278" s="218" t="s">
        <v>219</v>
      </c>
      <c r="L1278" s="47"/>
      <c r="M1278" s="223" t="s">
        <v>21</v>
      </c>
      <c r="N1278" s="224" t="s">
        <v>45</v>
      </c>
      <c r="O1278" s="87"/>
      <c r="P1278" s="225">
        <f>O1278*H1278</f>
        <v>0</v>
      </c>
      <c r="Q1278" s="225">
        <v>0</v>
      </c>
      <c r="R1278" s="225">
        <f>Q1278*H1278</f>
        <v>0</v>
      </c>
      <c r="S1278" s="225">
        <v>0</v>
      </c>
      <c r="T1278" s="226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27" t="s">
        <v>122</v>
      </c>
      <c r="AT1278" s="227" t="s">
        <v>215</v>
      </c>
      <c r="AU1278" s="227" t="s">
        <v>86</v>
      </c>
      <c r="AY1278" s="20" t="s">
        <v>213</v>
      </c>
      <c r="BE1278" s="228">
        <f>IF(N1278="základní",J1278,0)</f>
        <v>0</v>
      </c>
      <c r="BF1278" s="228">
        <f>IF(N1278="snížená",J1278,0)</f>
        <v>0</v>
      </c>
      <c r="BG1278" s="228">
        <f>IF(N1278="zákl. přenesená",J1278,0)</f>
        <v>0</v>
      </c>
      <c r="BH1278" s="228">
        <f>IF(N1278="sníž. přenesená",J1278,0)</f>
        <v>0</v>
      </c>
      <c r="BI1278" s="228">
        <f>IF(N1278="nulová",J1278,0)</f>
        <v>0</v>
      </c>
      <c r="BJ1278" s="20" t="s">
        <v>86</v>
      </c>
      <c r="BK1278" s="228">
        <f>ROUND(I1278*H1278,2)</f>
        <v>0</v>
      </c>
      <c r="BL1278" s="20" t="s">
        <v>122</v>
      </c>
      <c r="BM1278" s="227" t="s">
        <v>1570</v>
      </c>
    </row>
    <row r="1279" s="2" customFormat="1">
      <c r="A1279" s="41"/>
      <c r="B1279" s="42"/>
      <c r="C1279" s="43"/>
      <c r="D1279" s="229" t="s">
        <v>221</v>
      </c>
      <c r="E1279" s="43"/>
      <c r="F1279" s="230" t="s">
        <v>1571</v>
      </c>
      <c r="G1279" s="43"/>
      <c r="H1279" s="43"/>
      <c r="I1279" s="231"/>
      <c r="J1279" s="43"/>
      <c r="K1279" s="43"/>
      <c r="L1279" s="47"/>
      <c r="M1279" s="232"/>
      <c r="N1279" s="233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221</v>
      </c>
      <c r="AU1279" s="20" t="s">
        <v>86</v>
      </c>
    </row>
    <row r="1280" s="2" customFormat="1" ht="44.25" customHeight="1">
      <c r="A1280" s="41"/>
      <c r="B1280" s="42"/>
      <c r="C1280" s="216" t="s">
        <v>1572</v>
      </c>
      <c r="D1280" s="216" t="s">
        <v>215</v>
      </c>
      <c r="E1280" s="217" t="s">
        <v>1573</v>
      </c>
      <c r="F1280" s="218" t="s">
        <v>1574</v>
      </c>
      <c r="G1280" s="219" t="s">
        <v>284</v>
      </c>
      <c r="H1280" s="220">
        <v>19.257000000000001</v>
      </c>
      <c r="I1280" s="221"/>
      <c r="J1280" s="222">
        <f>ROUND(I1280*H1280,2)</f>
        <v>0</v>
      </c>
      <c r="K1280" s="218" t="s">
        <v>219</v>
      </c>
      <c r="L1280" s="47"/>
      <c r="M1280" s="223" t="s">
        <v>21</v>
      </c>
      <c r="N1280" s="224" t="s">
        <v>45</v>
      </c>
      <c r="O1280" s="87"/>
      <c r="P1280" s="225">
        <f>O1280*H1280</f>
        <v>0</v>
      </c>
      <c r="Q1280" s="225">
        <v>1.05555</v>
      </c>
      <c r="R1280" s="225">
        <f>Q1280*H1280</f>
        <v>20.326726350000001</v>
      </c>
      <c r="S1280" s="225">
        <v>0</v>
      </c>
      <c r="T1280" s="226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27" t="s">
        <v>122</v>
      </c>
      <c r="AT1280" s="227" t="s">
        <v>215</v>
      </c>
      <c r="AU1280" s="227" t="s">
        <v>86</v>
      </c>
      <c r="AY1280" s="20" t="s">
        <v>213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20" t="s">
        <v>86</v>
      </c>
      <c r="BK1280" s="228">
        <f>ROUND(I1280*H1280,2)</f>
        <v>0</v>
      </c>
      <c r="BL1280" s="20" t="s">
        <v>122</v>
      </c>
      <c r="BM1280" s="227" t="s">
        <v>1575</v>
      </c>
    </row>
    <row r="1281" s="2" customFormat="1">
      <c r="A1281" s="41"/>
      <c r="B1281" s="42"/>
      <c r="C1281" s="43"/>
      <c r="D1281" s="229" t="s">
        <v>221</v>
      </c>
      <c r="E1281" s="43"/>
      <c r="F1281" s="230" t="s">
        <v>1576</v>
      </c>
      <c r="G1281" s="43"/>
      <c r="H1281" s="43"/>
      <c r="I1281" s="231"/>
      <c r="J1281" s="43"/>
      <c r="K1281" s="43"/>
      <c r="L1281" s="47"/>
      <c r="M1281" s="232"/>
      <c r="N1281" s="233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221</v>
      </c>
      <c r="AU1281" s="20" t="s">
        <v>86</v>
      </c>
    </row>
    <row r="1282" s="13" customFormat="1">
      <c r="A1282" s="13"/>
      <c r="B1282" s="234"/>
      <c r="C1282" s="235"/>
      <c r="D1282" s="236" t="s">
        <v>223</v>
      </c>
      <c r="E1282" s="237" t="s">
        <v>21</v>
      </c>
      <c r="F1282" s="238" t="s">
        <v>1577</v>
      </c>
      <c r="G1282" s="235"/>
      <c r="H1282" s="237" t="s">
        <v>21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223</v>
      </c>
      <c r="AU1282" s="244" t="s">
        <v>86</v>
      </c>
      <c r="AV1282" s="13" t="s">
        <v>80</v>
      </c>
      <c r="AW1282" s="13" t="s">
        <v>34</v>
      </c>
      <c r="AX1282" s="13" t="s">
        <v>73</v>
      </c>
      <c r="AY1282" s="244" t="s">
        <v>213</v>
      </c>
    </row>
    <row r="1283" s="13" customFormat="1">
      <c r="A1283" s="13"/>
      <c r="B1283" s="234"/>
      <c r="C1283" s="235"/>
      <c r="D1283" s="236" t="s">
        <v>223</v>
      </c>
      <c r="E1283" s="237" t="s">
        <v>21</v>
      </c>
      <c r="F1283" s="238" t="s">
        <v>1175</v>
      </c>
      <c r="G1283" s="235"/>
      <c r="H1283" s="237" t="s">
        <v>21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223</v>
      </c>
      <c r="AU1283" s="244" t="s">
        <v>86</v>
      </c>
      <c r="AV1283" s="13" t="s">
        <v>80</v>
      </c>
      <c r="AW1283" s="13" t="s">
        <v>34</v>
      </c>
      <c r="AX1283" s="13" t="s">
        <v>73</v>
      </c>
      <c r="AY1283" s="244" t="s">
        <v>213</v>
      </c>
    </row>
    <row r="1284" s="14" customFormat="1">
      <c r="A1284" s="14"/>
      <c r="B1284" s="245"/>
      <c r="C1284" s="246"/>
      <c r="D1284" s="236" t="s">
        <v>223</v>
      </c>
      <c r="E1284" s="247" t="s">
        <v>21</v>
      </c>
      <c r="F1284" s="248" t="s">
        <v>1578</v>
      </c>
      <c r="G1284" s="246"/>
      <c r="H1284" s="249">
        <v>19.239999999999998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223</v>
      </c>
      <c r="AU1284" s="255" t="s">
        <v>86</v>
      </c>
      <c r="AV1284" s="14" t="s">
        <v>86</v>
      </c>
      <c r="AW1284" s="14" t="s">
        <v>34</v>
      </c>
      <c r="AX1284" s="14" t="s">
        <v>73</v>
      </c>
      <c r="AY1284" s="255" t="s">
        <v>213</v>
      </c>
    </row>
    <row r="1285" s="13" customFormat="1">
      <c r="A1285" s="13"/>
      <c r="B1285" s="234"/>
      <c r="C1285" s="235"/>
      <c r="D1285" s="236" t="s">
        <v>223</v>
      </c>
      <c r="E1285" s="237" t="s">
        <v>21</v>
      </c>
      <c r="F1285" s="238" t="s">
        <v>1579</v>
      </c>
      <c r="G1285" s="235"/>
      <c r="H1285" s="237" t="s">
        <v>21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223</v>
      </c>
      <c r="AU1285" s="244" t="s">
        <v>86</v>
      </c>
      <c r="AV1285" s="13" t="s">
        <v>80</v>
      </c>
      <c r="AW1285" s="13" t="s">
        <v>34</v>
      </c>
      <c r="AX1285" s="13" t="s">
        <v>73</v>
      </c>
      <c r="AY1285" s="244" t="s">
        <v>213</v>
      </c>
    </row>
    <row r="1286" s="13" customFormat="1">
      <c r="A1286" s="13"/>
      <c r="B1286" s="234"/>
      <c r="C1286" s="235"/>
      <c r="D1286" s="236" t="s">
        <v>223</v>
      </c>
      <c r="E1286" s="237" t="s">
        <v>21</v>
      </c>
      <c r="F1286" s="238" t="s">
        <v>1177</v>
      </c>
      <c r="G1286" s="235"/>
      <c r="H1286" s="237" t="s">
        <v>21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223</v>
      </c>
      <c r="AU1286" s="244" t="s">
        <v>86</v>
      </c>
      <c r="AV1286" s="13" t="s">
        <v>80</v>
      </c>
      <c r="AW1286" s="13" t="s">
        <v>34</v>
      </c>
      <c r="AX1286" s="13" t="s">
        <v>73</v>
      </c>
      <c r="AY1286" s="244" t="s">
        <v>213</v>
      </c>
    </row>
    <row r="1287" s="14" customFormat="1">
      <c r="A1287" s="14"/>
      <c r="B1287" s="245"/>
      <c r="C1287" s="246"/>
      <c r="D1287" s="236" t="s">
        <v>223</v>
      </c>
      <c r="E1287" s="247" t="s">
        <v>21</v>
      </c>
      <c r="F1287" s="248" t="s">
        <v>1580</v>
      </c>
      <c r="G1287" s="246"/>
      <c r="H1287" s="249">
        <v>0.017000000000000001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223</v>
      </c>
      <c r="AU1287" s="255" t="s">
        <v>86</v>
      </c>
      <c r="AV1287" s="14" t="s">
        <v>86</v>
      </c>
      <c r="AW1287" s="14" t="s">
        <v>34</v>
      </c>
      <c r="AX1287" s="14" t="s">
        <v>73</v>
      </c>
      <c r="AY1287" s="255" t="s">
        <v>213</v>
      </c>
    </row>
    <row r="1288" s="15" customFormat="1">
      <c r="A1288" s="15"/>
      <c r="B1288" s="256"/>
      <c r="C1288" s="257"/>
      <c r="D1288" s="236" t="s">
        <v>223</v>
      </c>
      <c r="E1288" s="258" t="s">
        <v>21</v>
      </c>
      <c r="F1288" s="259" t="s">
        <v>230</v>
      </c>
      <c r="G1288" s="257"/>
      <c r="H1288" s="260">
        <v>19.257000000000001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223</v>
      </c>
      <c r="AU1288" s="266" t="s">
        <v>86</v>
      </c>
      <c r="AV1288" s="15" t="s">
        <v>122</v>
      </c>
      <c r="AW1288" s="15" t="s">
        <v>34</v>
      </c>
      <c r="AX1288" s="15" t="s">
        <v>80</v>
      </c>
      <c r="AY1288" s="266" t="s">
        <v>213</v>
      </c>
    </row>
    <row r="1289" s="2" customFormat="1" ht="44.25" customHeight="1">
      <c r="A1289" s="41"/>
      <c r="B1289" s="42"/>
      <c r="C1289" s="216" t="s">
        <v>1581</v>
      </c>
      <c r="D1289" s="216" t="s">
        <v>215</v>
      </c>
      <c r="E1289" s="217" t="s">
        <v>1582</v>
      </c>
      <c r="F1289" s="218" t="s">
        <v>1583</v>
      </c>
      <c r="G1289" s="219" t="s">
        <v>284</v>
      </c>
      <c r="H1289" s="220">
        <v>1.1220000000000001</v>
      </c>
      <c r="I1289" s="221"/>
      <c r="J1289" s="222">
        <f>ROUND(I1289*H1289,2)</f>
        <v>0</v>
      </c>
      <c r="K1289" s="218" t="s">
        <v>219</v>
      </c>
      <c r="L1289" s="47"/>
      <c r="M1289" s="223" t="s">
        <v>21</v>
      </c>
      <c r="N1289" s="224" t="s">
        <v>45</v>
      </c>
      <c r="O1289" s="87"/>
      <c r="P1289" s="225">
        <f>O1289*H1289</f>
        <v>0</v>
      </c>
      <c r="Q1289" s="225">
        <v>1.06277</v>
      </c>
      <c r="R1289" s="225">
        <f>Q1289*H1289</f>
        <v>1.1924279400000002</v>
      </c>
      <c r="S1289" s="225">
        <v>0</v>
      </c>
      <c r="T1289" s="226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7" t="s">
        <v>122</v>
      </c>
      <c r="AT1289" s="227" t="s">
        <v>215</v>
      </c>
      <c r="AU1289" s="227" t="s">
        <v>86</v>
      </c>
      <c r="AY1289" s="20" t="s">
        <v>213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20" t="s">
        <v>86</v>
      </c>
      <c r="BK1289" s="228">
        <f>ROUND(I1289*H1289,2)</f>
        <v>0</v>
      </c>
      <c r="BL1289" s="20" t="s">
        <v>122</v>
      </c>
      <c r="BM1289" s="227" t="s">
        <v>1584</v>
      </c>
    </row>
    <row r="1290" s="2" customFormat="1">
      <c r="A1290" s="41"/>
      <c r="B1290" s="42"/>
      <c r="C1290" s="43"/>
      <c r="D1290" s="229" t="s">
        <v>221</v>
      </c>
      <c r="E1290" s="43"/>
      <c r="F1290" s="230" t="s">
        <v>1585</v>
      </c>
      <c r="G1290" s="43"/>
      <c r="H1290" s="43"/>
      <c r="I1290" s="231"/>
      <c r="J1290" s="43"/>
      <c r="K1290" s="43"/>
      <c r="L1290" s="47"/>
      <c r="M1290" s="232"/>
      <c r="N1290" s="233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221</v>
      </c>
      <c r="AU1290" s="20" t="s">
        <v>86</v>
      </c>
    </row>
    <row r="1291" s="13" customFormat="1">
      <c r="A1291" s="13"/>
      <c r="B1291" s="234"/>
      <c r="C1291" s="235"/>
      <c r="D1291" s="236" t="s">
        <v>223</v>
      </c>
      <c r="E1291" s="237" t="s">
        <v>21</v>
      </c>
      <c r="F1291" s="238" t="s">
        <v>1461</v>
      </c>
      <c r="G1291" s="235"/>
      <c r="H1291" s="237" t="s">
        <v>21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223</v>
      </c>
      <c r="AU1291" s="244" t="s">
        <v>86</v>
      </c>
      <c r="AV1291" s="13" t="s">
        <v>80</v>
      </c>
      <c r="AW1291" s="13" t="s">
        <v>34</v>
      </c>
      <c r="AX1291" s="13" t="s">
        <v>73</v>
      </c>
      <c r="AY1291" s="244" t="s">
        <v>213</v>
      </c>
    </row>
    <row r="1292" s="14" customFormat="1">
      <c r="A1292" s="14"/>
      <c r="B1292" s="245"/>
      <c r="C1292" s="246"/>
      <c r="D1292" s="236" t="s">
        <v>223</v>
      </c>
      <c r="E1292" s="247" t="s">
        <v>21</v>
      </c>
      <c r="F1292" s="248" t="s">
        <v>1586</v>
      </c>
      <c r="G1292" s="246"/>
      <c r="H1292" s="249">
        <v>0.374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223</v>
      </c>
      <c r="AU1292" s="255" t="s">
        <v>86</v>
      </c>
      <c r="AV1292" s="14" t="s">
        <v>86</v>
      </c>
      <c r="AW1292" s="14" t="s">
        <v>34</v>
      </c>
      <c r="AX1292" s="14" t="s">
        <v>73</v>
      </c>
      <c r="AY1292" s="255" t="s">
        <v>213</v>
      </c>
    </row>
    <row r="1293" s="13" customFormat="1">
      <c r="A1293" s="13"/>
      <c r="B1293" s="234"/>
      <c r="C1293" s="235"/>
      <c r="D1293" s="236" t="s">
        <v>223</v>
      </c>
      <c r="E1293" s="237" t="s">
        <v>21</v>
      </c>
      <c r="F1293" s="238" t="s">
        <v>1463</v>
      </c>
      <c r="G1293" s="235"/>
      <c r="H1293" s="237" t="s">
        <v>21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223</v>
      </c>
      <c r="AU1293" s="244" t="s">
        <v>86</v>
      </c>
      <c r="AV1293" s="13" t="s">
        <v>80</v>
      </c>
      <c r="AW1293" s="13" t="s">
        <v>34</v>
      </c>
      <c r="AX1293" s="13" t="s">
        <v>73</v>
      </c>
      <c r="AY1293" s="244" t="s">
        <v>213</v>
      </c>
    </row>
    <row r="1294" s="14" customFormat="1">
      <c r="A1294" s="14"/>
      <c r="B1294" s="245"/>
      <c r="C1294" s="246"/>
      <c r="D1294" s="236" t="s">
        <v>223</v>
      </c>
      <c r="E1294" s="247" t="s">
        <v>21</v>
      </c>
      <c r="F1294" s="248" t="s">
        <v>1587</v>
      </c>
      <c r="G1294" s="246"/>
      <c r="H1294" s="249">
        <v>0.748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223</v>
      </c>
      <c r="AU1294" s="255" t="s">
        <v>86</v>
      </c>
      <c r="AV1294" s="14" t="s">
        <v>86</v>
      </c>
      <c r="AW1294" s="14" t="s">
        <v>34</v>
      </c>
      <c r="AX1294" s="14" t="s">
        <v>73</v>
      </c>
      <c r="AY1294" s="255" t="s">
        <v>213</v>
      </c>
    </row>
    <row r="1295" s="15" customFormat="1">
      <c r="A1295" s="15"/>
      <c r="B1295" s="256"/>
      <c r="C1295" s="257"/>
      <c r="D1295" s="236" t="s">
        <v>223</v>
      </c>
      <c r="E1295" s="258" t="s">
        <v>21</v>
      </c>
      <c r="F1295" s="259" t="s">
        <v>230</v>
      </c>
      <c r="G1295" s="257"/>
      <c r="H1295" s="260">
        <v>1.1220000000000001</v>
      </c>
      <c r="I1295" s="261"/>
      <c r="J1295" s="257"/>
      <c r="K1295" s="257"/>
      <c r="L1295" s="262"/>
      <c r="M1295" s="263"/>
      <c r="N1295" s="264"/>
      <c r="O1295" s="264"/>
      <c r="P1295" s="264"/>
      <c r="Q1295" s="264"/>
      <c r="R1295" s="264"/>
      <c r="S1295" s="264"/>
      <c r="T1295" s="26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6" t="s">
        <v>223</v>
      </c>
      <c r="AU1295" s="266" t="s">
        <v>86</v>
      </c>
      <c r="AV1295" s="15" t="s">
        <v>122</v>
      </c>
      <c r="AW1295" s="15" t="s">
        <v>34</v>
      </c>
      <c r="AX1295" s="15" t="s">
        <v>80</v>
      </c>
      <c r="AY1295" s="266" t="s">
        <v>213</v>
      </c>
    </row>
    <row r="1296" s="2" customFormat="1" ht="24.15" customHeight="1">
      <c r="A1296" s="41"/>
      <c r="B1296" s="42"/>
      <c r="C1296" s="216" t="s">
        <v>1588</v>
      </c>
      <c r="D1296" s="216" t="s">
        <v>215</v>
      </c>
      <c r="E1296" s="217" t="s">
        <v>1589</v>
      </c>
      <c r="F1296" s="218" t="s">
        <v>1590</v>
      </c>
      <c r="G1296" s="219" t="s">
        <v>218</v>
      </c>
      <c r="H1296" s="220">
        <v>11.551</v>
      </c>
      <c r="I1296" s="221"/>
      <c r="J1296" s="222">
        <f>ROUND(I1296*H1296,2)</f>
        <v>0</v>
      </c>
      <c r="K1296" s="218" t="s">
        <v>219</v>
      </c>
      <c r="L1296" s="47"/>
      <c r="M1296" s="223" t="s">
        <v>21</v>
      </c>
      <c r="N1296" s="224" t="s">
        <v>45</v>
      </c>
      <c r="O1296" s="87"/>
      <c r="P1296" s="225">
        <f>O1296*H1296</f>
        <v>0</v>
      </c>
      <c r="Q1296" s="225">
        <v>2.5019399999999998</v>
      </c>
      <c r="R1296" s="225">
        <f>Q1296*H1296</f>
        <v>28.89990894</v>
      </c>
      <c r="S1296" s="225">
        <v>0</v>
      </c>
      <c r="T1296" s="226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27" t="s">
        <v>122</v>
      </c>
      <c r="AT1296" s="227" t="s">
        <v>215</v>
      </c>
      <c r="AU1296" s="227" t="s">
        <v>86</v>
      </c>
      <c r="AY1296" s="20" t="s">
        <v>213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20" t="s">
        <v>86</v>
      </c>
      <c r="BK1296" s="228">
        <f>ROUND(I1296*H1296,2)</f>
        <v>0</v>
      </c>
      <c r="BL1296" s="20" t="s">
        <v>122</v>
      </c>
      <c r="BM1296" s="227" t="s">
        <v>1591</v>
      </c>
    </row>
    <row r="1297" s="2" customFormat="1">
      <c r="A1297" s="41"/>
      <c r="B1297" s="42"/>
      <c r="C1297" s="43"/>
      <c r="D1297" s="229" t="s">
        <v>221</v>
      </c>
      <c r="E1297" s="43"/>
      <c r="F1297" s="230" t="s">
        <v>1592</v>
      </c>
      <c r="G1297" s="43"/>
      <c r="H1297" s="43"/>
      <c r="I1297" s="231"/>
      <c r="J1297" s="43"/>
      <c r="K1297" s="43"/>
      <c r="L1297" s="47"/>
      <c r="M1297" s="232"/>
      <c r="N1297" s="233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221</v>
      </c>
      <c r="AU1297" s="20" t="s">
        <v>86</v>
      </c>
    </row>
    <row r="1298" s="13" customFormat="1">
      <c r="A1298" s="13"/>
      <c r="B1298" s="234"/>
      <c r="C1298" s="235"/>
      <c r="D1298" s="236" t="s">
        <v>223</v>
      </c>
      <c r="E1298" s="237" t="s">
        <v>21</v>
      </c>
      <c r="F1298" s="238" t="s">
        <v>1398</v>
      </c>
      <c r="G1298" s="235"/>
      <c r="H1298" s="237" t="s">
        <v>21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223</v>
      </c>
      <c r="AU1298" s="244" t="s">
        <v>86</v>
      </c>
      <c r="AV1298" s="13" t="s">
        <v>80</v>
      </c>
      <c r="AW1298" s="13" t="s">
        <v>34</v>
      </c>
      <c r="AX1298" s="13" t="s">
        <v>73</v>
      </c>
      <c r="AY1298" s="244" t="s">
        <v>213</v>
      </c>
    </row>
    <row r="1299" s="13" customFormat="1">
      <c r="A1299" s="13"/>
      <c r="B1299" s="234"/>
      <c r="C1299" s="235"/>
      <c r="D1299" s="236" t="s">
        <v>223</v>
      </c>
      <c r="E1299" s="237" t="s">
        <v>21</v>
      </c>
      <c r="F1299" s="238" t="s">
        <v>1593</v>
      </c>
      <c r="G1299" s="235"/>
      <c r="H1299" s="237" t="s">
        <v>21</v>
      </c>
      <c r="I1299" s="239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223</v>
      </c>
      <c r="AU1299" s="244" t="s">
        <v>86</v>
      </c>
      <c r="AV1299" s="13" t="s">
        <v>80</v>
      </c>
      <c r="AW1299" s="13" t="s">
        <v>34</v>
      </c>
      <c r="AX1299" s="13" t="s">
        <v>73</v>
      </c>
      <c r="AY1299" s="244" t="s">
        <v>213</v>
      </c>
    </row>
    <row r="1300" s="14" customFormat="1">
      <c r="A1300" s="14"/>
      <c r="B1300" s="245"/>
      <c r="C1300" s="246"/>
      <c r="D1300" s="236" t="s">
        <v>223</v>
      </c>
      <c r="E1300" s="247" t="s">
        <v>21</v>
      </c>
      <c r="F1300" s="248" t="s">
        <v>1594</v>
      </c>
      <c r="G1300" s="246"/>
      <c r="H1300" s="249">
        <v>1.3109999999999999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223</v>
      </c>
      <c r="AU1300" s="255" t="s">
        <v>86</v>
      </c>
      <c r="AV1300" s="14" t="s">
        <v>86</v>
      </c>
      <c r="AW1300" s="14" t="s">
        <v>34</v>
      </c>
      <c r="AX1300" s="14" t="s">
        <v>73</v>
      </c>
      <c r="AY1300" s="255" t="s">
        <v>213</v>
      </c>
    </row>
    <row r="1301" s="13" customFormat="1">
      <c r="A1301" s="13"/>
      <c r="B1301" s="234"/>
      <c r="C1301" s="235"/>
      <c r="D1301" s="236" t="s">
        <v>223</v>
      </c>
      <c r="E1301" s="237" t="s">
        <v>21</v>
      </c>
      <c r="F1301" s="238" t="s">
        <v>1595</v>
      </c>
      <c r="G1301" s="235"/>
      <c r="H1301" s="237" t="s">
        <v>21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223</v>
      </c>
      <c r="AU1301" s="244" t="s">
        <v>86</v>
      </c>
      <c r="AV1301" s="13" t="s">
        <v>80</v>
      </c>
      <c r="AW1301" s="13" t="s">
        <v>34</v>
      </c>
      <c r="AX1301" s="13" t="s">
        <v>73</v>
      </c>
      <c r="AY1301" s="244" t="s">
        <v>213</v>
      </c>
    </row>
    <row r="1302" s="14" customFormat="1">
      <c r="A1302" s="14"/>
      <c r="B1302" s="245"/>
      <c r="C1302" s="246"/>
      <c r="D1302" s="236" t="s">
        <v>223</v>
      </c>
      <c r="E1302" s="247" t="s">
        <v>21</v>
      </c>
      <c r="F1302" s="248" t="s">
        <v>1596</v>
      </c>
      <c r="G1302" s="246"/>
      <c r="H1302" s="249">
        <v>1.0269999999999999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223</v>
      </c>
      <c r="AU1302" s="255" t="s">
        <v>86</v>
      </c>
      <c r="AV1302" s="14" t="s">
        <v>86</v>
      </c>
      <c r="AW1302" s="14" t="s">
        <v>34</v>
      </c>
      <c r="AX1302" s="14" t="s">
        <v>73</v>
      </c>
      <c r="AY1302" s="255" t="s">
        <v>213</v>
      </c>
    </row>
    <row r="1303" s="13" customFormat="1">
      <c r="A1303" s="13"/>
      <c r="B1303" s="234"/>
      <c r="C1303" s="235"/>
      <c r="D1303" s="236" t="s">
        <v>223</v>
      </c>
      <c r="E1303" s="237" t="s">
        <v>21</v>
      </c>
      <c r="F1303" s="238" t="s">
        <v>1597</v>
      </c>
      <c r="G1303" s="235"/>
      <c r="H1303" s="237" t="s">
        <v>21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223</v>
      </c>
      <c r="AU1303" s="244" t="s">
        <v>86</v>
      </c>
      <c r="AV1303" s="13" t="s">
        <v>80</v>
      </c>
      <c r="AW1303" s="13" t="s">
        <v>34</v>
      </c>
      <c r="AX1303" s="13" t="s">
        <v>73</v>
      </c>
      <c r="AY1303" s="244" t="s">
        <v>213</v>
      </c>
    </row>
    <row r="1304" s="14" customFormat="1">
      <c r="A1304" s="14"/>
      <c r="B1304" s="245"/>
      <c r="C1304" s="246"/>
      <c r="D1304" s="236" t="s">
        <v>223</v>
      </c>
      <c r="E1304" s="247" t="s">
        <v>21</v>
      </c>
      <c r="F1304" s="248" t="s">
        <v>1598</v>
      </c>
      <c r="G1304" s="246"/>
      <c r="H1304" s="249">
        <v>1.1060000000000001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223</v>
      </c>
      <c r="AU1304" s="255" t="s">
        <v>86</v>
      </c>
      <c r="AV1304" s="14" t="s">
        <v>86</v>
      </c>
      <c r="AW1304" s="14" t="s">
        <v>34</v>
      </c>
      <c r="AX1304" s="14" t="s">
        <v>73</v>
      </c>
      <c r="AY1304" s="255" t="s">
        <v>213</v>
      </c>
    </row>
    <row r="1305" s="13" customFormat="1">
      <c r="A1305" s="13"/>
      <c r="B1305" s="234"/>
      <c r="C1305" s="235"/>
      <c r="D1305" s="236" t="s">
        <v>223</v>
      </c>
      <c r="E1305" s="237" t="s">
        <v>21</v>
      </c>
      <c r="F1305" s="238" t="s">
        <v>1599</v>
      </c>
      <c r="G1305" s="235"/>
      <c r="H1305" s="237" t="s">
        <v>21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223</v>
      </c>
      <c r="AU1305" s="244" t="s">
        <v>86</v>
      </c>
      <c r="AV1305" s="13" t="s">
        <v>80</v>
      </c>
      <c r="AW1305" s="13" t="s">
        <v>34</v>
      </c>
      <c r="AX1305" s="13" t="s">
        <v>73</v>
      </c>
      <c r="AY1305" s="244" t="s">
        <v>213</v>
      </c>
    </row>
    <row r="1306" s="14" customFormat="1">
      <c r="A1306" s="14"/>
      <c r="B1306" s="245"/>
      <c r="C1306" s="246"/>
      <c r="D1306" s="236" t="s">
        <v>223</v>
      </c>
      <c r="E1306" s="247" t="s">
        <v>21</v>
      </c>
      <c r="F1306" s="248" t="s">
        <v>1600</v>
      </c>
      <c r="G1306" s="246"/>
      <c r="H1306" s="249">
        <v>1.8140000000000001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223</v>
      </c>
      <c r="AU1306" s="255" t="s">
        <v>86</v>
      </c>
      <c r="AV1306" s="14" t="s">
        <v>86</v>
      </c>
      <c r="AW1306" s="14" t="s">
        <v>34</v>
      </c>
      <c r="AX1306" s="14" t="s">
        <v>73</v>
      </c>
      <c r="AY1306" s="255" t="s">
        <v>213</v>
      </c>
    </row>
    <row r="1307" s="13" customFormat="1">
      <c r="A1307" s="13"/>
      <c r="B1307" s="234"/>
      <c r="C1307" s="235"/>
      <c r="D1307" s="236" t="s">
        <v>223</v>
      </c>
      <c r="E1307" s="237" t="s">
        <v>21</v>
      </c>
      <c r="F1307" s="238" t="s">
        <v>1601</v>
      </c>
      <c r="G1307" s="235"/>
      <c r="H1307" s="237" t="s">
        <v>21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223</v>
      </c>
      <c r="AU1307" s="244" t="s">
        <v>86</v>
      </c>
      <c r="AV1307" s="13" t="s">
        <v>80</v>
      </c>
      <c r="AW1307" s="13" t="s">
        <v>34</v>
      </c>
      <c r="AX1307" s="13" t="s">
        <v>73</v>
      </c>
      <c r="AY1307" s="244" t="s">
        <v>213</v>
      </c>
    </row>
    <row r="1308" s="14" customFormat="1">
      <c r="A1308" s="14"/>
      <c r="B1308" s="245"/>
      <c r="C1308" s="246"/>
      <c r="D1308" s="236" t="s">
        <v>223</v>
      </c>
      <c r="E1308" s="247" t="s">
        <v>21</v>
      </c>
      <c r="F1308" s="248" t="s">
        <v>1602</v>
      </c>
      <c r="G1308" s="246"/>
      <c r="H1308" s="249">
        <v>2.0760000000000001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223</v>
      </c>
      <c r="AU1308" s="255" t="s">
        <v>86</v>
      </c>
      <c r="AV1308" s="14" t="s">
        <v>86</v>
      </c>
      <c r="AW1308" s="14" t="s">
        <v>34</v>
      </c>
      <c r="AX1308" s="14" t="s">
        <v>73</v>
      </c>
      <c r="AY1308" s="255" t="s">
        <v>213</v>
      </c>
    </row>
    <row r="1309" s="13" customFormat="1">
      <c r="A1309" s="13"/>
      <c r="B1309" s="234"/>
      <c r="C1309" s="235"/>
      <c r="D1309" s="236" t="s">
        <v>223</v>
      </c>
      <c r="E1309" s="237" t="s">
        <v>21</v>
      </c>
      <c r="F1309" s="238" t="s">
        <v>1402</v>
      </c>
      <c r="G1309" s="235"/>
      <c r="H1309" s="237" t="s">
        <v>21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223</v>
      </c>
      <c r="AU1309" s="244" t="s">
        <v>86</v>
      </c>
      <c r="AV1309" s="13" t="s">
        <v>80</v>
      </c>
      <c r="AW1309" s="13" t="s">
        <v>34</v>
      </c>
      <c r="AX1309" s="13" t="s">
        <v>73</v>
      </c>
      <c r="AY1309" s="244" t="s">
        <v>213</v>
      </c>
    </row>
    <row r="1310" s="13" customFormat="1">
      <c r="A1310" s="13"/>
      <c r="B1310" s="234"/>
      <c r="C1310" s="235"/>
      <c r="D1310" s="236" t="s">
        <v>223</v>
      </c>
      <c r="E1310" s="237" t="s">
        <v>21</v>
      </c>
      <c r="F1310" s="238" t="s">
        <v>1603</v>
      </c>
      <c r="G1310" s="235"/>
      <c r="H1310" s="237" t="s">
        <v>21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223</v>
      </c>
      <c r="AU1310" s="244" t="s">
        <v>86</v>
      </c>
      <c r="AV1310" s="13" t="s">
        <v>80</v>
      </c>
      <c r="AW1310" s="13" t="s">
        <v>34</v>
      </c>
      <c r="AX1310" s="13" t="s">
        <v>73</v>
      </c>
      <c r="AY1310" s="244" t="s">
        <v>213</v>
      </c>
    </row>
    <row r="1311" s="14" customFormat="1">
      <c r="A1311" s="14"/>
      <c r="B1311" s="245"/>
      <c r="C1311" s="246"/>
      <c r="D1311" s="236" t="s">
        <v>223</v>
      </c>
      <c r="E1311" s="247" t="s">
        <v>21</v>
      </c>
      <c r="F1311" s="248" t="s">
        <v>1604</v>
      </c>
      <c r="G1311" s="246"/>
      <c r="H1311" s="249">
        <v>0.84799999999999998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223</v>
      </c>
      <c r="AU1311" s="255" t="s">
        <v>86</v>
      </c>
      <c r="AV1311" s="14" t="s">
        <v>86</v>
      </c>
      <c r="AW1311" s="14" t="s">
        <v>34</v>
      </c>
      <c r="AX1311" s="14" t="s">
        <v>73</v>
      </c>
      <c r="AY1311" s="255" t="s">
        <v>213</v>
      </c>
    </row>
    <row r="1312" s="13" customFormat="1">
      <c r="A1312" s="13"/>
      <c r="B1312" s="234"/>
      <c r="C1312" s="235"/>
      <c r="D1312" s="236" t="s">
        <v>223</v>
      </c>
      <c r="E1312" s="237" t="s">
        <v>21</v>
      </c>
      <c r="F1312" s="238" t="s">
        <v>1605</v>
      </c>
      <c r="G1312" s="235"/>
      <c r="H1312" s="237" t="s">
        <v>21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223</v>
      </c>
      <c r="AU1312" s="244" t="s">
        <v>86</v>
      </c>
      <c r="AV1312" s="13" t="s">
        <v>80</v>
      </c>
      <c r="AW1312" s="13" t="s">
        <v>34</v>
      </c>
      <c r="AX1312" s="13" t="s">
        <v>73</v>
      </c>
      <c r="AY1312" s="244" t="s">
        <v>213</v>
      </c>
    </row>
    <row r="1313" s="13" customFormat="1">
      <c r="A1313" s="13"/>
      <c r="B1313" s="234"/>
      <c r="C1313" s="235"/>
      <c r="D1313" s="236" t="s">
        <v>223</v>
      </c>
      <c r="E1313" s="237" t="s">
        <v>21</v>
      </c>
      <c r="F1313" s="238" t="s">
        <v>1606</v>
      </c>
      <c r="G1313" s="235"/>
      <c r="H1313" s="237" t="s">
        <v>21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223</v>
      </c>
      <c r="AU1313" s="244" t="s">
        <v>86</v>
      </c>
      <c r="AV1313" s="13" t="s">
        <v>80</v>
      </c>
      <c r="AW1313" s="13" t="s">
        <v>34</v>
      </c>
      <c r="AX1313" s="13" t="s">
        <v>73</v>
      </c>
      <c r="AY1313" s="244" t="s">
        <v>213</v>
      </c>
    </row>
    <row r="1314" s="14" customFormat="1">
      <c r="A1314" s="14"/>
      <c r="B1314" s="245"/>
      <c r="C1314" s="246"/>
      <c r="D1314" s="236" t="s">
        <v>223</v>
      </c>
      <c r="E1314" s="247" t="s">
        <v>21</v>
      </c>
      <c r="F1314" s="248" t="s">
        <v>1607</v>
      </c>
      <c r="G1314" s="246"/>
      <c r="H1314" s="249">
        <v>1.1810000000000001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223</v>
      </c>
      <c r="AU1314" s="255" t="s">
        <v>86</v>
      </c>
      <c r="AV1314" s="14" t="s">
        <v>86</v>
      </c>
      <c r="AW1314" s="14" t="s">
        <v>34</v>
      </c>
      <c r="AX1314" s="14" t="s">
        <v>73</v>
      </c>
      <c r="AY1314" s="255" t="s">
        <v>213</v>
      </c>
    </row>
    <row r="1315" s="14" customFormat="1">
      <c r="A1315" s="14"/>
      <c r="B1315" s="245"/>
      <c r="C1315" s="246"/>
      <c r="D1315" s="236" t="s">
        <v>223</v>
      </c>
      <c r="E1315" s="247" t="s">
        <v>21</v>
      </c>
      <c r="F1315" s="248" t="s">
        <v>1608</v>
      </c>
      <c r="G1315" s="246"/>
      <c r="H1315" s="249">
        <v>1.0940000000000001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223</v>
      </c>
      <c r="AU1315" s="255" t="s">
        <v>86</v>
      </c>
      <c r="AV1315" s="14" t="s">
        <v>86</v>
      </c>
      <c r="AW1315" s="14" t="s">
        <v>34</v>
      </c>
      <c r="AX1315" s="14" t="s">
        <v>73</v>
      </c>
      <c r="AY1315" s="255" t="s">
        <v>213</v>
      </c>
    </row>
    <row r="1316" s="14" customFormat="1">
      <c r="A1316" s="14"/>
      <c r="B1316" s="245"/>
      <c r="C1316" s="246"/>
      <c r="D1316" s="236" t="s">
        <v>223</v>
      </c>
      <c r="E1316" s="247" t="s">
        <v>21</v>
      </c>
      <c r="F1316" s="248" t="s">
        <v>1608</v>
      </c>
      <c r="G1316" s="246"/>
      <c r="H1316" s="249">
        <v>1.0940000000000001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223</v>
      </c>
      <c r="AU1316" s="255" t="s">
        <v>86</v>
      </c>
      <c r="AV1316" s="14" t="s">
        <v>86</v>
      </c>
      <c r="AW1316" s="14" t="s">
        <v>34</v>
      </c>
      <c r="AX1316" s="14" t="s">
        <v>73</v>
      </c>
      <c r="AY1316" s="255" t="s">
        <v>213</v>
      </c>
    </row>
    <row r="1317" s="15" customFormat="1">
      <c r="A1317" s="15"/>
      <c r="B1317" s="256"/>
      <c r="C1317" s="257"/>
      <c r="D1317" s="236" t="s">
        <v>223</v>
      </c>
      <c r="E1317" s="258" t="s">
        <v>21</v>
      </c>
      <c r="F1317" s="259" t="s">
        <v>230</v>
      </c>
      <c r="G1317" s="257"/>
      <c r="H1317" s="260">
        <v>11.551</v>
      </c>
      <c r="I1317" s="261"/>
      <c r="J1317" s="257"/>
      <c r="K1317" s="257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6" t="s">
        <v>223</v>
      </c>
      <c r="AU1317" s="266" t="s">
        <v>86</v>
      </c>
      <c r="AV1317" s="15" t="s">
        <v>122</v>
      </c>
      <c r="AW1317" s="15" t="s">
        <v>34</v>
      </c>
      <c r="AX1317" s="15" t="s">
        <v>80</v>
      </c>
      <c r="AY1317" s="266" t="s">
        <v>213</v>
      </c>
    </row>
    <row r="1318" s="2" customFormat="1" ht="24.15" customHeight="1">
      <c r="A1318" s="41"/>
      <c r="B1318" s="42"/>
      <c r="C1318" s="216" t="s">
        <v>1609</v>
      </c>
      <c r="D1318" s="216" t="s">
        <v>215</v>
      </c>
      <c r="E1318" s="217" t="s">
        <v>1610</v>
      </c>
      <c r="F1318" s="218" t="s">
        <v>1611</v>
      </c>
      <c r="G1318" s="219" t="s">
        <v>248</v>
      </c>
      <c r="H1318" s="220">
        <v>96.266000000000005</v>
      </c>
      <c r="I1318" s="221"/>
      <c r="J1318" s="222">
        <f>ROUND(I1318*H1318,2)</f>
        <v>0</v>
      </c>
      <c r="K1318" s="218" t="s">
        <v>219</v>
      </c>
      <c r="L1318" s="47"/>
      <c r="M1318" s="223" t="s">
        <v>21</v>
      </c>
      <c r="N1318" s="224" t="s">
        <v>45</v>
      </c>
      <c r="O1318" s="87"/>
      <c r="P1318" s="225">
        <f>O1318*H1318</f>
        <v>0</v>
      </c>
      <c r="Q1318" s="225">
        <v>0.0066299999999999996</v>
      </c>
      <c r="R1318" s="225">
        <f>Q1318*H1318</f>
        <v>0.63824358000000003</v>
      </c>
      <c r="S1318" s="225">
        <v>0</v>
      </c>
      <c r="T1318" s="226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27" t="s">
        <v>122</v>
      </c>
      <c r="AT1318" s="227" t="s">
        <v>215</v>
      </c>
      <c r="AU1318" s="227" t="s">
        <v>86</v>
      </c>
      <c r="AY1318" s="20" t="s">
        <v>213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20" t="s">
        <v>86</v>
      </c>
      <c r="BK1318" s="228">
        <f>ROUND(I1318*H1318,2)</f>
        <v>0</v>
      </c>
      <c r="BL1318" s="20" t="s">
        <v>122</v>
      </c>
      <c r="BM1318" s="227" t="s">
        <v>1612</v>
      </c>
    </row>
    <row r="1319" s="2" customFormat="1">
      <c r="A1319" s="41"/>
      <c r="B1319" s="42"/>
      <c r="C1319" s="43"/>
      <c r="D1319" s="229" t="s">
        <v>221</v>
      </c>
      <c r="E1319" s="43"/>
      <c r="F1319" s="230" t="s">
        <v>1613</v>
      </c>
      <c r="G1319" s="43"/>
      <c r="H1319" s="43"/>
      <c r="I1319" s="231"/>
      <c r="J1319" s="43"/>
      <c r="K1319" s="43"/>
      <c r="L1319" s="47"/>
      <c r="M1319" s="232"/>
      <c r="N1319" s="233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T1319" s="20" t="s">
        <v>221</v>
      </c>
      <c r="AU1319" s="20" t="s">
        <v>86</v>
      </c>
    </row>
    <row r="1320" s="13" customFormat="1">
      <c r="A1320" s="13"/>
      <c r="B1320" s="234"/>
      <c r="C1320" s="235"/>
      <c r="D1320" s="236" t="s">
        <v>223</v>
      </c>
      <c r="E1320" s="237" t="s">
        <v>21</v>
      </c>
      <c r="F1320" s="238" t="s">
        <v>1398</v>
      </c>
      <c r="G1320" s="235"/>
      <c r="H1320" s="237" t="s">
        <v>21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223</v>
      </c>
      <c r="AU1320" s="244" t="s">
        <v>86</v>
      </c>
      <c r="AV1320" s="13" t="s">
        <v>80</v>
      </c>
      <c r="AW1320" s="13" t="s">
        <v>34</v>
      </c>
      <c r="AX1320" s="13" t="s">
        <v>73</v>
      </c>
      <c r="AY1320" s="244" t="s">
        <v>213</v>
      </c>
    </row>
    <row r="1321" s="13" customFormat="1">
      <c r="A1321" s="13"/>
      <c r="B1321" s="234"/>
      <c r="C1321" s="235"/>
      <c r="D1321" s="236" t="s">
        <v>223</v>
      </c>
      <c r="E1321" s="237" t="s">
        <v>21</v>
      </c>
      <c r="F1321" s="238" t="s">
        <v>1593</v>
      </c>
      <c r="G1321" s="235"/>
      <c r="H1321" s="237" t="s">
        <v>21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223</v>
      </c>
      <c r="AU1321" s="244" t="s">
        <v>86</v>
      </c>
      <c r="AV1321" s="13" t="s">
        <v>80</v>
      </c>
      <c r="AW1321" s="13" t="s">
        <v>34</v>
      </c>
      <c r="AX1321" s="13" t="s">
        <v>73</v>
      </c>
      <c r="AY1321" s="244" t="s">
        <v>213</v>
      </c>
    </row>
    <row r="1322" s="14" customFormat="1">
      <c r="A1322" s="14"/>
      <c r="B1322" s="245"/>
      <c r="C1322" s="246"/>
      <c r="D1322" s="236" t="s">
        <v>223</v>
      </c>
      <c r="E1322" s="247" t="s">
        <v>21</v>
      </c>
      <c r="F1322" s="248" t="s">
        <v>1614</v>
      </c>
      <c r="G1322" s="246"/>
      <c r="H1322" s="249">
        <v>10.924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223</v>
      </c>
      <c r="AU1322" s="255" t="s">
        <v>86</v>
      </c>
      <c r="AV1322" s="14" t="s">
        <v>86</v>
      </c>
      <c r="AW1322" s="14" t="s">
        <v>34</v>
      </c>
      <c r="AX1322" s="14" t="s">
        <v>73</v>
      </c>
      <c r="AY1322" s="255" t="s">
        <v>213</v>
      </c>
    </row>
    <row r="1323" s="13" customFormat="1">
      <c r="A1323" s="13"/>
      <c r="B1323" s="234"/>
      <c r="C1323" s="235"/>
      <c r="D1323" s="236" t="s">
        <v>223</v>
      </c>
      <c r="E1323" s="237" t="s">
        <v>21</v>
      </c>
      <c r="F1323" s="238" t="s">
        <v>1595</v>
      </c>
      <c r="G1323" s="235"/>
      <c r="H1323" s="237" t="s">
        <v>21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223</v>
      </c>
      <c r="AU1323" s="244" t="s">
        <v>86</v>
      </c>
      <c r="AV1323" s="13" t="s">
        <v>80</v>
      </c>
      <c r="AW1323" s="13" t="s">
        <v>34</v>
      </c>
      <c r="AX1323" s="13" t="s">
        <v>73</v>
      </c>
      <c r="AY1323" s="244" t="s">
        <v>213</v>
      </c>
    </row>
    <row r="1324" s="14" customFormat="1">
      <c r="A1324" s="14"/>
      <c r="B1324" s="245"/>
      <c r="C1324" s="246"/>
      <c r="D1324" s="236" t="s">
        <v>223</v>
      </c>
      <c r="E1324" s="247" t="s">
        <v>21</v>
      </c>
      <c r="F1324" s="248" t="s">
        <v>1615</v>
      </c>
      <c r="G1324" s="246"/>
      <c r="H1324" s="249">
        <v>8.5559999999999992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223</v>
      </c>
      <c r="AU1324" s="255" t="s">
        <v>86</v>
      </c>
      <c r="AV1324" s="14" t="s">
        <v>86</v>
      </c>
      <c r="AW1324" s="14" t="s">
        <v>34</v>
      </c>
      <c r="AX1324" s="14" t="s">
        <v>73</v>
      </c>
      <c r="AY1324" s="255" t="s">
        <v>213</v>
      </c>
    </row>
    <row r="1325" s="13" customFormat="1">
      <c r="A1325" s="13"/>
      <c r="B1325" s="234"/>
      <c r="C1325" s="235"/>
      <c r="D1325" s="236" t="s">
        <v>223</v>
      </c>
      <c r="E1325" s="237" t="s">
        <v>21</v>
      </c>
      <c r="F1325" s="238" t="s">
        <v>1597</v>
      </c>
      <c r="G1325" s="235"/>
      <c r="H1325" s="237" t="s">
        <v>21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223</v>
      </c>
      <c r="AU1325" s="244" t="s">
        <v>86</v>
      </c>
      <c r="AV1325" s="13" t="s">
        <v>80</v>
      </c>
      <c r="AW1325" s="13" t="s">
        <v>34</v>
      </c>
      <c r="AX1325" s="13" t="s">
        <v>73</v>
      </c>
      <c r="AY1325" s="244" t="s">
        <v>213</v>
      </c>
    </row>
    <row r="1326" s="14" customFormat="1">
      <c r="A1326" s="14"/>
      <c r="B1326" s="245"/>
      <c r="C1326" s="246"/>
      <c r="D1326" s="236" t="s">
        <v>223</v>
      </c>
      <c r="E1326" s="247" t="s">
        <v>21</v>
      </c>
      <c r="F1326" s="248" t="s">
        <v>1616</v>
      </c>
      <c r="G1326" s="246"/>
      <c r="H1326" s="249">
        <v>9.2159999999999993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223</v>
      </c>
      <c r="AU1326" s="255" t="s">
        <v>86</v>
      </c>
      <c r="AV1326" s="14" t="s">
        <v>86</v>
      </c>
      <c r="AW1326" s="14" t="s">
        <v>34</v>
      </c>
      <c r="AX1326" s="14" t="s">
        <v>73</v>
      </c>
      <c r="AY1326" s="255" t="s">
        <v>213</v>
      </c>
    </row>
    <row r="1327" s="13" customFormat="1">
      <c r="A1327" s="13"/>
      <c r="B1327" s="234"/>
      <c r="C1327" s="235"/>
      <c r="D1327" s="236" t="s">
        <v>223</v>
      </c>
      <c r="E1327" s="237" t="s">
        <v>21</v>
      </c>
      <c r="F1327" s="238" t="s">
        <v>1599</v>
      </c>
      <c r="G1327" s="235"/>
      <c r="H1327" s="237" t="s">
        <v>21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223</v>
      </c>
      <c r="AU1327" s="244" t="s">
        <v>86</v>
      </c>
      <c r="AV1327" s="13" t="s">
        <v>80</v>
      </c>
      <c r="AW1327" s="13" t="s">
        <v>34</v>
      </c>
      <c r="AX1327" s="13" t="s">
        <v>73</v>
      </c>
      <c r="AY1327" s="244" t="s">
        <v>213</v>
      </c>
    </row>
    <row r="1328" s="14" customFormat="1">
      <c r="A1328" s="14"/>
      <c r="B1328" s="245"/>
      <c r="C1328" s="246"/>
      <c r="D1328" s="236" t="s">
        <v>223</v>
      </c>
      <c r="E1328" s="247" t="s">
        <v>21</v>
      </c>
      <c r="F1328" s="248" t="s">
        <v>1617</v>
      </c>
      <c r="G1328" s="246"/>
      <c r="H1328" s="249">
        <v>15.119999999999999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223</v>
      </c>
      <c r="AU1328" s="255" t="s">
        <v>86</v>
      </c>
      <c r="AV1328" s="14" t="s">
        <v>86</v>
      </c>
      <c r="AW1328" s="14" t="s">
        <v>34</v>
      </c>
      <c r="AX1328" s="14" t="s">
        <v>73</v>
      </c>
      <c r="AY1328" s="255" t="s">
        <v>213</v>
      </c>
    </row>
    <row r="1329" s="13" customFormat="1">
      <c r="A1329" s="13"/>
      <c r="B1329" s="234"/>
      <c r="C1329" s="235"/>
      <c r="D1329" s="236" t="s">
        <v>223</v>
      </c>
      <c r="E1329" s="237" t="s">
        <v>21</v>
      </c>
      <c r="F1329" s="238" t="s">
        <v>1601</v>
      </c>
      <c r="G1329" s="235"/>
      <c r="H1329" s="237" t="s">
        <v>21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223</v>
      </c>
      <c r="AU1329" s="244" t="s">
        <v>86</v>
      </c>
      <c r="AV1329" s="13" t="s">
        <v>80</v>
      </c>
      <c r="AW1329" s="13" t="s">
        <v>34</v>
      </c>
      <c r="AX1329" s="13" t="s">
        <v>73</v>
      </c>
      <c r="AY1329" s="244" t="s">
        <v>213</v>
      </c>
    </row>
    <row r="1330" s="14" customFormat="1">
      <c r="A1330" s="14"/>
      <c r="B1330" s="245"/>
      <c r="C1330" s="246"/>
      <c r="D1330" s="236" t="s">
        <v>223</v>
      </c>
      <c r="E1330" s="247" t="s">
        <v>21</v>
      </c>
      <c r="F1330" s="248" t="s">
        <v>1618</v>
      </c>
      <c r="G1330" s="246"/>
      <c r="H1330" s="249">
        <v>17.303999999999998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223</v>
      </c>
      <c r="AU1330" s="255" t="s">
        <v>86</v>
      </c>
      <c r="AV1330" s="14" t="s">
        <v>86</v>
      </c>
      <c r="AW1330" s="14" t="s">
        <v>34</v>
      </c>
      <c r="AX1330" s="14" t="s">
        <v>73</v>
      </c>
      <c r="AY1330" s="255" t="s">
        <v>213</v>
      </c>
    </row>
    <row r="1331" s="13" customFormat="1">
      <c r="A1331" s="13"/>
      <c r="B1331" s="234"/>
      <c r="C1331" s="235"/>
      <c r="D1331" s="236" t="s">
        <v>223</v>
      </c>
      <c r="E1331" s="237" t="s">
        <v>21</v>
      </c>
      <c r="F1331" s="238" t="s">
        <v>1402</v>
      </c>
      <c r="G1331" s="235"/>
      <c r="H1331" s="237" t="s">
        <v>21</v>
      </c>
      <c r="I1331" s="239"/>
      <c r="J1331" s="235"/>
      <c r="K1331" s="235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223</v>
      </c>
      <c r="AU1331" s="244" t="s">
        <v>86</v>
      </c>
      <c r="AV1331" s="13" t="s">
        <v>80</v>
      </c>
      <c r="AW1331" s="13" t="s">
        <v>34</v>
      </c>
      <c r="AX1331" s="13" t="s">
        <v>73</v>
      </c>
      <c r="AY1331" s="244" t="s">
        <v>213</v>
      </c>
    </row>
    <row r="1332" s="13" customFormat="1">
      <c r="A1332" s="13"/>
      <c r="B1332" s="234"/>
      <c r="C1332" s="235"/>
      <c r="D1332" s="236" t="s">
        <v>223</v>
      </c>
      <c r="E1332" s="237" t="s">
        <v>21</v>
      </c>
      <c r="F1332" s="238" t="s">
        <v>1603</v>
      </c>
      <c r="G1332" s="235"/>
      <c r="H1332" s="237" t="s">
        <v>21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223</v>
      </c>
      <c r="AU1332" s="244" t="s">
        <v>86</v>
      </c>
      <c r="AV1332" s="13" t="s">
        <v>80</v>
      </c>
      <c r="AW1332" s="13" t="s">
        <v>34</v>
      </c>
      <c r="AX1332" s="13" t="s">
        <v>73</v>
      </c>
      <c r="AY1332" s="244" t="s">
        <v>213</v>
      </c>
    </row>
    <row r="1333" s="14" customFormat="1">
      <c r="A1333" s="14"/>
      <c r="B1333" s="245"/>
      <c r="C1333" s="246"/>
      <c r="D1333" s="236" t="s">
        <v>223</v>
      </c>
      <c r="E1333" s="247" t="s">
        <v>21</v>
      </c>
      <c r="F1333" s="248" t="s">
        <v>1619</v>
      </c>
      <c r="G1333" s="246"/>
      <c r="H1333" s="249">
        <v>7.0659999999999998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223</v>
      </c>
      <c r="AU1333" s="255" t="s">
        <v>86</v>
      </c>
      <c r="AV1333" s="14" t="s">
        <v>86</v>
      </c>
      <c r="AW1333" s="14" t="s">
        <v>34</v>
      </c>
      <c r="AX1333" s="14" t="s">
        <v>73</v>
      </c>
      <c r="AY1333" s="255" t="s">
        <v>213</v>
      </c>
    </row>
    <row r="1334" s="13" customFormat="1">
      <c r="A1334" s="13"/>
      <c r="B1334" s="234"/>
      <c r="C1334" s="235"/>
      <c r="D1334" s="236" t="s">
        <v>223</v>
      </c>
      <c r="E1334" s="237" t="s">
        <v>21</v>
      </c>
      <c r="F1334" s="238" t="s">
        <v>1605</v>
      </c>
      <c r="G1334" s="235"/>
      <c r="H1334" s="237" t="s">
        <v>21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223</v>
      </c>
      <c r="AU1334" s="244" t="s">
        <v>86</v>
      </c>
      <c r="AV1334" s="13" t="s">
        <v>80</v>
      </c>
      <c r="AW1334" s="13" t="s">
        <v>34</v>
      </c>
      <c r="AX1334" s="13" t="s">
        <v>73</v>
      </c>
      <c r="AY1334" s="244" t="s">
        <v>213</v>
      </c>
    </row>
    <row r="1335" s="13" customFormat="1">
      <c r="A1335" s="13"/>
      <c r="B1335" s="234"/>
      <c r="C1335" s="235"/>
      <c r="D1335" s="236" t="s">
        <v>223</v>
      </c>
      <c r="E1335" s="237" t="s">
        <v>21</v>
      </c>
      <c r="F1335" s="238" t="s">
        <v>1606</v>
      </c>
      <c r="G1335" s="235"/>
      <c r="H1335" s="237" t="s">
        <v>21</v>
      </c>
      <c r="I1335" s="239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223</v>
      </c>
      <c r="AU1335" s="244" t="s">
        <v>86</v>
      </c>
      <c r="AV1335" s="13" t="s">
        <v>80</v>
      </c>
      <c r="AW1335" s="13" t="s">
        <v>34</v>
      </c>
      <c r="AX1335" s="13" t="s">
        <v>73</v>
      </c>
      <c r="AY1335" s="244" t="s">
        <v>213</v>
      </c>
    </row>
    <row r="1336" s="14" customFormat="1">
      <c r="A1336" s="14"/>
      <c r="B1336" s="245"/>
      <c r="C1336" s="246"/>
      <c r="D1336" s="236" t="s">
        <v>223</v>
      </c>
      <c r="E1336" s="247" t="s">
        <v>21</v>
      </c>
      <c r="F1336" s="248" t="s">
        <v>1620</v>
      </c>
      <c r="G1336" s="246"/>
      <c r="H1336" s="249">
        <v>9.8399999999999999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223</v>
      </c>
      <c r="AU1336" s="255" t="s">
        <v>86</v>
      </c>
      <c r="AV1336" s="14" t="s">
        <v>86</v>
      </c>
      <c r="AW1336" s="14" t="s">
        <v>34</v>
      </c>
      <c r="AX1336" s="14" t="s">
        <v>73</v>
      </c>
      <c r="AY1336" s="255" t="s">
        <v>213</v>
      </c>
    </row>
    <row r="1337" s="14" customFormat="1">
      <c r="A1337" s="14"/>
      <c r="B1337" s="245"/>
      <c r="C1337" s="246"/>
      <c r="D1337" s="236" t="s">
        <v>223</v>
      </c>
      <c r="E1337" s="247" t="s">
        <v>21</v>
      </c>
      <c r="F1337" s="248" t="s">
        <v>1621</v>
      </c>
      <c r="G1337" s="246"/>
      <c r="H1337" s="249">
        <v>9.1199999999999992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223</v>
      </c>
      <c r="AU1337" s="255" t="s">
        <v>86</v>
      </c>
      <c r="AV1337" s="14" t="s">
        <v>86</v>
      </c>
      <c r="AW1337" s="14" t="s">
        <v>34</v>
      </c>
      <c r="AX1337" s="14" t="s">
        <v>73</v>
      </c>
      <c r="AY1337" s="255" t="s">
        <v>213</v>
      </c>
    </row>
    <row r="1338" s="14" customFormat="1">
      <c r="A1338" s="14"/>
      <c r="B1338" s="245"/>
      <c r="C1338" s="246"/>
      <c r="D1338" s="236" t="s">
        <v>223</v>
      </c>
      <c r="E1338" s="247" t="s">
        <v>21</v>
      </c>
      <c r="F1338" s="248" t="s">
        <v>1621</v>
      </c>
      <c r="G1338" s="246"/>
      <c r="H1338" s="249">
        <v>9.1199999999999992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223</v>
      </c>
      <c r="AU1338" s="255" t="s">
        <v>86</v>
      </c>
      <c r="AV1338" s="14" t="s">
        <v>86</v>
      </c>
      <c r="AW1338" s="14" t="s">
        <v>34</v>
      </c>
      <c r="AX1338" s="14" t="s">
        <v>73</v>
      </c>
      <c r="AY1338" s="255" t="s">
        <v>213</v>
      </c>
    </row>
    <row r="1339" s="15" customFormat="1">
      <c r="A1339" s="15"/>
      <c r="B1339" s="256"/>
      <c r="C1339" s="257"/>
      <c r="D1339" s="236" t="s">
        <v>223</v>
      </c>
      <c r="E1339" s="258" t="s">
        <v>21</v>
      </c>
      <c r="F1339" s="259" t="s">
        <v>230</v>
      </c>
      <c r="G1339" s="257"/>
      <c r="H1339" s="260">
        <v>96.266000000000005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223</v>
      </c>
      <c r="AU1339" s="266" t="s">
        <v>86</v>
      </c>
      <c r="AV1339" s="15" t="s">
        <v>122</v>
      </c>
      <c r="AW1339" s="15" t="s">
        <v>34</v>
      </c>
      <c r="AX1339" s="15" t="s">
        <v>80</v>
      </c>
      <c r="AY1339" s="266" t="s">
        <v>213</v>
      </c>
    </row>
    <row r="1340" s="2" customFormat="1" ht="24.15" customHeight="1">
      <c r="A1340" s="41"/>
      <c r="B1340" s="42"/>
      <c r="C1340" s="216" t="s">
        <v>1622</v>
      </c>
      <c r="D1340" s="216" t="s">
        <v>215</v>
      </c>
      <c r="E1340" s="217" t="s">
        <v>1623</v>
      </c>
      <c r="F1340" s="218" t="s">
        <v>1624</v>
      </c>
      <c r="G1340" s="219" t="s">
        <v>248</v>
      </c>
      <c r="H1340" s="220">
        <v>96.266000000000005</v>
      </c>
      <c r="I1340" s="221"/>
      <c r="J1340" s="222">
        <f>ROUND(I1340*H1340,2)</f>
        <v>0</v>
      </c>
      <c r="K1340" s="218" t="s">
        <v>219</v>
      </c>
      <c r="L1340" s="47"/>
      <c r="M1340" s="223" t="s">
        <v>21</v>
      </c>
      <c r="N1340" s="224" t="s">
        <v>45</v>
      </c>
      <c r="O1340" s="87"/>
      <c r="P1340" s="225">
        <f>O1340*H1340</f>
        <v>0</v>
      </c>
      <c r="Q1340" s="225">
        <v>0</v>
      </c>
      <c r="R1340" s="225">
        <f>Q1340*H1340</f>
        <v>0</v>
      </c>
      <c r="S1340" s="225">
        <v>0</v>
      </c>
      <c r="T1340" s="226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7" t="s">
        <v>122</v>
      </c>
      <c r="AT1340" s="227" t="s">
        <v>215</v>
      </c>
      <c r="AU1340" s="227" t="s">
        <v>86</v>
      </c>
      <c r="AY1340" s="20" t="s">
        <v>213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20" t="s">
        <v>86</v>
      </c>
      <c r="BK1340" s="228">
        <f>ROUND(I1340*H1340,2)</f>
        <v>0</v>
      </c>
      <c r="BL1340" s="20" t="s">
        <v>122</v>
      </c>
      <c r="BM1340" s="227" t="s">
        <v>1625</v>
      </c>
    </row>
    <row r="1341" s="2" customFormat="1">
      <c r="A1341" s="41"/>
      <c r="B1341" s="42"/>
      <c r="C1341" s="43"/>
      <c r="D1341" s="229" t="s">
        <v>221</v>
      </c>
      <c r="E1341" s="43"/>
      <c r="F1341" s="230" t="s">
        <v>1626</v>
      </c>
      <c r="G1341" s="43"/>
      <c r="H1341" s="43"/>
      <c r="I1341" s="231"/>
      <c r="J1341" s="43"/>
      <c r="K1341" s="43"/>
      <c r="L1341" s="47"/>
      <c r="M1341" s="232"/>
      <c r="N1341" s="233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221</v>
      </c>
      <c r="AU1341" s="20" t="s">
        <v>86</v>
      </c>
    </row>
    <row r="1342" s="2" customFormat="1" ht="37.8" customHeight="1">
      <c r="A1342" s="41"/>
      <c r="B1342" s="42"/>
      <c r="C1342" s="216" t="s">
        <v>1627</v>
      </c>
      <c r="D1342" s="216" t="s">
        <v>215</v>
      </c>
      <c r="E1342" s="217" t="s">
        <v>1628</v>
      </c>
      <c r="F1342" s="218" t="s">
        <v>1629</v>
      </c>
      <c r="G1342" s="219" t="s">
        <v>284</v>
      </c>
      <c r="H1342" s="220">
        <v>2.8740000000000001</v>
      </c>
      <c r="I1342" s="221"/>
      <c r="J1342" s="222">
        <f>ROUND(I1342*H1342,2)</f>
        <v>0</v>
      </c>
      <c r="K1342" s="218" t="s">
        <v>219</v>
      </c>
      <c r="L1342" s="47"/>
      <c r="M1342" s="223" t="s">
        <v>21</v>
      </c>
      <c r="N1342" s="224" t="s">
        <v>45</v>
      </c>
      <c r="O1342" s="87"/>
      <c r="P1342" s="225">
        <f>O1342*H1342</f>
        <v>0</v>
      </c>
      <c r="Q1342" s="225">
        <v>1.0551200000000001</v>
      </c>
      <c r="R1342" s="225">
        <f>Q1342*H1342</f>
        <v>3.0324148800000001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122</v>
      </c>
      <c r="AT1342" s="227" t="s">
        <v>215</v>
      </c>
      <c r="AU1342" s="227" t="s">
        <v>86</v>
      </c>
      <c r="AY1342" s="20" t="s">
        <v>213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86</v>
      </c>
      <c r="BK1342" s="228">
        <f>ROUND(I1342*H1342,2)</f>
        <v>0</v>
      </c>
      <c r="BL1342" s="20" t="s">
        <v>122</v>
      </c>
      <c r="BM1342" s="227" t="s">
        <v>1630</v>
      </c>
    </row>
    <row r="1343" s="2" customFormat="1">
      <c r="A1343" s="41"/>
      <c r="B1343" s="42"/>
      <c r="C1343" s="43"/>
      <c r="D1343" s="229" t="s">
        <v>221</v>
      </c>
      <c r="E1343" s="43"/>
      <c r="F1343" s="230" t="s">
        <v>1631</v>
      </c>
      <c r="G1343" s="43"/>
      <c r="H1343" s="43"/>
      <c r="I1343" s="231"/>
      <c r="J1343" s="43"/>
      <c r="K1343" s="43"/>
      <c r="L1343" s="47"/>
      <c r="M1343" s="232"/>
      <c r="N1343" s="233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221</v>
      </c>
      <c r="AU1343" s="20" t="s">
        <v>86</v>
      </c>
    </row>
    <row r="1344" s="13" customFormat="1">
      <c r="A1344" s="13"/>
      <c r="B1344" s="234"/>
      <c r="C1344" s="235"/>
      <c r="D1344" s="236" t="s">
        <v>223</v>
      </c>
      <c r="E1344" s="237" t="s">
        <v>21</v>
      </c>
      <c r="F1344" s="238" t="s">
        <v>886</v>
      </c>
      <c r="G1344" s="235"/>
      <c r="H1344" s="237" t="s">
        <v>21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223</v>
      </c>
      <c r="AU1344" s="244" t="s">
        <v>86</v>
      </c>
      <c r="AV1344" s="13" t="s">
        <v>80</v>
      </c>
      <c r="AW1344" s="13" t="s">
        <v>34</v>
      </c>
      <c r="AX1344" s="13" t="s">
        <v>73</v>
      </c>
      <c r="AY1344" s="244" t="s">
        <v>213</v>
      </c>
    </row>
    <row r="1345" s="13" customFormat="1">
      <c r="A1345" s="13"/>
      <c r="B1345" s="234"/>
      <c r="C1345" s="235"/>
      <c r="D1345" s="236" t="s">
        <v>223</v>
      </c>
      <c r="E1345" s="237" t="s">
        <v>21</v>
      </c>
      <c r="F1345" s="238" t="s">
        <v>1632</v>
      </c>
      <c r="G1345" s="235"/>
      <c r="H1345" s="237" t="s">
        <v>21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223</v>
      </c>
      <c r="AU1345" s="244" t="s">
        <v>86</v>
      </c>
      <c r="AV1345" s="13" t="s">
        <v>80</v>
      </c>
      <c r="AW1345" s="13" t="s">
        <v>34</v>
      </c>
      <c r="AX1345" s="13" t="s">
        <v>73</v>
      </c>
      <c r="AY1345" s="244" t="s">
        <v>213</v>
      </c>
    </row>
    <row r="1346" s="14" customFormat="1">
      <c r="A1346" s="14"/>
      <c r="B1346" s="245"/>
      <c r="C1346" s="246"/>
      <c r="D1346" s="236" t="s">
        <v>223</v>
      </c>
      <c r="E1346" s="247" t="s">
        <v>21</v>
      </c>
      <c r="F1346" s="248" t="s">
        <v>1633</v>
      </c>
      <c r="G1346" s="246"/>
      <c r="H1346" s="249">
        <v>0.79300000000000004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223</v>
      </c>
      <c r="AU1346" s="255" t="s">
        <v>86</v>
      </c>
      <c r="AV1346" s="14" t="s">
        <v>86</v>
      </c>
      <c r="AW1346" s="14" t="s">
        <v>34</v>
      </c>
      <c r="AX1346" s="14" t="s">
        <v>73</v>
      </c>
      <c r="AY1346" s="255" t="s">
        <v>213</v>
      </c>
    </row>
    <row r="1347" s="13" customFormat="1">
      <c r="A1347" s="13"/>
      <c r="B1347" s="234"/>
      <c r="C1347" s="235"/>
      <c r="D1347" s="236" t="s">
        <v>223</v>
      </c>
      <c r="E1347" s="237" t="s">
        <v>21</v>
      </c>
      <c r="F1347" s="238" t="s">
        <v>1634</v>
      </c>
      <c r="G1347" s="235"/>
      <c r="H1347" s="237" t="s">
        <v>21</v>
      </c>
      <c r="I1347" s="239"/>
      <c r="J1347" s="235"/>
      <c r="K1347" s="235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223</v>
      </c>
      <c r="AU1347" s="244" t="s">
        <v>86</v>
      </c>
      <c r="AV1347" s="13" t="s">
        <v>80</v>
      </c>
      <c r="AW1347" s="13" t="s">
        <v>34</v>
      </c>
      <c r="AX1347" s="13" t="s">
        <v>73</v>
      </c>
      <c r="AY1347" s="244" t="s">
        <v>213</v>
      </c>
    </row>
    <row r="1348" s="14" customFormat="1">
      <c r="A1348" s="14"/>
      <c r="B1348" s="245"/>
      <c r="C1348" s="246"/>
      <c r="D1348" s="236" t="s">
        <v>223</v>
      </c>
      <c r="E1348" s="247" t="s">
        <v>21</v>
      </c>
      <c r="F1348" s="248" t="s">
        <v>1635</v>
      </c>
      <c r="G1348" s="246"/>
      <c r="H1348" s="249">
        <v>2.081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223</v>
      </c>
      <c r="AU1348" s="255" t="s">
        <v>86</v>
      </c>
      <c r="AV1348" s="14" t="s">
        <v>86</v>
      </c>
      <c r="AW1348" s="14" t="s">
        <v>34</v>
      </c>
      <c r="AX1348" s="14" t="s">
        <v>73</v>
      </c>
      <c r="AY1348" s="255" t="s">
        <v>213</v>
      </c>
    </row>
    <row r="1349" s="15" customFormat="1">
      <c r="A1349" s="15"/>
      <c r="B1349" s="256"/>
      <c r="C1349" s="257"/>
      <c r="D1349" s="236" t="s">
        <v>223</v>
      </c>
      <c r="E1349" s="258" t="s">
        <v>21</v>
      </c>
      <c r="F1349" s="259" t="s">
        <v>230</v>
      </c>
      <c r="G1349" s="257"/>
      <c r="H1349" s="260">
        <v>2.8740000000000001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223</v>
      </c>
      <c r="AU1349" s="266" t="s">
        <v>86</v>
      </c>
      <c r="AV1349" s="15" t="s">
        <v>122</v>
      </c>
      <c r="AW1349" s="15" t="s">
        <v>34</v>
      </c>
      <c r="AX1349" s="15" t="s">
        <v>80</v>
      </c>
      <c r="AY1349" s="266" t="s">
        <v>213</v>
      </c>
    </row>
    <row r="1350" s="2" customFormat="1" ht="21.75" customHeight="1">
      <c r="A1350" s="41"/>
      <c r="B1350" s="42"/>
      <c r="C1350" s="216" t="s">
        <v>1636</v>
      </c>
      <c r="D1350" s="216" t="s">
        <v>215</v>
      </c>
      <c r="E1350" s="217" t="s">
        <v>1637</v>
      </c>
      <c r="F1350" s="218" t="s">
        <v>1638</v>
      </c>
      <c r="G1350" s="219" t="s">
        <v>284</v>
      </c>
      <c r="H1350" s="220">
        <v>3.1000000000000001</v>
      </c>
      <c r="I1350" s="221"/>
      <c r="J1350" s="222">
        <f>ROUND(I1350*H1350,2)</f>
        <v>0</v>
      </c>
      <c r="K1350" s="218" t="s">
        <v>219</v>
      </c>
      <c r="L1350" s="47"/>
      <c r="M1350" s="223" t="s">
        <v>21</v>
      </c>
      <c r="N1350" s="224" t="s">
        <v>45</v>
      </c>
      <c r="O1350" s="87"/>
      <c r="P1350" s="225">
        <f>O1350*H1350</f>
        <v>0</v>
      </c>
      <c r="Q1350" s="225">
        <v>0.01221</v>
      </c>
      <c r="R1350" s="225">
        <f>Q1350*H1350</f>
        <v>0.037851000000000003</v>
      </c>
      <c r="S1350" s="225">
        <v>0</v>
      </c>
      <c r="T1350" s="226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7" t="s">
        <v>122</v>
      </c>
      <c r="AT1350" s="227" t="s">
        <v>215</v>
      </c>
      <c r="AU1350" s="227" t="s">
        <v>86</v>
      </c>
      <c r="AY1350" s="20" t="s">
        <v>213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20" t="s">
        <v>86</v>
      </c>
      <c r="BK1350" s="228">
        <f>ROUND(I1350*H1350,2)</f>
        <v>0</v>
      </c>
      <c r="BL1350" s="20" t="s">
        <v>122</v>
      </c>
      <c r="BM1350" s="227" t="s">
        <v>1639</v>
      </c>
    </row>
    <row r="1351" s="2" customFormat="1">
      <c r="A1351" s="41"/>
      <c r="B1351" s="42"/>
      <c r="C1351" s="43"/>
      <c r="D1351" s="229" t="s">
        <v>221</v>
      </c>
      <c r="E1351" s="43"/>
      <c r="F1351" s="230" t="s">
        <v>1640</v>
      </c>
      <c r="G1351" s="43"/>
      <c r="H1351" s="43"/>
      <c r="I1351" s="231"/>
      <c r="J1351" s="43"/>
      <c r="K1351" s="43"/>
      <c r="L1351" s="47"/>
      <c r="M1351" s="232"/>
      <c r="N1351" s="233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221</v>
      </c>
      <c r="AU1351" s="20" t="s">
        <v>86</v>
      </c>
    </row>
    <row r="1352" s="13" customFormat="1">
      <c r="A1352" s="13"/>
      <c r="B1352" s="234"/>
      <c r="C1352" s="235"/>
      <c r="D1352" s="236" t="s">
        <v>223</v>
      </c>
      <c r="E1352" s="237" t="s">
        <v>21</v>
      </c>
      <c r="F1352" s="238" t="s">
        <v>433</v>
      </c>
      <c r="G1352" s="235"/>
      <c r="H1352" s="237" t="s">
        <v>21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223</v>
      </c>
      <c r="AU1352" s="244" t="s">
        <v>86</v>
      </c>
      <c r="AV1352" s="13" t="s">
        <v>80</v>
      </c>
      <c r="AW1352" s="13" t="s">
        <v>34</v>
      </c>
      <c r="AX1352" s="13" t="s">
        <v>73</v>
      </c>
      <c r="AY1352" s="244" t="s">
        <v>213</v>
      </c>
    </row>
    <row r="1353" s="13" customFormat="1">
      <c r="A1353" s="13"/>
      <c r="B1353" s="234"/>
      <c r="C1353" s="235"/>
      <c r="D1353" s="236" t="s">
        <v>223</v>
      </c>
      <c r="E1353" s="237" t="s">
        <v>21</v>
      </c>
      <c r="F1353" s="238" t="s">
        <v>1641</v>
      </c>
      <c r="G1353" s="235"/>
      <c r="H1353" s="237" t="s">
        <v>21</v>
      </c>
      <c r="I1353" s="239"/>
      <c r="J1353" s="235"/>
      <c r="K1353" s="235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223</v>
      </c>
      <c r="AU1353" s="244" t="s">
        <v>86</v>
      </c>
      <c r="AV1353" s="13" t="s">
        <v>80</v>
      </c>
      <c r="AW1353" s="13" t="s">
        <v>34</v>
      </c>
      <c r="AX1353" s="13" t="s">
        <v>73</v>
      </c>
      <c r="AY1353" s="244" t="s">
        <v>213</v>
      </c>
    </row>
    <row r="1354" s="14" customFormat="1">
      <c r="A1354" s="14"/>
      <c r="B1354" s="245"/>
      <c r="C1354" s="246"/>
      <c r="D1354" s="236" t="s">
        <v>223</v>
      </c>
      <c r="E1354" s="247" t="s">
        <v>21</v>
      </c>
      <c r="F1354" s="248" t="s">
        <v>1642</v>
      </c>
      <c r="G1354" s="246"/>
      <c r="H1354" s="249">
        <v>3.1000000000000001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223</v>
      </c>
      <c r="AU1354" s="255" t="s">
        <v>86</v>
      </c>
      <c r="AV1354" s="14" t="s">
        <v>86</v>
      </c>
      <c r="AW1354" s="14" t="s">
        <v>34</v>
      </c>
      <c r="AX1354" s="14" t="s">
        <v>73</v>
      </c>
      <c r="AY1354" s="255" t="s">
        <v>213</v>
      </c>
    </row>
    <row r="1355" s="15" customFormat="1">
      <c r="A1355" s="15"/>
      <c r="B1355" s="256"/>
      <c r="C1355" s="257"/>
      <c r="D1355" s="236" t="s">
        <v>223</v>
      </c>
      <c r="E1355" s="258" t="s">
        <v>21</v>
      </c>
      <c r="F1355" s="259" t="s">
        <v>230</v>
      </c>
      <c r="G1355" s="257"/>
      <c r="H1355" s="260">
        <v>3.1000000000000001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223</v>
      </c>
      <c r="AU1355" s="266" t="s">
        <v>86</v>
      </c>
      <c r="AV1355" s="15" t="s">
        <v>122</v>
      </c>
      <c r="AW1355" s="15" t="s">
        <v>34</v>
      </c>
      <c r="AX1355" s="15" t="s">
        <v>80</v>
      </c>
      <c r="AY1355" s="266" t="s">
        <v>213</v>
      </c>
    </row>
    <row r="1356" s="2" customFormat="1" ht="16.5" customHeight="1">
      <c r="A1356" s="41"/>
      <c r="B1356" s="42"/>
      <c r="C1356" s="267" t="s">
        <v>1643</v>
      </c>
      <c r="D1356" s="267" t="s">
        <v>241</v>
      </c>
      <c r="E1356" s="268" t="s">
        <v>1644</v>
      </c>
      <c r="F1356" s="269" t="s">
        <v>1645</v>
      </c>
      <c r="G1356" s="270" t="s">
        <v>284</v>
      </c>
      <c r="H1356" s="271">
        <v>0.13200000000000001</v>
      </c>
      <c r="I1356" s="272"/>
      <c r="J1356" s="273">
        <f>ROUND(I1356*H1356,2)</f>
        <v>0</v>
      </c>
      <c r="K1356" s="269" t="s">
        <v>219</v>
      </c>
      <c r="L1356" s="274"/>
      <c r="M1356" s="275" t="s">
        <v>21</v>
      </c>
      <c r="N1356" s="276" t="s">
        <v>45</v>
      </c>
      <c r="O1356" s="87"/>
      <c r="P1356" s="225">
        <f>O1356*H1356</f>
        <v>0</v>
      </c>
      <c r="Q1356" s="225">
        <v>1</v>
      </c>
      <c r="R1356" s="225">
        <f>Q1356*H1356</f>
        <v>0.13200000000000001</v>
      </c>
      <c r="S1356" s="225">
        <v>0</v>
      </c>
      <c r="T1356" s="226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7" t="s">
        <v>244</v>
      </c>
      <c r="AT1356" s="227" t="s">
        <v>241</v>
      </c>
      <c r="AU1356" s="227" t="s">
        <v>86</v>
      </c>
      <c r="AY1356" s="20" t="s">
        <v>213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20" t="s">
        <v>86</v>
      </c>
      <c r="BK1356" s="228">
        <f>ROUND(I1356*H1356,2)</f>
        <v>0</v>
      </c>
      <c r="BL1356" s="20" t="s">
        <v>122</v>
      </c>
      <c r="BM1356" s="227" t="s">
        <v>1646</v>
      </c>
    </row>
    <row r="1357" s="13" customFormat="1">
      <c r="A1357" s="13"/>
      <c r="B1357" s="234"/>
      <c r="C1357" s="235"/>
      <c r="D1357" s="236" t="s">
        <v>223</v>
      </c>
      <c r="E1357" s="237" t="s">
        <v>21</v>
      </c>
      <c r="F1357" s="238" t="s">
        <v>433</v>
      </c>
      <c r="G1357" s="235"/>
      <c r="H1357" s="237" t="s">
        <v>21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223</v>
      </c>
      <c r="AU1357" s="244" t="s">
        <v>86</v>
      </c>
      <c r="AV1357" s="13" t="s">
        <v>80</v>
      </c>
      <c r="AW1357" s="13" t="s">
        <v>34</v>
      </c>
      <c r="AX1357" s="13" t="s">
        <v>73</v>
      </c>
      <c r="AY1357" s="244" t="s">
        <v>213</v>
      </c>
    </row>
    <row r="1358" s="13" customFormat="1">
      <c r="A1358" s="13"/>
      <c r="B1358" s="234"/>
      <c r="C1358" s="235"/>
      <c r="D1358" s="236" t="s">
        <v>223</v>
      </c>
      <c r="E1358" s="237" t="s">
        <v>21</v>
      </c>
      <c r="F1358" s="238" t="s">
        <v>1641</v>
      </c>
      <c r="G1358" s="235"/>
      <c r="H1358" s="237" t="s">
        <v>21</v>
      </c>
      <c r="I1358" s="239"/>
      <c r="J1358" s="235"/>
      <c r="K1358" s="235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223</v>
      </c>
      <c r="AU1358" s="244" t="s">
        <v>86</v>
      </c>
      <c r="AV1358" s="13" t="s">
        <v>80</v>
      </c>
      <c r="AW1358" s="13" t="s">
        <v>34</v>
      </c>
      <c r="AX1358" s="13" t="s">
        <v>73</v>
      </c>
      <c r="AY1358" s="244" t="s">
        <v>213</v>
      </c>
    </row>
    <row r="1359" s="14" customFormat="1">
      <c r="A1359" s="14"/>
      <c r="B1359" s="245"/>
      <c r="C1359" s="246"/>
      <c r="D1359" s="236" t="s">
        <v>223</v>
      </c>
      <c r="E1359" s="247" t="s">
        <v>21</v>
      </c>
      <c r="F1359" s="248" t="s">
        <v>1647</v>
      </c>
      <c r="G1359" s="246"/>
      <c r="H1359" s="249">
        <v>0.13200000000000001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223</v>
      </c>
      <c r="AU1359" s="255" t="s">
        <v>86</v>
      </c>
      <c r="AV1359" s="14" t="s">
        <v>86</v>
      </c>
      <c r="AW1359" s="14" t="s">
        <v>34</v>
      </c>
      <c r="AX1359" s="14" t="s">
        <v>73</v>
      </c>
      <c r="AY1359" s="255" t="s">
        <v>213</v>
      </c>
    </row>
    <row r="1360" s="15" customFormat="1">
      <c r="A1360" s="15"/>
      <c r="B1360" s="256"/>
      <c r="C1360" s="257"/>
      <c r="D1360" s="236" t="s">
        <v>223</v>
      </c>
      <c r="E1360" s="258" t="s">
        <v>21</v>
      </c>
      <c r="F1360" s="259" t="s">
        <v>230</v>
      </c>
      <c r="G1360" s="257"/>
      <c r="H1360" s="260">
        <v>0.13200000000000001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6" t="s">
        <v>223</v>
      </c>
      <c r="AU1360" s="266" t="s">
        <v>86</v>
      </c>
      <c r="AV1360" s="15" t="s">
        <v>122</v>
      </c>
      <c r="AW1360" s="15" t="s">
        <v>34</v>
      </c>
      <c r="AX1360" s="15" t="s">
        <v>80</v>
      </c>
      <c r="AY1360" s="266" t="s">
        <v>213</v>
      </c>
    </row>
    <row r="1361" s="2" customFormat="1" ht="16.5" customHeight="1">
      <c r="A1361" s="41"/>
      <c r="B1361" s="42"/>
      <c r="C1361" s="216" t="s">
        <v>1648</v>
      </c>
      <c r="D1361" s="216" t="s">
        <v>215</v>
      </c>
      <c r="E1361" s="217" t="s">
        <v>1649</v>
      </c>
      <c r="F1361" s="218" t="s">
        <v>1650</v>
      </c>
      <c r="G1361" s="219" t="s">
        <v>218</v>
      </c>
      <c r="H1361" s="220">
        <v>22.212</v>
      </c>
      <c r="I1361" s="221"/>
      <c r="J1361" s="222">
        <f>ROUND(I1361*H1361,2)</f>
        <v>0</v>
      </c>
      <c r="K1361" s="218" t="s">
        <v>219</v>
      </c>
      <c r="L1361" s="47"/>
      <c r="M1361" s="223" t="s">
        <v>21</v>
      </c>
      <c r="N1361" s="224" t="s">
        <v>45</v>
      </c>
      <c r="O1361" s="87"/>
      <c r="P1361" s="225">
        <f>O1361*H1361</f>
        <v>0</v>
      </c>
      <c r="Q1361" s="225">
        <v>2.5019800000000001</v>
      </c>
      <c r="R1361" s="225">
        <f>Q1361*H1361</f>
        <v>55.57397976</v>
      </c>
      <c r="S1361" s="225">
        <v>0</v>
      </c>
      <c r="T1361" s="226">
        <f>S1361*H1361</f>
        <v>0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7" t="s">
        <v>122</v>
      </c>
      <c r="AT1361" s="227" t="s">
        <v>215</v>
      </c>
      <c r="AU1361" s="227" t="s">
        <v>86</v>
      </c>
      <c r="AY1361" s="20" t="s">
        <v>213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20" t="s">
        <v>86</v>
      </c>
      <c r="BK1361" s="228">
        <f>ROUND(I1361*H1361,2)</f>
        <v>0</v>
      </c>
      <c r="BL1361" s="20" t="s">
        <v>122</v>
      </c>
      <c r="BM1361" s="227" t="s">
        <v>1651</v>
      </c>
    </row>
    <row r="1362" s="2" customFormat="1">
      <c r="A1362" s="41"/>
      <c r="B1362" s="42"/>
      <c r="C1362" s="43"/>
      <c r="D1362" s="229" t="s">
        <v>221</v>
      </c>
      <c r="E1362" s="43"/>
      <c r="F1362" s="230" t="s">
        <v>1652</v>
      </c>
      <c r="G1362" s="43"/>
      <c r="H1362" s="43"/>
      <c r="I1362" s="231"/>
      <c r="J1362" s="43"/>
      <c r="K1362" s="43"/>
      <c r="L1362" s="47"/>
      <c r="M1362" s="232"/>
      <c r="N1362" s="233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221</v>
      </c>
      <c r="AU1362" s="20" t="s">
        <v>86</v>
      </c>
    </row>
    <row r="1363" s="13" customFormat="1">
      <c r="A1363" s="13"/>
      <c r="B1363" s="234"/>
      <c r="C1363" s="235"/>
      <c r="D1363" s="236" t="s">
        <v>223</v>
      </c>
      <c r="E1363" s="237" t="s">
        <v>21</v>
      </c>
      <c r="F1363" s="238" t="s">
        <v>1398</v>
      </c>
      <c r="G1363" s="235"/>
      <c r="H1363" s="237" t="s">
        <v>21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223</v>
      </c>
      <c r="AU1363" s="244" t="s">
        <v>86</v>
      </c>
      <c r="AV1363" s="13" t="s">
        <v>80</v>
      </c>
      <c r="AW1363" s="13" t="s">
        <v>34</v>
      </c>
      <c r="AX1363" s="13" t="s">
        <v>73</v>
      </c>
      <c r="AY1363" s="244" t="s">
        <v>213</v>
      </c>
    </row>
    <row r="1364" s="13" customFormat="1">
      <c r="A1364" s="13"/>
      <c r="B1364" s="234"/>
      <c r="C1364" s="235"/>
      <c r="D1364" s="236" t="s">
        <v>223</v>
      </c>
      <c r="E1364" s="237" t="s">
        <v>21</v>
      </c>
      <c r="F1364" s="238" t="s">
        <v>1653</v>
      </c>
      <c r="G1364" s="235"/>
      <c r="H1364" s="237" t="s">
        <v>21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223</v>
      </c>
      <c r="AU1364" s="244" t="s">
        <v>86</v>
      </c>
      <c r="AV1364" s="13" t="s">
        <v>80</v>
      </c>
      <c r="AW1364" s="13" t="s">
        <v>34</v>
      </c>
      <c r="AX1364" s="13" t="s">
        <v>73</v>
      </c>
      <c r="AY1364" s="244" t="s">
        <v>213</v>
      </c>
    </row>
    <row r="1365" s="14" customFormat="1">
      <c r="A1365" s="14"/>
      <c r="B1365" s="245"/>
      <c r="C1365" s="246"/>
      <c r="D1365" s="236" t="s">
        <v>223</v>
      </c>
      <c r="E1365" s="247" t="s">
        <v>21</v>
      </c>
      <c r="F1365" s="248" t="s">
        <v>1654</v>
      </c>
      <c r="G1365" s="246"/>
      <c r="H1365" s="249">
        <v>3.7330000000000001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223</v>
      </c>
      <c r="AU1365" s="255" t="s">
        <v>86</v>
      </c>
      <c r="AV1365" s="14" t="s">
        <v>86</v>
      </c>
      <c r="AW1365" s="14" t="s">
        <v>34</v>
      </c>
      <c r="AX1365" s="14" t="s">
        <v>73</v>
      </c>
      <c r="AY1365" s="255" t="s">
        <v>213</v>
      </c>
    </row>
    <row r="1366" s="13" customFormat="1">
      <c r="A1366" s="13"/>
      <c r="B1366" s="234"/>
      <c r="C1366" s="235"/>
      <c r="D1366" s="236" t="s">
        <v>223</v>
      </c>
      <c r="E1366" s="237" t="s">
        <v>21</v>
      </c>
      <c r="F1366" s="238" t="s">
        <v>1655</v>
      </c>
      <c r="G1366" s="235"/>
      <c r="H1366" s="237" t="s">
        <v>21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223</v>
      </c>
      <c r="AU1366" s="244" t="s">
        <v>86</v>
      </c>
      <c r="AV1366" s="13" t="s">
        <v>80</v>
      </c>
      <c r="AW1366" s="13" t="s">
        <v>34</v>
      </c>
      <c r="AX1366" s="13" t="s">
        <v>73</v>
      </c>
      <c r="AY1366" s="244" t="s">
        <v>213</v>
      </c>
    </row>
    <row r="1367" s="14" customFormat="1">
      <c r="A1367" s="14"/>
      <c r="B1367" s="245"/>
      <c r="C1367" s="246"/>
      <c r="D1367" s="236" t="s">
        <v>223</v>
      </c>
      <c r="E1367" s="247" t="s">
        <v>21</v>
      </c>
      <c r="F1367" s="248" t="s">
        <v>1656</v>
      </c>
      <c r="G1367" s="246"/>
      <c r="H1367" s="249">
        <v>0.39600000000000002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223</v>
      </c>
      <c r="AU1367" s="255" t="s">
        <v>86</v>
      </c>
      <c r="AV1367" s="14" t="s">
        <v>86</v>
      </c>
      <c r="AW1367" s="14" t="s">
        <v>34</v>
      </c>
      <c r="AX1367" s="14" t="s">
        <v>73</v>
      </c>
      <c r="AY1367" s="255" t="s">
        <v>213</v>
      </c>
    </row>
    <row r="1368" s="14" customFormat="1">
      <c r="A1368" s="14"/>
      <c r="B1368" s="245"/>
      <c r="C1368" s="246"/>
      <c r="D1368" s="236" t="s">
        <v>223</v>
      </c>
      <c r="E1368" s="247" t="s">
        <v>21</v>
      </c>
      <c r="F1368" s="248" t="s">
        <v>1657</v>
      </c>
      <c r="G1368" s="246"/>
      <c r="H1368" s="249">
        <v>3.2770000000000001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223</v>
      </c>
      <c r="AU1368" s="255" t="s">
        <v>86</v>
      </c>
      <c r="AV1368" s="14" t="s">
        <v>86</v>
      </c>
      <c r="AW1368" s="14" t="s">
        <v>34</v>
      </c>
      <c r="AX1368" s="14" t="s">
        <v>73</v>
      </c>
      <c r="AY1368" s="255" t="s">
        <v>213</v>
      </c>
    </row>
    <row r="1369" s="14" customFormat="1">
      <c r="A1369" s="14"/>
      <c r="B1369" s="245"/>
      <c r="C1369" s="246"/>
      <c r="D1369" s="236" t="s">
        <v>223</v>
      </c>
      <c r="E1369" s="247" t="s">
        <v>21</v>
      </c>
      <c r="F1369" s="248" t="s">
        <v>1658</v>
      </c>
      <c r="G1369" s="246"/>
      <c r="H1369" s="249">
        <v>0.69999999999999996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223</v>
      </c>
      <c r="AU1369" s="255" t="s">
        <v>86</v>
      </c>
      <c r="AV1369" s="14" t="s">
        <v>86</v>
      </c>
      <c r="AW1369" s="14" t="s">
        <v>34</v>
      </c>
      <c r="AX1369" s="14" t="s">
        <v>73</v>
      </c>
      <c r="AY1369" s="255" t="s">
        <v>213</v>
      </c>
    </row>
    <row r="1370" s="13" customFormat="1">
      <c r="A1370" s="13"/>
      <c r="B1370" s="234"/>
      <c r="C1370" s="235"/>
      <c r="D1370" s="236" t="s">
        <v>223</v>
      </c>
      <c r="E1370" s="237" t="s">
        <v>21</v>
      </c>
      <c r="F1370" s="238" t="s">
        <v>1402</v>
      </c>
      <c r="G1370" s="235"/>
      <c r="H1370" s="237" t="s">
        <v>21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223</v>
      </c>
      <c r="AU1370" s="244" t="s">
        <v>86</v>
      </c>
      <c r="AV1370" s="13" t="s">
        <v>80</v>
      </c>
      <c r="AW1370" s="13" t="s">
        <v>34</v>
      </c>
      <c r="AX1370" s="13" t="s">
        <v>73</v>
      </c>
      <c r="AY1370" s="244" t="s">
        <v>213</v>
      </c>
    </row>
    <row r="1371" s="13" customFormat="1">
      <c r="A1371" s="13"/>
      <c r="B1371" s="234"/>
      <c r="C1371" s="235"/>
      <c r="D1371" s="236" t="s">
        <v>223</v>
      </c>
      <c r="E1371" s="237" t="s">
        <v>21</v>
      </c>
      <c r="F1371" s="238" t="s">
        <v>1653</v>
      </c>
      <c r="G1371" s="235"/>
      <c r="H1371" s="237" t="s">
        <v>21</v>
      </c>
      <c r="I1371" s="239"/>
      <c r="J1371" s="235"/>
      <c r="K1371" s="235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223</v>
      </c>
      <c r="AU1371" s="244" t="s">
        <v>86</v>
      </c>
      <c r="AV1371" s="13" t="s">
        <v>80</v>
      </c>
      <c r="AW1371" s="13" t="s">
        <v>34</v>
      </c>
      <c r="AX1371" s="13" t="s">
        <v>73</v>
      </c>
      <c r="AY1371" s="244" t="s">
        <v>213</v>
      </c>
    </row>
    <row r="1372" s="14" customFormat="1">
      <c r="A1372" s="14"/>
      <c r="B1372" s="245"/>
      <c r="C1372" s="246"/>
      <c r="D1372" s="236" t="s">
        <v>223</v>
      </c>
      <c r="E1372" s="247" t="s">
        <v>21</v>
      </c>
      <c r="F1372" s="248" t="s">
        <v>1654</v>
      </c>
      <c r="G1372" s="246"/>
      <c r="H1372" s="249">
        <v>3.7330000000000001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223</v>
      </c>
      <c r="AU1372" s="255" t="s">
        <v>86</v>
      </c>
      <c r="AV1372" s="14" t="s">
        <v>86</v>
      </c>
      <c r="AW1372" s="14" t="s">
        <v>34</v>
      </c>
      <c r="AX1372" s="14" t="s">
        <v>73</v>
      </c>
      <c r="AY1372" s="255" t="s">
        <v>213</v>
      </c>
    </row>
    <row r="1373" s="13" customFormat="1">
      <c r="A1373" s="13"/>
      <c r="B1373" s="234"/>
      <c r="C1373" s="235"/>
      <c r="D1373" s="236" t="s">
        <v>223</v>
      </c>
      <c r="E1373" s="237" t="s">
        <v>21</v>
      </c>
      <c r="F1373" s="238" t="s">
        <v>1655</v>
      </c>
      <c r="G1373" s="235"/>
      <c r="H1373" s="237" t="s">
        <v>21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223</v>
      </c>
      <c r="AU1373" s="244" t="s">
        <v>86</v>
      </c>
      <c r="AV1373" s="13" t="s">
        <v>80</v>
      </c>
      <c r="AW1373" s="13" t="s">
        <v>34</v>
      </c>
      <c r="AX1373" s="13" t="s">
        <v>73</v>
      </c>
      <c r="AY1373" s="244" t="s">
        <v>213</v>
      </c>
    </row>
    <row r="1374" s="14" customFormat="1">
      <c r="A1374" s="14"/>
      <c r="B1374" s="245"/>
      <c r="C1374" s="246"/>
      <c r="D1374" s="236" t="s">
        <v>223</v>
      </c>
      <c r="E1374" s="247" t="s">
        <v>21</v>
      </c>
      <c r="F1374" s="248" t="s">
        <v>1659</v>
      </c>
      <c r="G1374" s="246"/>
      <c r="H1374" s="249">
        <v>4.8819999999999997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223</v>
      </c>
      <c r="AU1374" s="255" t="s">
        <v>86</v>
      </c>
      <c r="AV1374" s="14" t="s">
        <v>86</v>
      </c>
      <c r="AW1374" s="14" t="s">
        <v>34</v>
      </c>
      <c r="AX1374" s="14" t="s">
        <v>73</v>
      </c>
      <c r="AY1374" s="255" t="s">
        <v>213</v>
      </c>
    </row>
    <row r="1375" s="13" customFormat="1">
      <c r="A1375" s="13"/>
      <c r="B1375" s="234"/>
      <c r="C1375" s="235"/>
      <c r="D1375" s="236" t="s">
        <v>223</v>
      </c>
      <c r="E1375" s="237" t="s">
        <v>21</v>
      </c>
      <c r="F1375" s="238" t="s">
        <v>1660</v>
      </c>
      <c r="G1375" s="235"/>
      <c r="H1375" s="237" t="s">
        <v>21</v>
      </c>
      <c r="I1375" s="239"/>
      <c r="J1375" s="235"/>
      <c r="K1375" s="235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223</v>
      </c>
      <c r="AU1375" s="244" t="s">
        <v>86</v>
      </c>
      <c r="AV1375" s="13" t="s">
        <v>80</v>
      </c>
      <c r="AW1375" s="13" t="s">
        <v>34</v>
      </c>
      <c r="AX1375" s="13" t="s">
        <v>73</v>
      </c>
      <c r="AY1375" s="244" t="s">
        <v>213</v>
      </c>
    </row>
    <row r="1376" s="14" customFormat="1">
      <c r="A1376" s="14"/>
      <c r="B1376" s="245"/>
      <c r="C1376" s="246"/>
      <c r="D1376" s="236" t="s">
        <v>223</v>
      </c>
      <c r="E1376" s="247" t="s">
        <v>21</v>
      </c>
      <c r="F1376" s="248" t="s">
        <v>1661</v>
      </c>
      <c r="G1376" s="246"/>
      <c r="H1376" s="249">
        <v>5.4909999999999997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223</v>
      </c>
      <c r="AU1376" s="255" t="s">
        <v>86</v>
      </c>
      <c r="AV1376" s="14" t="s">
        <v>86</v>
      </c>
      <c r="AW1376" s="14" t="s">
        <v>34</v>
      </c>
      <c r="AX1376" s="14" t="s">
        <v>73</v>
      </c>
      <c r="AY1376" s="255" t="s">
        <v>213</v>
      </c>
    </row>
    <row r="1377" s="15" customFormat="1">
      <c r="A1377" s="15"/>
      <c r="B1377" s="256"/>
      <c r="C1377" s="257"/>
      <c r="D1377" s="236" t="s">
        <v>223</v>
      </c>
      <c r="E1377" s="258" t="s">
        <v>21</v>
      </c>
      <c r="F1377" s="259" t="s">
        <v>230</v>
      </c>
      <c r="G1377" s="257"/>
      <c r="H1377" s="260">
        <v>22.212</v>
      </c>
      <c r="I1377" s="261"/>
      <c r="J1377" s="257"/>
      <c r="K1377" s="257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223</v>
      </c>
      <c r="AU1377" s="266" t="s">
        <v>86</v>
      </c>
      <c r="AV1377" s="15" t="s">
        <v>122</v>
      </c>
      <c r="AW1377" s="15" t="s">
        <v>34</v>
      </c>
      <c r="AX1377" s="15" t="s">
        <v>80</v>
      </c>
      <c r="AY1377" s="266" t="s">
        <v>213</v>
      </c>
    </row>
    <row r="1378" s="2" customFormat="1" ht="16.5" customHeight="1">
      <c r="A1378" s="41"/>
      <c r="B1378" s="42"/>
      <c r="C1378" s="216" t="s">
        <v>1662</v>
      </c>
      <c r="D1378" s="216" t="s">
        <v>215</v>
      </c>
      <c r="E1378" s="217" t="s">
        <v>1663</v>
      </c>
      <c r="F1378" s="218" t="s">
        <v>1664</v>
      </c>
      <c r="G1378" s="219" t="s">
        <v>248</v>
      </c>
      <c r="H1378" s="220">
        <v>110.761</v>
      </c>
      <c r="I1378" s="221"/>
      <c r="J1378" s="222">
        <f>ROUND(I1378*H1378,2)</f>
        <v>0</v>
      </c>
      <c r="K1378" s="218" t="s">
        <v>219</v>
      </c>
      <c r="L1378" s="47"/>
      <c r="M1378" s="223" t="s">
        <v>21</v>
      </c>
      <c r="N1378" s="224" t="s">
        <v>45</v>
      </c>
      <c r="O1378" s="87"/>
      <c r="P1378" s="225">
        <f>O1378*H1378</f>
        <v>0</v>
      </c>
      <c r="Q1378" s="225">
        <v>0.011169999999999999</v>
      </c>
      <c r="R1378" s="225">
        <f>Q1378*H1378</f>
        <v>1.2372003699999998</v>
      </c>
      <c r="S1378" s="225">
        <v>0</v>
      </c>
      <c r="T1378" s="226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27" t="s">
        <v>122</v>
      </c>
      <c r="AT1378" s="227" t="s">
        <v>215</v>
      </c>
      <c r="AU1378" s="227" t="s">
        <v>86</v>
      </c>
      <c r="AY1378" s="20" t="s">
        <v>213</v>
      </c>
      <c r="BE1378" s="228">
        <f>IF(N1378="základní",J1378,0)</f>
        <v>0</v>
      </c>
      <c r="BF1378" s="228">
        <f>IF(N1378="snížená",J1378,0)</f>
        <v>0</v>
      </c>
      <c r="BG1378" s="228">
        <f>IF(N1378="zákl. přenesená",J1378,0)</f>
        <v>0</v>
      </c>
      <c r="BH1378" s="228">
        <f>IF(N1378="sníž. přenesená",J1378,0)</f>
        <v>0</v>
      </c>
      <c r="BI1378" s="228">
        <f>IF(N1378="nulová",J1378,0)</f>
        <v>0</v>
      </c>
      <c r="BJ1378" s="20" t="s">
        <v>86</v>
      </c>
      <c r="BK1378" s="228">
        <f>ROUND(I1378*H1378,2)</f>
        <v>0</v>
      </c>
      <c r="BL1378" s="20" t="s">
        <v>122</v>
      </c>
      <c r="BM1378" s="227" t="s">
        <v>1665</v>
      </c>
    </row>
    <row r="1379" s="2" customFormat="1">
      <c r="A1379" s="41"/>
      <c r="B1379" s="42"/>
      <c r="C1379" s="43"/>
      <c r="D1379" s="229" t="s">
        <v>221</v>
      </c>
      <c r="E1379" s="43"/>
      <c r="F1379" s="230" t="s">
        <v>1666</v>
      </c>
      <c r="G1379" s="43"/>
      <c r="H1379" s="43"/>
      <c r="I1379" s="231"/>
      <c r="J1379" s="43"/>
      <c r="K1379" s="43"/>
      <c r="L1379" s="47"/>
      <c r="M1379" s="232"/>
      <c r="N1379" s="233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221</v>
      </c>
      <c r="AU1379" s="20" t="s">
        <v>86</v>
      </c>
    </row>
    <row r="1380" s="13" customFormat="1">
      <c r="A1380" s="13"/>
      <c r="B1380" s="234"/>
      <c r="C1380" s="235"/>
      <c r="D1380" s="236" t="s">
        <v>223</v>
      </c>
      <c r="E1380" s="237" t="s">
        <v>21</v>
      </c>
      <c r="F1380" s="238" t="s">
        <v>1398</v>
      </c>
      <c r="G1380" s="235"/>
      <c r="H1380" s="237" t="s">
        <v>21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223</v>
      </c>
      <c r="AU1380" s="244" t="s">
        <v>86</v>
      </c>
      <c r="AV1380" s="13" t="s">
        <v>80</v>
      </c>
      <c r="AW1380" s="13" t="s">
        <v>34</v>
      </c>
      <c r="AX1380" s="13" t="s">
        <v>73</v>
      </c>
      <c r="AY1380" s="244" t="s">
        <v>213</v>
      </c>
    </row>
    <row r="1381" s="13" customFormat="1">
      <c r="A1381" s="13"/>
      <c r="B1381" s="234"/>
      <c r="C1381" s="235"/>
      <c r="D1381" s="236" t="s">
        <v>223</v>
      </c>
      <c r="E1381" s="237" t="s">
        <v>21</v>
      </c>
      <c r="F1381" s="238" t="s">
        <v>1653</v>
      </c>
      <c r="G1381" s="235"/>
      <c r="H1381" s="237" t="s">
        <v>21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223</v>
      </c>
      <c r="AU1381" s="244" t="s">
        <v>86</v>
      </c>
      <c r="AV1381" s="13" t="s">
        <v>80</v>
      </c>
      <c r="AW1381" s="13" t="s">
        <v>34</v>
      </c>
      <c r="AX1381" s="13" t="s">
        <v>73</v>
      </c>
      <c r="AY1381" s="244" t="s">
        <v>213</v>
      </c>
    </row>
    <row r="1382" s="14" customFormat="1">
      <c r="A1382" s="14"/>
      <c r="B1382" s="245"/>
      <c r="C1382" s="246"/>
      <c r="D1382" s="236" t="s">
        <v>223</v>
      </c>
      <c r="E1382" s="247" t="s">
        <v>21</v>
      </c>
      <c r="F1382" s="248" t="s">
        <v>1667</v>
      </c>
      <c r="G1382" s="246"/>
      <c r="H1382" s="249">
        <v>15.553000000000001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223</v>
      </c>
      <c r="AU1382" s="255" t="s">
        <v>86</v>
      </c>
      <c r="AV1382" s="14" t="s">
        <v>86</v>
      </c>
      <c r="AW1382" s="14" t="s">
        <v>34</v>
      </c>
      <c r="AX1382" s="14" t="s">
        <v>73</v>
      </c>
      <c r="AY1382" s="255" t="s">
        <v>213</v>
      </c>
    </row>
    <row r="1383" s="13" customFormat="1">
      <c r="A1383" s="13"/>
      <c r="B1383" s="234"/>
      <c r="C1383" s="235"/>
      <c r="D1383" s="236" t="s">
        <v>223</v>
      </c>
      <c r="E1383" s="237" t="s">
        <v>21</v>
      </c>
      <c r="F1383" s="238" t="s">
        <v>1655</v>
      </c>
      <c r="G1383" s="235"/>
      <c r="H1383" s="237" t="s">
        <v>21</v>
      </c>
      <c r="I1383" s="239"/>
      <c r="J1383" s="235"/>
      <c r="K1383" s="235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223</v>
      </c>
      <c r="AU1383" s="244" t="s">
        <v>86</v>
      </c>
      <c r="AV1383" s="13" t="s">
        <v>80</v>
      </c>
      <c r="AW1383" s="13" t="s">
        <v>34</v>
      </c>
      <c r="AX1383" s="13" t="s">
        <v>73</v>
      </c>
      <c r="AY1383" s="244" t="s">
        <v>213</v>
      </c>
    </row>
    <row r="1384" s="14" customFormat="1">
      <c r="A1384" s="14"/>
      <c r="B1384" s="245"/>
      <c r="C1384" s="246"/>
      <c r="D1384" s="236" t="s">
        <v>223</v>
      </c>
      <c r="E1384" s="247" t="s">
        <v>21</v>
      </c>
      <c r="F1384" s="248" t="s">
        <v>1668</v>
      </c>
      <c r="G1384" s="246"/>
      <c r="H1384" s="249">
        <v>3.2999999999999998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223</v>
      </c>
      <c r="AU1384" s="255" t="s">
        <v>86</v>
      </c>
      <c r="AV1384" s="14" t="s">
        <v>86</v>
      </c>
      <c r="AW1384" s="14" t="s">
        <v>34</v>
      </c>
      <c r="AX1384" s="14" t="s">
        <v>73</v>
      </c>
      <c r="AY1384" s="255" t="s">
        <v>213</v>
      </c>
    </row>
    <row r="1385" s="14" customFormat="1">
      <c r="A1385" s="14"/>
      <c r="B1385" s="245"/>
      <c r="C1385" s="246"/>
      <c r="D1385" s="236" t="s">
        <v>223</v>
      </c>
      <c r="E1385" s="247" t="s">
        <v>21</v>
      </c>
      <c r="F1385" s="248" t="s">
        <v>1669</v>
      </c>
      <c r="G1385" s="246"/>
      <c r="H1385" s="249">
        <v>27.305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223</v>
      </c>
      <c r="AU1385" s="255" t="s">
        <v>86</v>
      </c>
      <c r="AV1385" s="14" t="s">
        <v>86</v>
      </c>
      <c r="AW1385" s="14" t="s">
        <v>34</v>
      </c>
      <c r="AX1385" s="14" t="s">
        <v>73</v>
      </c>
      <c r="AY1385" s="255" t="s">
        <v>213</v>
      </c>
    </row>
    <row r="1386" s="14" customFormat="1">
      <c r="A1386" s="14"/>
      <c r="B1386" s="245"/>
      <c r="C1386" s="246"/>
      <c r="D1386" s="236" t="s">
        <v>223</v>
      </c>
      <c r="E1386" s="247" t="s">
        <v>21</v>
      </c>
      <c r="F1386" s="248" t="s">
        <v>1670</v>
      </c>
      <c r="G1386" s="246"/>
      <c r="H1386" s="249">
        <v>5.8300000000000001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223</v>
      </c>
      <c r="AU1386" s="255" t="s">
        <v>86</v>
      </c>
      <c r="AV1386" s="14" t="s">
        <v>86</v>
      </c>
      <c r="AW1386" s="14" t="s">
        <v>34</v>
      </c>
      <c r="AX1386" s="14" t="s">
        <v>73</v>
      </c>
      <c r="AY1386" s="255" t="s">
        <v>213</v>
      </c>
    </row>
    <row r="1387" s="13" customFormat="1">
      <c r="A1387" s="13"/>
      <c r="B1387" s="234"/>
      <c r="C1387" s="235"/>
      <c r="D1387" s="236" t="s">
        <v>223</v>
      </c>
      <c r="E1387" s="237" t="s">
        <v>21</v>
      </c>
      <c r="F1387" s="238" t="s">
        <v>1402</v>
      </c>
      <c r="G1387" s="235"/>
      <c r="H1387" s="237" t="s">
        <v>21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223</v>
      </c>
      <c r="AU1387" s="244" t="s">
        <v>86</v>
      </c>
      <c r="AV1387" s="13" t="s">
        <v>80</v>
      </c>
      <c r="AW1387" s="13" t="s">
        <v>34</v>
      </c>
      <c r="AX1387" s="13" t="s">
        <v>73</v>
      </c>
      <c r="AY1387" s="244" t="s">
        <v>213</v>
      </c>
    </row>
    <row r="1388" s="13" customFormat="1">
      <c r="A1388" s="13"/>
      <c r="B1388" s="234"/>
      <c r="C1388" s="235"/>
      <c r="D1388" s="236" t="s">
        <v>223</v>
      </c>
      <c r="E1388" s="237" t="s">
        <v>21</v>
      </c>
      <c r="F1388" s="238" t="s">
        <v>1653</v>
      </c>
      <c r="G1388" s="235"/>
      <c r="H1388" s="237" t="s">
        <v>21</v>
      </c>
      <c r="I1388" s="239"/>
      <c r="J1388" s="235"/>
      <c r="K1388" s="235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223</v>
      </c>
      <c r="AU1388" s="244" t="s">
        <v>86</v>
      </c>
      <c r="AV1388" s="13" t="s">
        <v>80</v>
      </c>
      <c r="AW1388" s="13" t="s">
        <v>34</v>
      </c>
      <c r="AX1388" s="13" t="s">
        <v>73</v>
      </c>
      <c r="AY1388" s="244" t="s">
        <v>213</v>
      </c>
    </row>
    <row r="1389" s="14" customFormat="1">
      <c r="A1389" s="14"/>
      <c r="B1389" s="245"/>
      <c r="C1389" s="246"/>
      <c r="D1389" s="236" t="s">
        <v>223</v>
      </c>
      <c r="E1389" s="247" t="s">
        <v>21</v>
      </c>
      <c r="F1389" s="248" t="s">
        <v>1671</v>
      </c>
      <c r="G1389" s="246"/>
      <c r="H1389" s="249">
        <v>15.553000000000001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223</v>
      </c>
      <c r="AU1389" s="255" t="s">
        <v>86</v>
      </c>
      <c r="AV1389" s="14" t="s">
        <v>86</v>
      </c>
      <c r="AW1389" s="14" t="s">
        <v>34</v>
      </c>
      <c r="AX1389" s="14" t="s">
        <v>73</v>
      </c>
      <c r="AY1389" s="255" t="s">
        <v>213</v>
      </c>
    </row>
    <row r="1390" s="13" customFormat="1">
      <c r="A1390" s="13"/>
      <c r="B1390" s="234"/>
      <c r="C1390" s="235"/>
      <c r="D1390" s="236" t="s">
        <v>223</v>
      </c>
      <c r="E1390" s="237" t="s">
        <v>21</v>
      </c>
      <c r="F1390" s="238" t="s">
        <v>1655</v>
      </c>
      <c r="G1390" s="235"/>
      <c r="H1390" s="237" t="s">
        <v>21</v>
      </c>
      <c r="I1390" s="239"/>
      <c r="J1390" s="235"/>
      <c r="K1390" s="235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223</v>
      </c>
      <c r="AU1390" s="244" t="s">
        <v>86</v>
      </c>
      <c r="AV1390" s="13" t="s">
        <v>80</v>
      </c>
      <c r="AW1390" s="13" t="s">
        <v>34</v>
      </c>
      <c r="AX1390" s="13" t="s">
        <v>73</v>
      </c>
      <c r="AY1390" s="244" t="s">
        <v>213</v>
      </c>
    </row>
    <row r="1391" s="14" customFormat="1">
      <c r="A1391" s="14"/>
      <c r="B1391" s="245"/>
      <c r="C1391" s="246"/>
      <c r="D1391" s="236" t="s">
        <v>223</v>
      </c>
      <c r="E1391" s="247" t="s">
        <v>21</v>
      </c>
      <c r="F1391" s="248" t="s">
        <v>1672</v>
      </c>
      <c r="G1391" s="246"/>
      <c r="H1391" s="249">
        <v>20.34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223</v>
      </c>
      <c r="AU1391" s="255" t="s">
        <v>86</v>
      </c>
      <c r="AV1391" s="14" t="s">
        <v>86</v>
      </c>
      <c r="AW1391" s="14" t="s">
        <v>34</v>
      </c>
      <c r="AX1391" s="14" t="s">
        <v>73</v>
      </c>
      <c r="AY1391" s="255" t="s">
        <v>213</v>
      </c>
    </row>
    <row r="1392" s="13" customFormat="1">
      <c r="A1392" s="13"/>
      <c r="B1392" s="234"/>
      <c r="C1392" s="235"/>
      <c r="D1392" s="236" t="s">
        <v>223</v>
      </c>
      <c r="E1392" s="237" t="s">
        <v>21</v>
      </c>
      <c r="F1392" s="238" t="s">
        <v>1660</v>
      </c>
      <c r="G1392" s="235"/>
      <c r="H1392" s="237" t="s">
        <v>21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223</v>
      </c>
      <c r="AU1392" s="244" t="s">
        <v>86</v>
      </c>
      <c r="AV1392" s="13" t="s">
        <v>80</v>
      </c>
      <c r="AW1392" s="13" t="s">
        <v>34</v>
      </c>
      <c r="AX1392" s="13" t="s">
        <v>73</v>
      </c>
      <c r="AY1392" s="244" t="s">
        <v>213</v>
      </c>
    </row>
    <row r="1393" s="14" customFormat="1">
      <c r="A1393" s="14"/>
      <c r="B1393" s="245"/>
      <c r="C1393" s="246"/>
      <c r="D1393" s="236" t="s">
        <v>223</v>
      </c>
      <c r="E1393" s="247" t="s">
        <v>21</v>
      </c>
      <c r="F1393" s="248" t="s">
        <v>1673</v>
      </c>
      <c r="G1393" s="246"/>
      <c r="H1393" s="249">
        <v>22.879999999999999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223</v>
      </c>
      <c r="AU1393" s="255" t="s">
        <v>86</v>
      </c>
      <c r="AV1393" s="14" t="s">
        <v>86</v>
      </c>
      <c r="AW1393" s="14" t="s">
        <v>34</v>
      </c>
      <c r="AX1393" s="14" t="s">
        <v>73</v>
      </c>
      <c r="AY1393" s="255" t="s">
        <v>213</v>
      </c>
    </row>
    <row r="1394" s="15" customFormat="1">
      <c r="A1394" s="15"/>
      <c r="B1394" s="256"/>
      <c r="C1394" s="257"/>
      <c r="D1394" s="236" t="s">
        <v>223</v>
      </c>
      <c r="E1394" s="258" t="s">
        <v>21</v>
      </c>
      <c r="F1394" s="259" t="s">
        <v>230</v>
      </c>
      <c r="G1394" s="257"/>
      <c r="H1394" s="260">
        <v>110.761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223</v>
      </c>
      <c r="AU1394" s="266" t="s">
        <v>86</v>
      </c>
      <c r="AV1394" s="15" t="s">
        <v>122</v>
      </c>
      <c r="AW1394" s="15" t="s">
        <v>34</v>
      </c>
      <c r="AX1394" s="15" t="s">
        <v>80</v>
      </c>
      <c r="AY1394" s="266" t="s">
        <v>213</v>
      </c>
    </row>
    <row r="1395" s="2" customFormat="1" ht="16.5" customHeight="1">
      <c r="A1395" s="41"/>
      <c r="B1395" s="42"/>
      <c r="C1395" s="216" t="s">
        <v>1674</v>
      </c>
      <c r="D1395" s="216" t="s">
        <v>215</v>
      </c>
      <c r="E1395" s="217" t="s">
        <v>1675</v>
      </c>
      <c r="F1395" s="218" t="s">
        <v>1676</v>
      </c>
      <c r="G1395" s="219" t="s">
        <v>248</v>
      </c>
      <c r="H1395" s="220">
        <v>110.761</v>
      </c>
      <c r="I1395" s="221"/>
      <c r="J1395" s="222">
        <f>ROUND(I1395*H1395,2)</f>
        <v>0</v>
      </c>
      <c r="K1395" s="218" t="s">
        <v>219</v>
      </c>
      <c r="L1395" s="47"/>
      <c r="M1395" s="223" t="s">
        <v>21</v>
      </c>
      <c r="N1395" s="224" t="s">
        <v>45</v>
      </c>
      <c r="O1395" s="87"/>
      <c r="P1395" s="225">
        <f>O1395*H1395</f>
        <v>0</v>
      </c>
      <c r="Q1395" s="225">
        <v>0</v>
      </c>
      <c r="R1395" s="225">
        <f>Q1395*H1395</f>
        <v>0</v>
      </c>
      <c r="S1395" s="225">
        <v>0</v>
      </c>
      <c r="T1395" s="226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7" t="s">
        <v>122</v>
      </c>
      <c r="AT1395" s="227" t="s">
        <v>215</v>
      </c>
      <c r="AU1395" s="227" t="s">
        <v>86</v>
      </c>
      <c r="AY1395" s="20" t="s">
        <v>213</v>
      </c>
      <c r="BE1395" s="228">
        <f>IF(N1395="základní",J1395,0)</f>
        <v>0</v>
      </c>
      <c r="BF1395" s="228">
        <f>IF(N1395="snížená",J1395,0)</f>
        <v>0</v>
      </c>
      <c r="BG1395" s="228">
        <f>IF(N1395="zákl. přenesená",J1395,0)</f>
        <v>0</v>
      </c>
      <c r="BH1395" s="228">
        <f>IF(N1395="sníž. přenesená",J1395,0)</f>
        <v>0</v>
      </c>
      <c r="BI1395" s="228">
        <f>IF(N1395="nulová",J1395,0)</f>
        <v>0</v>
      </c>
      <c r="BJ1395" s="20" t="s">
        <v>86</v>
      </c>
      <c r="BK1395" s="228">
        <f>ROUND(I1395*H1395,2)</f>
        <v>0</v>
      </c>
      <c r="BL1395" s="20" t="s">
        <v>122</v>
      </c>
      <c r="BM1395" s="227" t="s">
        <v>1677</v>
      </c>
    </row>
    <row r="1396" s="2" customFormat="1">
      <c r="A1396" s="41"/>
      <c r="B1396" s="42"/>
      <c r="C1396" s="43"/>
      <c r="D1396" s="229" t="s">
        <v>221</v>
      </c>
      <c r="E1396" s="43"/>
      <c r="F1396" s="230" t="s">
        <v>1678</v>
      </c>
      <c r="G1396" s="43"/>
      <c r="H1396" s="43"/>
      <c r="I1396" s="231"/>
      <c r="J1396" s="43"/>
      <c r="K1396" s="43"/>
      <c r="L1396" s="47"/>
      <c r="M1396" s="232"/>
      <c r="N1396" s="233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221</v>
      </c>
      <c r="AU1396" s="20" t="s">
        <v>86</v>
      </c>
    </row>
    <row r="1397" s="2" customFormat="1" ht="16.5" customHeight="1">
      <c r="A1397" s="41"/>
      <c r="B1397" s="42"/>
      <c r="C1397" s="216" t="s">
        <v>1679</v>
      </c>
      <c r="D1397" s="216" t="s">
        <v>215</v>
      </c>
      <c r="E1397" s="217" t="s">
        <v>1680</v>
      </c>
      <c r="F1397" s="218" t="s">
        <v>1681</v>
      </c>
      <c r="G1397" s="219" t="s">
        <v>284</v>
      </c>
      <c r="H1397" s="220">
        <v>3.8929999999999998</v>
      </c>
      <c r="I1397" s="221"/>
      <c r="J1397" s="222">
        <f>ROUND(I1397*H1397,2)</f>
        <v>0</v>
      </c>
      <c r="K1397" s="218" t="s">
        <v>219</v>
      </c>
      <c r="L1397" s="47"/>
      <c r="M1397" s="223" t="s">
        <v>21</v>
      </c>
      <c r="N1397" s="224" t="s">
        <v>45</v>
      </c>
      <c r="O1397" s="87"/>
      <c r="P1397" s="225">
        <f>O1397*H1397</f>
        <v>0</v>
      </c>
      <c r="Q1397" s="225">
        <v>1.05291</v>
      </c>
      <c r="R1397" s="225">
        <f>Q1397*H1397</f>
        <v>4.0989786299999995</v>
      </c>
      <c r="S1397" s="225">
        <v>0</v>
      </c>
      <c r="T1397" s="226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7" t="s">
        <v>122</v>
      </c>
      <c r="AT1397" s="227" t="s">
        <v>215</v>
      </c>
      <c r="AU1397" s="227" t="s">
        <v>86</v>
      </c>
      <c r="AY1397" s="20" t="s">
        <v>213</v>
      </c>
      <c r="BE1397" s="228">
        <f>IF(N1397="základní",J1397,0)</f>
        <v>0</v>
      </c>
      <c r="BF1397" s="228">
        <f>IF(N1397="snížená",J1397,0)</f>
        <v>0</v>
      </c>
      <c r="BG1397" s="228">
        <f>IF(N1397="zákl. přenesená",J1397,0)</f>
        <v>0</v>
      </c>
      <c r="BH1397" s="228">
        <f>IF(N1397="sníž. přenesená",J1397,0)</f>
        <v>0</v>
      </c>
      <c r="BI1397" s="228">
        <f>IF(N1397="nulová",J1397,0)</f>
        <v>0</v>
      </c>
      <c r="BJ1397" s="20" t="s">
        <v>86</v>
      </c>
      <c r="BK1397" s="228">
        <f>ROUND(I1397*H1397,2)</f>
        <v>0</v>
      </c>
      <c r="BL1397" s="20" t="s">
        <v>122</v>
      </c>
      <c r="BM1397" s="227" t="s">
        <v>1682</v>
      </c>
    </row>
    <row r="1398" s="2" customFormat="1">
      <c r="A1398" s="41"/>
      <c r="B1398" s="42"/>
      <c r="C1398" s="43"/>
      <c r="D1398" s="229" t="s">
        <v>221</v>
      </c>
      <c r="E1398" s="43"/>
      <c r="F1398" s="230" t="s">
        <v>1683</v>
      </c>
      <c r="G1398" s="43"/>
      <c r="H1398" s="43"/>
      <c r="I1398" s="231"/>
      <c r="J1398" s="43"/>
      <c r="K1398" s="43"/>
      <c r="L1398" s="47"/>
      <c r="M1398" s="232"/>
      <c r="N1398" s="233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20" t="s">
        <v>221</v>
      </c>
      <c r="AU1398" s="20" t="s">
        <v>86</v>
      </c>
    </row>
    <row r="1399" s="13" customFormat="1">
      <c r="A1399" s="13"/>
      <c r="B1399" s="234"/>
      <c r="C1399" s="235"/>
      <c r="D1399" s="236" t="s">
        <v>223</v>
      </c>
      <c r="E1399" s="237" t="s">
        <v>21</v>
      </c>
      <c r="F1399" s="238" t="s">
        <v>886</v>
      </c>
      <c r="G1399" s="235"/>
      <c r="H1399" s="237" t="s">
        <v>21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223</v>
      </c>
      <c r="AU1399" s="244" t="s">
        <v>86</v>
      </c>
      <c r="AV1399" s="13" t="s">
        <v>80</v>
      </c>
      <c r="AW1399" s="13" t="s">
        <v>34</v>
      </c>
      <c r="AX1399" s="13" t="s">
        <v>73</v>
      </c>
      <c r="AY1399" s="244" t="s">
        <v>213</v>
      </c>
    </row>
    <row r="1400" s="14" customFormat="1">
      <c r="A1400" s="14"/>
      <c r="B1400" s="245"/>
      <c r="C1400" s="246"/>
      <c r="D1400" s="236" t="s">
        <v>223</v>
      </c>
      <c r="E1400" s="247" t="s">
        <v>21</v>
      </c>
      <c r="F1400" s="248" t="s">
        <v>1684</v>
      </c>
      <c r="G1400" s="246"/>
      <c r="H1400" s="249">
        <v>3.8929999999999998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223</v>
      </c>
      <c r="AU1400" s="255" t="s">
        <v>86</v>
      </c>
      <c r="AV1400" s="14" t="s">
        <v>86</v>
      </c>
      <c r="AW1400" s="14" t="s">
        <v>34</v>
      </c>
      <c r="AX1400" s="14" t="s">
        <v>73</v>
      </c>
      <c r="AY1400" s="255" t="s">
        <v>213</v>
      </c>
    </row>
    <row r="1401" s="15" customFormat="1">
      <c r="A1401" s="15"/>
      <c r="B1401" s="256"/>
      <c r="C1401" s="257"/>
      <c r="D1401" s="236" t="s">
        <v>223</v>
      </c>
      <c r="E1401" s="258" t="s">
        <v>21</v>
      </c>
      <c r="F1401" s="259" t="s">
        <v>230</v>
      </c>
      <c r="G1401" s="257"/>
      <c r="H1401" s="260">
        <v>3.8929999999999998</v>
      </c>
      <c r="I1401" s="261"/>
      <c r="J1401" s="257"/>
      <c r="K1401" s="257"/>
      <c r="L1401" s="262"/>
      <c r="M1401" s="263"/>
      <c r="N1401" s="264"/>
      <c r="O1401" s="264"/>
      <c r="P1401" s="264"/>
      <c r="Q1401" s="264"/>
      <c r="R1401" s="264"/>
      <c r="S1401" s="264"/>
      <c r="T1401" s="26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6" t="s">
        <v>223</v>
      </c>
      <c r="AU1401" s="266" t="s">
        <v>86</v>
      </c>
      <c r="AV1401" s="15" t="s">
        <v>122</v>
      </c>
      <c r="AW1401" s="15" t="s">
        <v>34</v>
      </c>
      <c r="AX1401" s="15" t="s">
        <v>80</v>
      </c>
      <c r="AY1401" s="266" t="s">
        <v>213</v>
      </c>
    </row>
    <row r="1402" s="2" customFormat="1" ht="24.15" customHeight="1">
      <c r="A1402" s="41"/>
      <c r="B1402" s="42"/>
      <c r="C1402" s="216" t="s">
        <v>1685</v>
      </c>
      <c r="D1402" s="216" t="s">
        <v>215</v>
      </c>
      <c r="E1402" s="217" t="s">
        <v>1686</v>
      </c>
      <c r="F1402" s="218" t="s">
        <v>1687</v>
      </c>
      <c r="G1402" s="219" t="s">
        <v>218</v>
      </c>
      <c r="H1402" s="220">
        <v>20.573</v>
      </c>
      <c r="I1402" s="221"/>
      <c r="J1402" s="222">
        <f>ROUND(I1402*H1402,2)</f>
        <v>0</v>
      </c>
      <c r="K1402" s="218" t="s">
        <v>219</v>
      </c>
      <c r="L1402" s="47"/>
      <c r="M1402" s="223" t="s">
        <v>21</v>
      </c>
      <c r="N1402" s="224" t="s">
        <v>45</v>
      </c>
      <c r="O1402" s="87"/>
      <c r="P1402" s="225">
        <f>O1402*H1402</f>
        <v>0</v>
      </c>
      <c r="Q1402" s="225">
        <v>2.5019499999999999</v>
      </c>
      <c r="R1402" s="225">
        <f>Q1402*H1402</f>
        <v>51.47261735</v>
      </c>
      <c r="S1402" s="225">
        <v>0</v>
      </c>
      <c r="T1402" s="226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27" t="s">
        <v>122</v>
      </c>
      <c r="AT1402" s="227" t="s">
        <v>215</v>
      </c>
      <c r="AU1402" s="227" t="s">
        <v>86</v>
      </c>
      <c r="AY1402" s="20" t="s">
        <v>213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20" t="s">
        <v>86</v>
      </c>
      <c r="BK1402" s="228">
        <f>ROUND(I1402*H1402,2)</f>
        <v>0</v>
      </c>
      <c r="BL1402" s="20" t="s">
        <v>122</v>
      </c>
      <c r="BM1402" s="227" t="s">
        <v>1688</v>
      </c>
    </row>
    <row r="1403" s="2" customFormat="1">
      <c r="A1403" s="41"/>
      <c r="B1403" s="42"/>
      <c r="C1403" s="43"/>
      <c r="D1403" s="229" t="s">
        <v>221</v>
      </c>
      <c r="E1403" s="43"/>
      <c r="F1403" s="230" t="s">
        <v>1689</v>
      </c>
      <c r="G1403" s="43"/>
      <c r="H1403" s="43"/>
      <c r="I1403" s="231"/>
      <c r="J1403" s="43"/>
      <c r="K1403" s="43"/>
      <c r="L1403" s="47"/>
      <c r="M1403" s="232"/>
      <c r="N1403" s="233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221</v>
      </c>
      <c r="AU1403" s="20" t="s">
        <v>86</v>
      </c>
    </row>
    <row r="1404" s="13" customFormat="1">
      <c r="A1404" s="13"/>
      <c r="B1404" s="234"/>
      <c r="C1404" s="235"/>
      <c r="D1404" s="236" t="s">
        <v>223</v>
      </c>
      <c r="E1404" s="237" t="s">
        <v>21</v>
      </c>
      <c r="F1404" s="238" t="s">
        <v>1690</v>
      </c>
      <c r="G1404" s="235"/>
      <c r="H1404" s="237" t="s">
        <v>21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223</v>
      </c>
      <c r="AU1404" s="244" t="s">
        <v>86</v>
      </c>
      <c r="AV1404" s="13" t="s">
        <v>80</v>
      </c>
      <c r="AW1404" s="13" t="s">
        <v>34</v>
      </c>
      <c r="AX1404" s="13" t="s">
        <v>73</v>
      </c>
      <c r="AY1404" s="244" t="s">
        <v>213</v>
      </c>
    </row>
    <row r="1405" s="14" customFormat="1">
      <c r="A1405" s="14"/>
      <c r="B1405" s="245"/>
      <c r="C1405" s="246"/>
      <c r="D1405" s="236" t="s">
        <v>223</v>
      </c>
      <c r="E1405" s="247" t="s">
        <v>21</v>
      </c>
      <c r="F1405" s="248" t="s">
        <v>1691</v>
      </c>
      <c r="G1405" s="246"/>
      <c r="H1405" s="249">
        <v>0.95599999999999996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223</v>
      </c>
      <c r="AU1405" s="255" t="s">
        <v>86</v>
      </c>
      <c r="AV1405" s="14" t="s">
        <v>86</v>
      </c>
      <c r="AW1405" s="14" t="s">
        <v>34</v>
      </c>
      <c r="AX1405" s="14" t="s">
        <v>73</v>
      </c>
      <c r="AY1405" s="255" t="s">
        <v>213</v>
      </c>
    </row>
    <row r="1406" s="13" customFormat="1">
      <c r="A1406" s="13"/>
      <c r="B1406" s="234"/>
      <c r="C1406" s="235"/>
      <c r="D1406" s="236" t="s">
        <v>223</v>
      </c>
      <c r="E1406" s="237" t="s">
        <v>21</v>
      </c>
      <c r="F1406" s="238" t="s">
        <v>1692</v>
      </c>
      <c r="G1406" s="235"/>
      <c r="H1406" s="237" t="s">
        <v>21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223</v>
      </c>
      <c r="AU1406" s="244" t="s">
        <v>86</v>
      </c>
      <c r="AV1406" s="13" t="s">
        <v>80</v>
      </c>
      <c r="AW1406" s="13" t="s">
        <v>34</v>
      </c>
      <c r="AX1406" s="13" t="s">
        <v>73</v>
      </c>
      <c r="AY1406" s="244" t="s">
        <v>213</v>
      </c>
    </row>
    <row r="1407" s="14" customFormat="1">
      <c r="A1407" s="14"/>
      <c r="B1407" s="245"/>
      <c r="C1407" s="246"/>
      <c r="D1407" s="236" t="s">
        <v>223</v>
      </c>
      <c r="E1407" s="247" t="s">
        <v>21</v>
      </c>
      <c r="F1407" s="248" t="s">
        <v>1693</v>
      </c>
      <c r="G1407" s="246"/>
      <c r="H1407" s="249">
        <v>1.0560000000000001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223</v>
      </c>
      <c r="AU1407" s="255" t="s">
        <v>86</v>
      </c>
      <c r="AV1407" s="14" t="s">
        <v>86</v>
      </c>
      <c r="AW1407" s="14" t="s">
        <v>34</v>
      </c>
      <c r="AX1407" s="14" t="s">
        <v>73</v>
      </c>
      <c r="AY1407" s="255" t="s">
        <v>213</v>
      </c>
    </row>
    <row r="1408" s="13" customFormat="1">
      <c r="A1408" s="13"/>
      <c r="B1408" s="234"/>
      <c r="C1408" s="235"/>
      <c r="D1408" s="236" t="s">
        <v>223</v>
      </c>
      <c r="E1408" s="237" t="s">
        <v>21</v>
      </c>
      <c r="F1408" s="238" t="s">
        <v>1694</v>
      </c>
      <c r="G1408" s="235"/>
      <c r="H1408" s="237" t="s">
        <v>21</v>
      </c>
      <c r="I1408" s="239"/>
      <c r="J1408" s="235"/>
      <c r="K1408" s="235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223</v>
      </c>
      <c r="AU1408" s="244" t="s">
        <v>86</v>
      </c>
      <c r="AV1408" s="13" t="s">
        <v>80</v>
      </c>
      <c r="AW1408" s="13" t="s">
        <v>34</v>
      </c>
      <c r="AX1408" s="13" t="s">
        <v>73</v>
      </c>
      <c r="AY1408" s="244" t="s">
        <v>213</v>
      </c>
    </row>
    <row r="1409" s="13" customFormat="1">
      <c r="A1409" s="13"/>
      <c r="B1409" s="234"/>
      <c r="C1409" s="235"/>
      <c r="D1409" s="236" t="s">
        <v>223</v>
      </c>
      <c r="E1409" s="237" t="s">
        <v>21</v>
      </c>
      <c r="F1409" s="238" t="s">
        <v>1695</v>
      </c>
      <c r="G1409" s="235"/>
      <c r="H1409" s="237" t="s">
        <v>21</v>
      </c>
      <c r="I1409" s="239"/>
      <c r="J1409" s="235"/>
      <c r="K1409" s="235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223</v>
      </c>
      <c r="AU1409" s="244" t="s">
        <v>86</v>
      </c>
      <c r="AV1409" s="13" t="s">
        <v>80</v>
      </c>
      <c r="AW1409" s="13" t="s">
        <v>34</v>
      </c>
      <c r="AX1409" s="13" t="s">
        <v>73</v>
      </c>
      <c r="AY1409" s="244" t="s">
        <v>213</v>
      </c>
    </row>
    <row r="1410" s="13" customFormat="1">
      <c r="A1410" s="13"/>
      <c r="B1410" s="234"/>
      <c r="C1410" s="235"/>
      <c r="D1410" s="236" t="s">
        <v>223</v>
      </c>
      <c r="E1410" s="237" t="s">
        <v>21</v>
      </c>
      <c r="F1410" s="238" t="s">
        <v>1696</v>
      </c>
      <c r="G1410" s="235"/>
      <c r="H1410" s="237" t="s">
        <v>21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223</v>
      </c>
      <c r="AU1410" s="244" t="s">
        <v>86</v>
      </c>
      <c r="AV1410" s="13" t="s">
        <v>80</v>
      </c>
      <c r="AW1410" s="13" t="s">
        <v>34</v>
      </c>
      <c r="AX1410" s="13" t="s">
        <v>73</v>
      </c>
      <c r="AY1410" s="244" t="s">
        <v>213</v>
      </c>
    </row>
    <row r="1411" s="14" customFormat="1">
      <c r="A1411" s="14"/>
      <c r="B1411" s="245"/>
      <c r="C1411" s="246"/>
      <c r="D1411" s="236" t="s">
        <v>223</v>
      </c>
      <c r="E1411" s="247" t="s">
        <v>21</v>
      </c>
      <c r="F1411" s="248" t="s">
        <v>1697</v>
      </c>
      <c r="G1411" s="246"/>
      <c r="H1411" s="249">
        <v>2.5139999999999998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223</v>
      </c>
      <c r="AU1411" s="255" t="s">
        <v>86</v>
      </c>
      <c r="AV1411" s="14" t="s">
        <v>86</v>
      </c>
      <c r="AW1411" s="14" t="s">
        <v>34</v>
      </c>
      <c r="AX1411" s="14" t="s">
        <v>73</v>
      </c>
      <c r="AY1411" s="255" t="s">
        <v>213</v>
      </c>
    </row>
    <row r="1412" s="13" customFormat="1">
      <c r="A1412" s="13"/>
      <c r="B1412" s="234"/>
      <c r="C1412" s="235"/>
      <c r="D1412" s="236" t="s">
        <v>223</v>
      </c>
      <c r="E1412" s="237" t="s">
        <v>21</v>
      </c>
      <c r="F1412" s="238" t="s">
        <v>1698</v>
      </c>
      <c r="G1412" s="235"/>
      <c r="H1412" s="237" t="s">
        <v>21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223</v>
      </c>
      <c r="AU1412" s="244" t="s">
        <v>86</v>
      </c>
      <c r="AV1412" s="13" t="s">
        <v>80</v>
      </c>
      <c r="AW1412" s="13" t="s">
        <v>34</v>
      </c>
      <c r="AX1412" s="13" t="s">
        <v>73</v>
      </c>
      <c r="AY1412" s="244" t="s">
        <v>213</v>
      </c>
    </row>
    <row r="1413" s="14" customFormat="1">
      <c r="A1413" s="14"/>
      <c r="B1413" s="245"/>
      <c r="C1413" s="246"/>
      <c r="D1413" s="236" t="s">
        <v>223</v>
      </c>
      <c r="E1413" s="247" t="s">
        <v>21</v>
      </c>
      <c r="F1413" s="248" t="s">
        <v>1699</v>
      </c>
      <c r="G1413" s="246"/>
      <c r="H1413" s="249">
        <v>2.2029999999999998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223</v>
      </c>
      <c r="AU1413" s="255" t="s">
        <v>86</v>
      </c>
      <c r="AV1413" s="14" t="s">
        <v>86</v>
      </c>
      <c r="AW1413" s="14" t="s">
        <v>34</v>
      </c>
      <c r="AX1413" s="14" t="s">
        <v>73</v>
      </c>
      <c r="AY1413" s="255" t="s">
        <v>213</v>
      </c>
    </row>
    <row r="1414" s="13" customFormat="1">
      <c r="A1414" s="13"/>
      <c r="B1414" s="234"/>
      <c r="C1414" s="235"/>
      <c r="D1414" s="236" t="s">
        <v>223</v>
      </c>
      <c r="E1414" s="237" t="s">
        <v>21</v>
      </c>
      <c r="F1414" s="238" t="s">
        <v>1700</v>
      </c>
      <c r="G1414" s="235"/>
      <c r="H1414" s="237" t="s">
        <v>21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223</v>
      </c>
      <c r="AU1414" s="244" t="s">
        <v>86</v>
      </c>
      <c r="AV1414" s="13" t="s">
        <v>80</v>
      </c>
      <c r="AW1414" s="13" t="s">
        <v>34</v>
      </c>
      <c r="AX1414" s="13" t="s">
        <v>73</v>
      </c>
      <c r="AY1414" s="244" t="s">
        <v>213</v>
      </c>
    </row>
    <row r="1415" s="13" customFormat="1">
      <c r="A1415" s="13"/>
      <c r="B1415" s="234"/>
      <c r="C1415" s="235"/>
      <c r="D1415" s="236" t="s">
        <v>223</v>
      </c>
      <c r="E1415" s="237" t="s">
        <v>21</v>
      </c>
      <c r="F1415" s="238" t="s">
        <v>1696</v>
      </c>
      <c r="G1415" s="235"/>
      <c r="H1415" s="237" t="s">
        <v>21</v>
      </c>
      <c r="I1415" s="239"/>
      <c r="J1415" s="235"/>
      <c r="K1415" s="235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223</v>
      </c>
      <c r="AU1415" s="244" t="s">
        <v>86</v>
      </c>
      <c r="AV1415" s="13" t="s">
        <v>80</v>
      </c>
      <c r="AW1415" s="13" t="s">
        <v>34</v>
      </c>
      <c r="AX1415" s="13" t="s">
        <v>73</v>
      </c>
      <c r="AY1415" s="244" t="s">
        <v>213</v>
      </c>
    </row>
    <row r="1416" s="14" customFormat="1">
      <c r="A1416" s="14"/>
      <c r="B1416" s="245"/>
      <c r="C1416" s="246"/>
      <c r="D1416" s="236" t="s">
        <v>223</v>
      </c>
      <c r="E1416" s="247" t="s">
        <v>21</v>
      </c>
      <c r="F1416" s="248" t="s">
        <v>1701</v>
      </c>
      <c r="G1416" s="246"/>
      <c r="H1416" s="249">
        <v>2.6070000000000002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223</v>
      </c>
      <c r="AU1416" s="255" t="s">
        <v>86</v>
      </c>
      <c r="AV1416" s="14" t="s">
        <v>86</v>
      </c>
      <c r="AW1416" s="14" t="s">
        <v>34</v>
      </c>
      <c r="AX1416" s="14" t="s">
        <v>73</v>
      </c>
      <c r="AY1416" s="255" t="s">
        <v>213</v>
      </c>
    </row>
    <row r="1417" s="13" customFormat="1">
      <c r="A1417" s="13"/>
      <c r="B1417" s="234"/>
      <c r="C1417" s="235"/>
      <c r="D1417" s="236" t="s">
        <v>223</v>
      </c>
      <c r="E1417" s="237" t="s">
        <v>21</v>
      </c>
      <c r="F1417" s="238" t="s">
        <v>1698</v>
      </c>
      <c r="G1417" s="235"/>
      <c r="H1417" s="237" t="s">
        <v>21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223</v>
      </c>
      <c r="AU1417" s="244" t="s">
        <v>86</v>
      </c>
      <c r="AV1417" s="13" t="s">
        <v>80</v>
      </c>
      <c r="AW1417" s="13" t="s">
        <v>34</v>
      </c>
      <c r="AX1417" s="13" t="s">
        <v>73</v>
      </c>
      <c r="AY1417" s="244" t="s">
        <v>213</v>
      </c>
    </row>
    <row r="1418" s="14" customFormat="1">
      <c r="A1418" s="14"/>
      <c r="B1418" s="245"/>
      <c r="C1418" s="246"/>
      <c r="D1418" s="236" t="s">
        <v>223</v>
      </c>
      <c r="E1418" s="247" t="s">
        <v>21</v>
      </c>
      <c r="F1418" s="248" t="s">
        <v>1699</v>
      </c>
      <c r="G1418" s="246"/>
      <c r="H1418" s="249">
        <v>2.2029999999999998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223</v>
      </c>
      <c r="AU1418" s="255" t="s">
        <v>86</v>
      </c>
      <c r="AV1418" s="14" t="s">
        <v>86</v>
      </c>
      <c r="AW1418" s="14" t="s">
        <v>34</v>
      </c>
      <c r="AX1418" s="14" t="s">
        <v>73</v>
      </c>
      <c r="AY1418" s="255" t="s">
        <v>213</v>
      </c>
    </row>
    <row r="1419" s="13" customFormat="1">
      <c r="A1419" s="13"/>
      <c r="B1419" s="234"/>
      <c r="C1419" s="235"/>
      <c r="D1419" s="236" t="s">
        <v>223</v>
      </c>
      <c r="E1419" s="237" t="s">
        <v>21</v>
      </c>
      <c r="F1419" s="238" t="s">
        <v>1702</v>
      </c>
      <c r="G1419" s="235"/>
      <c r="H1419" s="237" t="s">
        <v>21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223</v>
      </c>
      <c r="AU1419" s="244" t="s">
        <v>86</v>
      </c>
      <c r="AV1419" s="13" t="s">
        <v>80</v>
      </c>
      <c r="AW1419" s="13" t="s">
        <v>34</v>
      </c>
      <c r="AX1419" s="13" t="s">
        <v>73</v>
      </c>
      <c r="AY1419" s="244" t="s">
        <v>213</v>
      </c>
    </row>
    <row r="1420" s="13" customFormat="1">
      <c r="A1420" s="13"/>
      <c r="B1420" s="234"/>
      <c r="C1420" s="235"/>
      <c r="D1420" s="236" t="s">
        <v>223</v>
      </c>
      <c r="E1420" s="237" t="s">
        <v>21</v>
      </c>
      <c r="F1420" s="238" t="s">
        <v>1696</v>
      </c>
      <c r="G1420" s="235"/>
      <c r="H1420" s="237" t="s">
        <v>21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223</v>
      </c>
      <c r="AU1420" s="244" t="s">
        <v>86</v>
      </c>
      <c r="AV1420" s="13" t="s">
        <v>80</v>
      </c>
      <c r="AW1420" s="13" t="s">
        <v>34</v>
      </c>
      <c r="AX1420" s="13" t="s">
        <v>73</v>
      </c>
      <c r="AY1420" s="244" t="s">
        <v>213</v>
      </c>
    </row>
    <row r="1421" s="14" customFormat="1">
      <c r="A1421" s="14"/>
      <c r="B1421" s="245"/>
      <c r="C1421" s="246"/>
      <c r="D1421" s="236" t="s">
        <v>223</v>
      </c>
      <c r="E1421" s="247" t="s">
        <v>21</v>
      </c>
      <c r="F1421" s="248" t="s">
        <v>1703</v>
      </c>
      <c r="G1421" s="246"/>
      <c r="H1421" s="249">
        <v>2.6120000000000001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223</v>
      </c>
      <c r="AU1421" s="255" t="s">
        <v>86</v>
      </c>
      <c r="AV1421" s="14" t="s">
        <v>86</v>
      </c>
      <c r="AW1421" s="14" t="s">
        <v>34</v>
      </c>
      <c r="AX1421" s="14" t="s">
        <v>73</v>
      </c>
      <c r="AY1421" s="255" t="s">
        <v>213</v>
      </c>
    </row>
    <row r="1422" s="14" customFormat="1">
      <c r="A1422" s="14"/>
      <c r="B1422" s="245"/>
      <c r="C1422" s="246"/>
      <c r="D1422" s="236" t="s">
        <v>223</v>
      </c>
      <c r="E1422" s="247" t="s">
        <v>21</v>
      </c>
      <c r="F1422" s="248" t="s">
        <v>1704</v>
      </c>
      <c r="G1422" s="246"/>
      <c r="H1422" s="249">
        <v>0.23999999999999999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223</v>
      </c>
      <c r="AU1422" s="255" t="s">
        <v>86</v>
      </c>
      <c r="AV1422" s="14" t="s">
        <v>86</v>
      </c>
      <c r="AW1422" s="14" t="s">
        <v>34</v>
      </c>
      <c r="AX1422" s="14" t="s">
        <v>73</v>
      </c>
      <c r="AY1422" s="255" t="s">
        <v>213</v>
      </c>
    </row>
    <row r="1423" s="13" customFormat="1">
      <c r="A1423" s="13"/>
      <c r="B1423" s="234"/>
      <c r="C1423" s="235"/>
      <c r="D1423" s="236" t="s">
        <v>223</v>
      </c>
      <c r="E1423" s="237" t="s">
        <v>21</v>
      </c>
      <c r="F1423" s="238" t="s">
        <v>1698</v>
      </c>
      <c r="G1423" s="235"/>
      <c r="H1423" s="237" t="s">
        <v>21</v>
      </c>
      <c r="I1423" s="239"/>
      <c r="J1423" s="235"/>
      <c r="K1423" s="235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223</v>
      </c>
      <c r="AU1423" s="244" t="s">
        <v>86</v>
      </c>
      <c r="AV1423" s="13" t="s">
        <v>80</v>
      </c>
      <c r="AW1423" s="13" t="s">
        <v>34</v>
      </c>
      <c r="AX1423" s="13" t="s">
        <v>73</v>
      </c>
      <c r="AY1423" s="244" t="s">
        <v>213</v>
      </c>
    </row>
    <row r="1424" s="14" customFormat="1">
      <c r="A1424" s="14"/>
      <c r="B1424" s="245"/>
      <c r="C1424" s="246"/>
      <c r="D1424" s="236" t="s">
        <v>223</v>
      </c>
      <c r="E1424" s="247" t="s">
        <v>21</v>
      </c>
      <c r="F1424" s="248" t="s">
        <v>1705</v>
      </c>
      <c r="G1424" s="246"/>
      <c r="H1424" s="249">
        <v>1.8120000000000001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223</v>
      </c>
      <c r="AU1424" s="255" t="s">
        <v>86</v>
      </c>
      <c r="AV1424" s="14" t="s">
        <v>86</v>
      </c>
      <c r="AW1424" s="14" t="s">
        <v>34</v>
      </c>
      <c r="AX1424" s="14" t="s">
        <v>73</v>
      </c>
      <c r="AY1424" s="255" t="s">
        <v>213</v>
      </c>
    </row>
    <row r="1425" s="13" customFormat="1">
      <c r="A1425" s="13"/>
      <c r="B1425" s="234"/>
      <c r="C1425" s="235"/>
      <c r="D1425" s="236" t="s">
        <v>223</v>
      </c>
      <c r="E1425" s="237" t="s">
        <v>21</v>
      </c>
      <c r="F1425" s="238" t="s">
        <v>1706</v>
      </c>
      <c r="G1425" s="235"/>
      <c r="H1425" s="237" t="s">
        <v>21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223</v>
      </c>
      <c r="AU1425" s="244" t="s">
        <v>86</v>
      </c>
      <c r="AV1425" s="13" t="s">
        <v>80</v>
      </c>
      <c r="AW1425" s="13" t="s">
        <v>34</v>
      </c>
      <c r="AX1425" s="13" t="s">
        <v>73</v>
      </c>
      <c r="AY1425" s="244" t="s">
        <v>213</v>
      </c>
    </row>
    <row r="1426" s="14" customFormat="1">
      <c r="A1426" s="14"/>
      <c r="B1426" s="245"/>
      <c r="C1426" s="246"/>
      <c r="D1426" s="236" t="s">
        <v>223</v>
      </c>
      <c r="E1426" s="247" t="s">
        <v>21</v>
      </c>
      <c r="F1426" s="248" t="s">
        <v>1707</v>
      </c>
      <c r="G1426" s="246"/>
      <c r="H1426" s="249">
        <v>4.3700000000000001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223</v>
      </c>
      <c r="AU1426" s="255" t="s">
        <v>86</v>
      </c>
      <c r="AV1426" s="14" t="s">
        <v>86</v>
      </c>
      <c r="AW1426" s="14" t="s">
        <v>34</v>
      </c>
      <c r="AX1426" s="14" t="s">
        <v>73</v>
      </c>
      <c r="AY1426" s="255" t="s">
        <v>213</v>
      </c>
    </row>
    <row r="1427" s="15" customFormat="1">
      <c r="A1427" s="15"/>
      <c r="B1427" s="256"/>
      <c r="C1427" s="257"/>
      <c r="D1427" s="236" t="s">
        <v>223</v>
      </c>
      <c r="E1427" s="258" t="s">
        <v>21</v>
      </c>
      <c r="F1427" s="259" t="s">
        <v>230</v>
      </c>
      <c r="G1427" s="257"/>
      <c r="H1427" s="260">
        <v>20.573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223</v>
      </c>
      <c r="AU1427" s="266" t="s">
        <v>86</v>
      </c>
      <c r="AV1427" s="15" t="s">
        <v>122</v>
      </c>
      <c r="AW1427" s="15" t="s">
        <v>34</v>
      </c>
      <c r="AX1427" s="15" t="s">
        <v>80</v>
      </c>
      <c r="AY1427" s="266" t="s">
        <v>213</v>
      </c>
    </row>
    <row r="1428" s="2" customFormat="1" ht="24.15" customHeight="1">
      <c r="A1428" s="41"/>
      <c r="B1428" s="42"/>
      <c r="C1428" s="216" t="s">
        <v>1708</v>
      </c>
      <c r="D1428" s="216" t="s">
        <v>215</v>
      </c>
      <c r="E1428" s="217" t="s">
        <v>1709</v>
      </c>
      <c r="F1428" s="218" t="s">
        <v>1710</v>
      </c>
      <c r="G1428" s="219" t="s">
        <v>284</v>
      </c>
      <c r="H1428" s="220">
        <v>5.4000000000000004</v>
      </c>
      <c r="I1428" s="221"/>
      <c r="J1428" s="222">
        <f>ROUND(I1428*H1428,2)</f>
        <v>0</v>
      </c>
      <c r="K1428" s="218" t="s">
        <v>219</v>
      </c>
      <c r="L1428" s="47"/>
      <c r="M1428" s="223" t="s">
        <v>21</v>
      </c>
      <c r="N1428" s="224" t="s">
        <v>45</v>
      </c>
      <c r="O1428" s="87"/>
      <c r="P1428" s="225">
        <f>O1428*H1428</f>
        <v>0</v>
      </c>
      <c r="Q1428" s="225">
        <v>1.0492699999999999</v>
      </c>
      <c r="R1428" s="225">
        <f>Q1428*H1428</f>
        <v>5.6660579999999996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122</v>
      </c>
      <c r="AT1428" s="227" t="s">
        <v>215</v>
      </c>
      <c r="AU1428" s="227" t="s">
        <v>86</v>
      </c>
      <c r="AY1428" s="20" t="s">
        <v>213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86</v>
      </c>
      <c r="BK1428" s="228">
        <f>ROUND(I1428*H1428,2)</f>
        <v>0</v>
      </c>
      <c r="BL1428" s="20" t="s">
        <v>122</v>
      </c>
      <c r="BM1428" s="227" t="s">
        <v>1711</v>
      </c>
    </row>
    <row r="1429" s="2" customFormat="1">
      <c r="A1429" s="41"/>
      <c r="B1429" s="42"/>
      <c r="C1429" s="43"/>
      <c r="D1429" s="229" t="s">
        <v>221</v>
      </c>
      <c r="E1429" s="43"/>
      <c r="F1429" s="230" t="s">
        <v>1712</v>
      </c>
      <c r="G1429" s="43"/>
      <c r="H1429" s="43"/>
      <c r="I1429" s="231"/>
      <c r="J1429" s="43"/>
      <c r="K1429" s="43"/>
      <c r="L1429" s="47"/>
      <c r="M1429" s="232"/>
      <c r="N1429" s="233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221</v>
      </c>
      <c r="AU1429" s="20" t="s">
        <v>86</v>
      </c>
    </row>
    <row r="1430" s="13" customFormat="1">
      <c r="A1430" s="13"/>
      <c r="B1430" s="234"/>
      <c r="C1430" s="235"/>
      <c r="D1430" s="236" t="s">
        <v>223</v>
      </c>
      <c r="E1430" s="237" t="s">
        <v>21</v>
      </c>
      <c r="F1430" s="238" t="s">
        <v>1706</v>
      </c>
      <c r="G1430" s="235"/>
      <c r="H1430" s="237" t="s">
        <v>21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223</v>
      </c>
      <c r="AU1430" s="244" t="s">
        <v>86</v>
      </c>
      <c r="AV1430" s="13" t="s">
        <v>80</v>
      </c>
      <c r="AW1430" s="13" t="s">
        <v>34</v>
      </c>
      <c r="AX1430" s="13" t="s">
        <v>73</v>
      </c>
      <c r="AY1430" s="244" t="s">
        <v>213</v>
      </c>
    </row>
    <row r="1431" s="14" customFormat="1">
      <c r="A1431" s="14"/>
      <c r="B1431" s="245"/>
      <c r="C1431" s="246"/>
      <c r="D1431" s="236" t="s">
        <v>223</v>
      </c>
      <c r="E1431" s="247" t="s">
        <v>21</v>
      </c>
      <c r="F1431" s="248" t="s">
        <v>1713</v>
      </c>
      <c r="G1431" s="246"/>
      <c r="H1431" s="249">
        <v>0.40300000000000002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223</v>
      </c>
      <c r="AU1431" s="255" t="s">
        <v>86</v>
      </c>
      <c r="AV1431" s="14" t="s">
        <v>86</v>
      </c>
      <c r="AW1431" s="14" t="s">
        <v>34</v>
      </c>
      <c r="AX1431" s="14" t="s">
        <v>73</v>
      </c>
      <c r="AY1431" s="255" t="s">
        <v>213</v>
      </c>
    </row>
    <row r="1432" s="13" customFormat="1">
      <c r="A1432" s="13"/>
      <c r="B1432" s="234"/>
      <c r="C1432" s="235"/>
      <c r="D1432" s="236" t="s">
        <v>223</v>
      </c>
      <c r="E1432" s="237" t="s">
        <v>21</v>
      </c>
      <c r="F1432" s="238" t="s">
        <v>1714</v>
      </c>
      <c r="G1432" s="235"/>
      <c r="H1432" s="237" t="s">
        <v>21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223</v>
      </c>
      <c r="AU1432" s="244" t="s">
        <v>86</v>
      </c>
      <c r="AV1432" s="13" t="s">
        <v>80</v>
      </c>
      <c r="AW1432" s="13" t="s">
        <v>34</v>
      </c>
      <c r="AX1432" s="13" t="s">
        <v>73</v>
      </c>
      <c r="AY1432" s="244" t="s">
        <v>213</v>
      </c>
    </row>
    <row r="1433" s="14" customFormat="1">
      <c r="A1433" s="14"/>
      <c r="B1433" s="245"/>
      <c r="C1433" s="246"/>
      <c r="D1433" s="236" t="s">
        <v>223</v>
      </c>
      <c r="E1433" s="247" t="s">
        <v>21</v>
      </c>
      <c r="F1433" s="248" t="s">
        <v>1715</v>
      </c>
      <c r="G1433" s="246"/>
      <c r="H1433" s="249">
        <v>4.9969999999999999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223</v>
      </c>
      <c r="AU1433" s="255" t="s">
        <v>86</v>
      </c>
      <c r="AV1433" s="14" t="s">
        <v>86</v>
      </c>
      <c r="AW1433" s="14" t="s">
        <v>34</v>
      </c>
      <c r="AX1433" s="14" t="s">
        <v>73</v>
      </c>
      <c r="AY1433" s="255" t="s">
        <v>213</v>
      </c>
    </row>
    <row r="1434" s="15" customFormat="1">
      <c r="A1434" s="15"/>
      <c r="B1434" s="256"/>
      <c r="C1434" s="257"/>
      <c r="D1434" s="236" t="s">
        <v>223</v>
      </c>
      <c r="E1434" s="258" t="s">
        <v>21</v>
      </c>
      <c r="F1434" s="259" t="s">
        <v>230</v>
      </c>
      <c r="G1434" s="257"/>
      <c r="H1434" s="260">
        <v>5.4000000000000004</v>
      </c>
      <c r="I1434" s="261"/>
      <c r="J1434" s="257"/>
      <c r="K1434" s="257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6" t="s">
        <v>223</v>
      </c>
      <c r="AU1434" s="266" t="s">
        <v>86</v>
      </c>
      <c r="AV1434" s="15" t="s">
        <v>122</v>
      </c>
      <c r="AW1434" s="15" t="s">
        <v>34</v>
      </c>
      <c r="AX1434" s="15" t="s">
        <v>80</v>
      </c>
      <c r="AY1434" s="266" t="s">
        <v>213</v>
      </c>
    </row>
    <row r="1435" s="2" customFormat="1" ht="24.15" customHeight="1">
      <c r="A1435" s="41"/>
      <c r="B1435" s="42"/>
      <c r="C1435" s="216" t="s">
        <v>1716</v>
      </c>
      <c r="D1435" s="216" t="s">
        <v>215</v>
      </c>
      <c r="E1435" s="217" t="s">
        <v>1717</v>
      </c>
      <c r="F1435" s="218" t="s">
        <v>1718</v>
      </c>
      <c r="G1435" s="219" t="s">
        <v>248</v>
      </c>
      <c r="H1435" s="220">
        <v>120.38500000000001</v>
      </c>
      <c r="I1435" s="221"/>
      <c r="J1435" s="222">
        <f>ROUND(I1435*H1435,2)</f>
        <v>0</v>
      </c>
      <c r="K1435" s="218" t="s">
        <v>219</v>
      </c>
      <c r="L1435" s="47"/>
      <c r="M1435" s="223" t="s">
        <v>21</v>
      </c>
      <c r="N1435" s="224" t="s">
        <v>45</v>
      </c>
      <c r="O1435" s="87"/>
      <c r="P1435" s="225">
        <f>O1435*H1435</f>
        <v>0</v>
      </c>
      <c r="Q1435" s="225">
        <v>0.012959999999999999</v>
      </c>
      <c r="R1435" s="225">
        <f>Q1435*H1435</f>
        <v>1.5601896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122</v>
      </c>
      <c r="AT1435" s="227" t="s">
        <v>215</v>
      </c>
      <c r="AU1435" s="227" t="s">
        <v>86</v>
      </c>
      <c r="AY1435" s="20" t="s">
        <v>213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86</v>
      </c>
      <c r="BK1435" s="228">
        <f>ROUND(I1435*H1435,2)</f>
        <v>0</v>
      </c>
      <c r="BL1435" s="20" t="s">
        <v>122</v>
      </c>
      <c r="BM1435" s="227" t="s">
        <v>1719</v>
      </c>
    </row>
    <row r="1436" s="2" customFormat="1">
      <c r="A1436" s="41"/>
      <c r="B1436" s="42"/>
      <c r="C1436" s="43"/>
      <c r="D1436" s="229" t="s">
        <v>221</v>
      </c>
      <c r="E1436" s="43"/>
      <c r="F1436" s="230" t="s">
        <v>1720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221</v>
      </c>
      <c r="AU1436" s="20" t="s">
        <v>86</v>
      </c>
    </row>
    <row r="1437" s="13" customFormat="1">
      <c r="A1437" s="13"/>
      <c r="B1437" s="234"/>
      <c r="C1437" s="235"/>
      <c r="D1437" s="236" t="s">
        <v>223</v>
      </c>
      <c r="E1437" s="237" t="s">
        <v>21</v>
      </c>
      <c r="F1437" s="238" t="s">
        <v>1690</v>
      </c>
      <c r="G1437" s="235"/>
      <c r="H1437" s="237" t="s">
        <v>21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223</v>
      </c>
      <c r="AU1437" s="244" t="s">
        <v>86</v>
      </c>
      <c r="AV1437" s="13" t="s">
        <v>80</v>
      </c>
      <c r="AW1437" s="13" t="s">
        <v>34</v>
      </c>
      <c r="AX1437" s="13" t="s">
        <v>73</v>
      </c>
      <c r="AY1437" s="244" t="s">
        <v>213</v>
      </c>
    </row>
    <row r="1438" s="14" customFormat="1">
      <c r="A1438" s="14"/>
      <c r="B1438" s="245"/>
      <c r="C1438" s="246"/>
      <c r="D1438" s="236" t="s">
        <v>223</v>
      </c>
      <c r="E1438" s="247" t="s">
        <v>21</v>
      </c>
      <c r="F1438" s="248" t="s">
        <v>1721</v>
      </c>
      <c r="G1438" s="246"/>
      <c r="H1438" s="249">
        <v>11.327999999999999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223</v>
      </c>
      <c r="AU1438" s="255" t="s">
        <v>86</v>
      </c>
      <c r="AV1438" s="14" t="s">
        <v>86</v>
      </c>
      <c r="AW1438" s="14" t="s">
        <v>34</v>
      </c>
      <c r="AX1438" s="14" t="s">
        <v>73</v>
      </c>
      <c r="AY1438" s="255" t="s">
        <v>213</v>
      </c>
    </row>
    <row r="1439" s="13" customFormat="1">
      <c r="A1439" s="13"/>
      <c r="B1439" s="234"/>
      <c r="C1439" s="235"/>
      <c r="D1439" s="236" t="s">
        <v>223</v>
      </c>
      <c r="E1439" s="237" t="s">
        <v>21</v>
      </c>
      <c r="F1439" s="238" t="s">
        <v>1692</v>
      </c>
      <c r="G1439" s="235"/>
      <c r="H1439" s="237" t="s">
        <v>21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223</v>
      </c>
      <c r="AU1439" s="244" t="s">
        <v>86</v>
      </c>
      <c r="AV1439" s="13" t="s">
        <v>80</v>
      </c>
      <c r="AW1439" s="13" t="s">
        <v>34</v>
      </c>
      <c r="AX1439" s="13" t="s">
        <v>73</v>
      </c>
      <c r="AY1439" s="244" t="s">
        <v>213</v>
      </c>
    </row>
    <row r="1440" s="14" customFormat="1">
      <c r="A1440" s="14"/>
      <c r="B1440" s="245"/>
      <c r="C1440" s="246"/>
      <c r="D1440" s="236" t="s">
        <v>223</v>
      </c>
      <c r="E1440" s="247" t="s">
        <v>21</v>
      </c>
      <c r="F1440" s="248" t="s">
        <v>1722</v>
      </c>
      <c r="G1440" s="246"/>
      <c r="H1440" s="249">
        <v>5.5679999999999996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223</v>
      </c>
      <c r="AU1440" s="255" t="s">
        <v>86</v>
      </c>
      <c r="AV1440" s="14" t="s">
        <v>86</v>
      </c>
      <c r="AW1440" s="14" t="s">
        <v>34</v>
      </c>
      <c r="AX1440" s="14" t="s">
        <v>73</v>
      </c>
      <c r="AY1440" s="255" t="s">
        <v>213</v>
      </c>
    </row>
    <row r="1441" s="13" customFormat="1">
      <c r="A1441" s="13"/>
      <c r="B1441" s="234"/>
      <c r="C1441" s="235"/>
      <c r="D1441" s="236" t="s">
        <v>223</v>
      </c>
      <c r="E1441" s="237" t="s">
        <v>21</v>
      </c>
      <c r="F1441" s="238" t="s">
        <v>1694</v>
      </c>
      <c r="G1441" s="235"/>
      <c r="H1441" s="237" t="s">
        <v>21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223</v>
      </c>
      <c r="AU1441" s="244" t="s">
        <v>86</v>
      </c>
      <c r="AV1441" s="13" t="s">
        <v>80</v>
      </c>
      <c r="AW1441" s="13" t="s">
        <v>34</v>
      </c>
      <c r="AX1441" s="13" t="s">
        <v>73</v>
      </c>
      <c r="AY1441" s="244" t="s">
        <v>213</v>
      </c>
    </row>
    <row r="1442" s="13" customFormat="1">
      <c r="A1442" s="13"/>
      <c r="B1442" s="234"/>
      <c r="C1442" s="235"/>
      <c r="D1442" s="236" t="s">
        <v>223</v>
      </c>
      <c r="E1442" s="237" t="s">
        <v>21</v>
      </c>
      <c r="F1442" s="238" t="s">
        <v>1695</v>
      </c>
      <c r="G1442" s="235"/>
      <c r="H1442" s="237" t="s">
        <v>21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223</v>
      </c>
      <c r="AU1442" s="244" t="s">
        <v>86</v>
      </c>
      <c r="AV1442" s="13" t="s">
        <v>80</v>
      </c>
      <c r="AW1442" s="13" t="s">
        <v>34</v>
      </c>
      <c r="AX1442" s="13" t="s">
        <v>73</v>
      </c>
      <c r="AY1442" s="244" t="s">
        <v>213</v>
      </c>
    </row>
    <row r="1443" s="13" customFormat="1">
      <c r="A1443" s="13"/>
      <c r="B1443" s="234"/>
      <c r="C1443" s="235"/>
      <c r="D1443" s="236" t="s">
        <v>223</v>
      </c>
      <c r="E1443" s="237" t="s">
        <v>21</v>
      </c>
      <c r="F1443" s="238" t="s">
        <v>1696</v>
      </c>
      <c r="G1443" s="235"/>
      <c r="H1443" s="237" t="s">
        <v>21</v>
      </c>
      <c r="I1443" s="239"/>
      <c r="J1443" s="235"/>
      <c r="K1443" s="235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223</v>
      </c>
      <c r="AU1443" s="244" t="s">
        <v>86</v>
      </c>
      <c r="AV1443" s="13" t="s">
        <v>80</v>
      </c>
      <c r="AW1443" s="13" t="s">
        <v>34</v>
      </c>
      <c r="AX1443" s="13" t="s">
        <v>73</v>
      </c>
      <c r="AY1443" s="244" t="s">
        <v>213</v>
      </c>
    </row>
    <row r="1444" s="14" customFormat="1">
      <c r="A1444" s="14"/>
      <c r="B1444" s="245"/>
      <c r="C1444" s="246"/>
      <c r="D1444" s="236" t="s">
        <v>223</v>
      </c>
      <c r="E1444" s="247" t="s">
        <v>21</v>
      </c>
      <c r="F1444" s="248" t="s">
        <v>1723</v>
      </c>
      <c r="G1444" s="246"/>
      <c r="H1444" s="249">
        <v>22.815000000000001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223</v>
      </c>
      <c r="AU1444" s="255" t="s">
        <v>86</v>
      </c>
      <c r="AV1444" s="14" t="s">
        <v>86</v>
      </c>
      <c r="AW1444" s="14" t="s">
        <v>34</v>
      </c>
      <c r="AX1444" s="14" t="s">
        <v>73</v>
      </c>
      <c r="AY1444" s="255" t="s">
        <v>213</v>
      </c>
    </row>
    <row r="1445" s="13" customFormat="1">
      <c r="A1445" s="13"/>
      <c r="B1445" s="234"/>
      <c r="C1445" s="235"/>
      <c r="D1445" s="236" t="s">
        <v>223</v>
      </c>
      <c r="E1445" s="237" t="s">
        <v>21</v>
      </c>
      <c r="F1445" s="238" t="s">
        <v>1698</v>
      </c>
      <c r="G1445" s="235"/>
      <c r="H1445" s="237" t="s">
        <v>21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223</v>
      </c>
      <c r="AU1445" s="244" t="s">
        <v>86</v>
      </c>
      <c r="AV1445" s="13" t="s">
        <v>80</v>
      </c>
      <c r="AW1445" s="13" t="s">
        <v>34</v>
      </c>
      <c r="AX1445" s="13" t="s">
        <v>73</v>
      </c>
      <c r="AY1445" s="244" t="s">
        <v>213</v>
      </c>
    </row>
    <row r="1446" s="14" customFormat="1">
      <c r="A1446" s="14"/>
      <c r="B1446" s="245"/>
      <c r="C1446" s="246"/>
      <c r="D1446" s="236" t="s">
        <v>223</v>
      </c>
      <c r="E1446" s="247" t="s">
        <v>21</v>
      </c>
      <c r="F1446" s="248" t="s">
        <v>1724</v>
      </c>
      <c r="G1446" s="246"/>
      <c r="H1446" s="249">
        <v>9.1799999999999997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223</v>
      </c>
      <c r="AU1446" s="255" t="s">
        <v>86</v>
      </c>
      <c r="AV1446" s="14" t="s">
        <v>86</v>
      </c>
      <c r="AW1446" s="14" t="s">
        <v>34</v>
      </c>
      <c r="AX1446" s="14" t="s">
        <v>73</v>
      </c>
      <c r="AY1446" s="255" t="s">
        <v>213</v>
      </c>
    </row>
    <row r="1447" s="13" customFormat="1">
      <c r="A1447" s="13"/>
      <c r="B1447" s="234"/>
      <c r="C1447" s="235"/>
      <c r="D1447" s="236" t="s">
        <v>223</v>
      </c>
      <c r="E1447" s="237" t="s">
        <v>21</v>
      </c>
      <c r="F1447" s="238" t="s">
        <v>1700</v>
      </c>
      <c r="G1447" s="235"/>
      <c r="H1447" s="237" t="s">
        <v>21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223</v>
      </c>
      <c r="AU1447" s="244" t="s">
        <v>86</v>
      </c>
      <c r="AV1447" s="13" t="s">
        <v>80</v>
      </c>
      <c r="AW1447" s="13" t="s">
        <v>34</v>
      </c>
      <c r="AX1447" s="13" t="s">
        <v>73</v>
      </c>
      <c r="AY1447" s="244" t="s">
        <v>213</v>
      </c>
    </row>
    <row r="1448" s="13" customFormat="1">
      <c r="A1448" s="13"/>
      <c r="B1448" s="234"/>
      <c r="C1448" s="235"/>
      <c r="D1448" s="236" t="s">
        <v>223</v>
      </c>
      <c r="E1448" s="237" t="s">
        <v>21</v>
      </c>
      <c r="F1448" s="238" t="s">
        <v>1696</v>
      </c>
      <c r="G1448" s="235"/>
      <c r="H1448" s="237" t="s">
        <v>21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223</v>
      </c>
      <c r="AU1448" s="244" t="s">
        <v>86</v>
      </c>
      <c r="AV1448" s="13" t="s">
        <v>80</v>
      </c>
      <c r="AW1448" s="13" t="s">
        <v>34</v>
      </c>
      <c r="AX1448" s="13" t="s">
        <v>73</v>
      </c>
      <c r="AY1448" s="244" t="s">
        <v>213</v>
      </c>
    </row>
    <row r="1449" s="14" customFormat="1">
      <c r="A1449" s="14"/>
      <c r="B1449" s="245"/>
      <c r="C1449" s="246"/>
      <c r="D1449" s="236" t="s">
        <v>223</v>
      </c>
      <c r="E1449" s="247" t="s">
        <v>21</v>
      </c>
      <c r="F1449" s="248" t="s">
        <v>1725</v>
      </c>
      <c r="G1449" s="246"/>
      <c r="H1449" s="249">
        <v>23.882000000000001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223</v>
      </c>
      <c r="AU1449" s="255" t="s">
        <v>86</v>
      </c>
      <c r="AV1449" s="14" t="s">
        <v>86</v>
      </c>
      <c r="AW1449" s="14" t="s">
        <v>34</v>
      </c>
      <c r="AX1449" s="14" t="s">
        <v>73</v>
      </c>
      <c r="AY1449" s="255" t="s">
        <v>213</v>
      </c>
    </row>
    <row r="1450" s="13" customFormat="1">
      <c r="A1450" s="13"/>
      <c r="B1450" s="234"/>
      <c r="C1450" s="235"/>
      <c r="D1450" s="236" t="s">
        <v>223</v>
      </c>
      <c r="E1450" s="237" t="s">
        <v>21</v>
      </c>
      <c r="F1450" s="238" t="s">
        <v>1698</v>
      </c>
      <c r="G1450" s="235"/>
      <c r="H1450" s="237" t="s">
        <v>21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223</v>
      </c>
      <c r="AU1450" s="244" t="s">
        <v>86</v>
      </c>
      <c r="AV1450" s="13" t="s">
        <v>80</v>
      </c>
      <c r="AW1450" s="13" t="s">
        <v>34</v>
      </c>
      <c r="AX1450" s="13" t="s">
        <v>73</v>
      </c>
      <c r="AY1450" s="244" t="s">
        <v>213</v>
      </c>
    </row>
    <row r="1451" s="14" customFormat="1">
      <c r="A1451" s="14"/>
      <c r="B1451" s="245"/>
      <c r="C1451" s="246"/>
      <c r="D1451" s="236" t="s">
        <v>223</v>
      </c>
      <c r="E1451" s="247" t="s">
        <v>21</v>
      </c>
      <c r="F1451" s="248" t="s">
        <v>1724</v>
      </c>
      <c r="G1451" s="246"/>
      <c r="H1451" s="249">
        <v>9.1799999999999997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223</v>
      </c>
      <c r="AU1451" s="255" t="s">
        <v>86</v>
      </c>
      <c r="AV1451" s="14" t="s">
        <v>86</v>
      </c>
      <c r="AW1451" s="14" t="s">
        <v>34</v>
      </c>
      <c r="AX1451" s="14" t="s">
        <v>73</v>
      </c>
      <c r="AY1451" s="255" t="s">
        <v>213</v>
      </c>
    </row>
    <row r="1452" s="13" customFormat="1">
      <c r="A1452" s="13"/>
      <c r="B1452" s="234"/>
      <c r="C1452" s="235"/>
      <c r="D1452" s="236" t="s">
        <v>223</v>
      </c>
      <c r="E1452" s="237" t="s">
        <v>21</v>
      </c>
      <c r="F1452" s="238" t="s">
        <v>1702</v>
      </c>
      <c r="G1452" s="235"/>
      <c r="H1452" s="237" t="s">
        <v>21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223</v>
      </c>
      <c r="AU1452" s="244" t="s">
        <v>86</v>
      </c>
      <c r="AV1452" s="13" t="s">
        <v>80</v>
      </c>
      <c r="AW1452" s="13" t="s">
        <v>34</v>
      </c>
      <c r="AX1452" s="13" t="s">
        <v>73</v>
      </c>
      <c r="AY1452" s="244" t="s">
        <v>213</v>
      </c>
    </row>
    <row r="1453" s="13" customFormat="1">
      <c r="A1453" s="13"/>
      <c r="B1453" s="234"/>
      <c r="C1453" s="235"/>
      <c r="D1453" s="236" t="s">
        <v>223</v>
      </c>
      <c r="E1453" s="237" t="s">
        <v>21</v>
      </c>
      <c r="F1453" s="238" t="s">
        <v>1696</v>
      </c>
      <c r="G1453" s="235"/>
      <c r="H1453" s="237" t="s">
        <v>21</v>
      </c>
      <c r="I1453" s="239"/>
      <c r="J1453" s="235"/>
      <c r="K1453" s="235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223</v>
      </c>
      <c r="AU1453" s="244" t="s">
        <v>86</v>
      </c>
      <c r="AV1453" s="13" t="s">
        <v>80</v>
      </c>
      <c r="AW1453" s="13" t="s">
        <v>34</v>
      </c>
      <c r="AX1453" s="13" t="s">
        <v>73</v>
      </c>
      <c r="AY1453" s="244" t="s">
        <v>213</v>
      </c>
    </row>
    <row r="1454" s="14" customFormat="1">
      <c r="A1454" s="14"/>
      <c r="B1454" s="245"/>
      <c r="C1454" s="246"/>
      <c r="D1454" s="236" t="s">
        <v>223</v>
      </c>
      <c r="E1454" s="247" t="s">
        <v>21</v>
      </c>
      <c r="F1454" s="248" t="s">
        <v>1725</v>
      </c>
      <c r="G1454" s="246"/>
      <c r="H1454" s="249">
        <v>23.882000000000001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223</v>
      </c>
      <c r="AU1454" s="255" t="s">
        <v>86</v>
      </c>
      <c r="AV1454" s="14" t="s">
        <v>86</v>
      </c>
      <c r="AW1454" s="14" t="s">
        <v>34</v>
      </c>
      <c r="AX1454" s="14" t="s">
        <v>73</v>
      </c>
      <c r="AY1454" s="255" t="s">
        <v>213</v>
      </c>
    </row>
    <row r="1455" s="14" customFormat="1">
      <c r="A1455" s="14"/>
      <c r="B1455" s="245"/>
      <c r="C1455" s="246"/>
      <c r="D1455" s="236" t="s">
        <v>223</v>
      </c>
      <c r="E1455" s="247" t="s">
        <v>21</v>
      </c>
      <c r="F1455" s="248" t="s">
        <v>1726</v>
      </c>
      <c r="G1455" s="246"/>
      <c r="H1455" s="249">
        <v>2.3999999999999999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223</v>
      </c>
      <c r="AU1455" s="255" t="s">
        <v>86</v>
      </c>
      <c r="AV1455" s="14" t="s">
        <v>86</v>
      </c>
      <c r="AW1455" s="14" t="s">
        <v>34</v>
      </c>
      <c r="AX1455" s="14" t="s">
        <v>73</v>
      </c>
      <c r="AY1455" s="255" t="s">
        <v>213</v>
      </c>
    </row>
    <row r="1456" s="13" customFormat="1">
      <c r="A1456" s="13"/>
      <c r="B1456" s="234"/>
      <c r="C1456" s="235"/>
      <c r="D1456" s="236" t="s">
        <v>223</v>
      </c>
      <c r="E1456" s="237" t="s">
        <v>21</v>
      </c>
      <c r="F1456" s="238" t="s">
        <v>1698</v>
      </c>
      <c r="G1456" s="235"/>
      <c r="H1456" s="237" t="s">
        <v>21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223</v>
      </c>
      <c r="AU1456" s="244" t="s">
        <v>86</v>
      </c>
      <c r="AV1456" s="13" t="s">
        <v>80</v>
      </c>
      <c r="AW1456" s="13" t="s">
        <v>34</v>
      </c>
      <c r="AX1456" s="13" t="s">
        <v>73</v>
      </c>
      <c r="AY1456" s="244" t="s">
        <v>213</v>
      </c>
    </row>
    <row r="1457" s="14" customFormat="1">
      <c r="A1457" s="14"/>
      <c r="B1457" s="245"/>
      <c r="C1457" s="246"/>
      <c r="D1457" s="236" t="s">
        <v>223</v>
      </c>
      <c r="E1457" s="247" t="s">
        <v>21</v>
      </c>
      <c r="F1457" s="248" t="s">
        <v>1727</v>
      </c>
      <c r="G1457" s="246"/>
      <c r="H1457" s="249">
        <v>7.5499999999999998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223</v>
      </c>
      <c r="AU1457" s="255" t="s">
        <v>86</v>
      </c>
      <c r="AV1457" s="14" t="s">
        <v>86</v>
      </c>
      <c r="AW1457" s="14" t="s">
        <v>34</v>
      </c>
      <c r="AX1457" s="14" t="s">
        <v>73</v>
      </c>
      <c r="AY1457" s="255" t="s">
        <v>213</v>
      </c>
    </row>
    <row r="1458" s="13" customFormat="1">
      <c r="A1458" s="13"/>
      <c r="B1458" s="234"/>
      <c r="C1458" s="235"/>
      <c r="D1458" s="236" t="s">
        <v>223</v>
      </c>
      <c r="E1458" s="237" t="s">
        <v>21</v>
      </c>
      <c r="F1458" s="238" t="s">
        <v>1706</v>
      </c>
      <c r="G1458" s="235"/>
      <c r="H1458" s="237" t="s">
        <v>21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223</v>
      </c>
      <c r="AU1458" s="244" t="s">
        <v>86</v>
      </c>
      <c r="AV1458" s="13" t="s">
        <v>80</v>
      </c>
      <c r="AW1458" s="13" t="s">
        <v>34</v>
      </c>
      <c r="AX1458" s="13" t="s">
        <v>73</v>
      </c>
      <c r="AY1458" s="244" t="s">
        <v>213</v>
      </c>
    </row>
    <row r="1459" s="14" customFormat="1">
      <c r="A1459" s="14"/>
      <c r="B1459" s="245"/>
      <c r="C1459" s="246"/>
      <c r="D1459" s="236" t="s">
        <v>223</v>
      </c>
      <c r="E1459" s="247" t="s">
        <v>21</v>
      </c>
      <c r="F1459" s="248" t="s">
        <v>1728</v>
      </c>
      <c r="G1459" s="246"/>
      <c r="H1459" s="249">
        <v>4.5999999999999996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223</v>
      </c>
      <c r="AU1459" s="255" t="s">
        <v>86</v>
      </c>
      <c r="AV1459" s="14" t="s">
        <v>86</v>
      </c>
      <c r="AW1459" s="14" t="s">
        <v>34</v>
      </c>
      <c r="AX1459" s="14" t="s">
        <v>73</v>
      </c>
      <c r="AY1459" s="255" t="s">
        <v>213</v>
      </c>
    </row>
    <row r="1460" s="15" customFormat="1">
      <c r="A1460" s="15"/>
      <c r="B1460" s="256"/>
      <c r="C1460" s="257"/>
      <c r="D1460" s="236" t="s">
        <v>223</v>
      </c>
      <c r="E1460" s="258" t="s">
        <v>21</v>
      </c>
      <c r="F1460" s="259" t="s">
        <v>230</v>
      </c>
      <c r="G1460" s="257"/>
      <c r="H1460" s="260">
        <v>120.38500000000001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223</v>
      </c>
      <c r="AU1460" s="266" t="s">
        <v>86</v>
      </c>
      <c r="AV1460" s="15" t="s">
        <v>122</v>
      </c>
      <c r="AW1460" s="15" t="s">
        <v>34</v>
      </c>
      <c r="AX1460" s="15" t="s">
        <v>80</v>
      </c>
      <c r="AY1460" s="266" t="s">
        <v>213</v>
      </c>
    </row>
    <row r="1461" s="2" customFormat="1" ht="24.15" customHeight="1">
      <c r="A1461" s="41"/>
      <c r="B1461" s="42"/>
      <c r="C1461" s="216" t="s">
        <v>1729</v>
      </c>
      <c r="D1461" s="216" t="s">
        <v>215</v>
      </c>
      <c r="E1461" s="217" t="s">
        <v>1730</v>
      </c>
      <c r="F1461" s="218" t="s">
        <v>1731</v>
      </c>
      <c r="G1461" s="219" t="s">
        <v>248</v>
      </c>
      <c r="H1461" s="220">
        <v>120.38500000000001</v>
      </c>
      <c r="I1461" s="221"/>
      <c r="J1461" s="222">
        <f>ROUND(I1461*H1461,2)</f>
        <v>0</v>
      </c>
      <c r="K1461" s="218" t="s">
        <v>219</v>
      </c>
      <c r="L1461" s="47"/>
      <c r="M1461" s="223" t="s">
        <v>21</v>
      </c>
      <c r="N1461" s="224" t="s">
        <v>45</v>
      </c>
      <c r="O1461" s="87"/>
      <c r="P1461" s="225">
        <f>O1461*H1461</f>
        <v>0</v>
      </c>
      <c r="Q1461" s="225">
        <v>0</v>
      </c>
      <c r="R1461" s="225">
        <f>Q1461*H1461</f>
        <v>0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122</v>
      </c>
      <c r="AT1461" s="227" t="s">
        <v>215</v>
      </c>
      <c r="AU1461" s="227" t="s">
        <v>86</v>
      </c>
      <c r="AY1461" s="20" t="s">
        <v>213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86</v>
      </c>
      <c r="BK1461" s="228">
        <f>ROUND(I1461*H1461,2)</f>
        <v>0</v>
      </c>
      <c r="BL1461" s="20" t="s">
        <v>122</v>
      </c>
      <c r="BM1461" s="227" t="s">
        <v>1732</v>
      </c>
    </row>
    <row r="1462" s="2" customFormat="1">
      <c r="A1462" s="41"/>
      <c r="B1462" s="42"/>
      <c r="C1462" s="43"/>
      <c r="D1462" s="229" t="s">
        <v>221</v>
      </c>
      <c r="E1462" s="43"/>
      <c r="F1462" s="230" t="s">
        <v>1733</v>
      </c>
      <c r="G1462" s="43"/>
      <c r="H1462" s="43"/>
      <c r="I1462" s="231"/>
      <c r="J1462" s="43"/>
      <c r="K1462" s="43"/>
      <c r="L1462" s="47"/>
      <c r="M1462" s="232"/>
      <c r="N1462" s="233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221</v>
      </c>
      <c r="AU1462" s="20" t="s">
        <v>86</v>
      </c>
    </row>
    <row r="1463" s="12" customFormat="1" ht="22.8" customHeight="1">
      <c r="A1463" s="12"/>
      <c r="B1463" s="200"/>
      <c r="C1463" s="201"/>
      <c r="D1463" s="202" t="s">
        <v>72</v>
      </c>
      <c r="E1463" s="214" t="s">
        <v>125</v>
      </c>
      <c r="F1463" s="214" t="s">
        <v>395</v>
      </c>
      <c r="G1463" s="201"/>
      <c r="H1463" s="201"/>
      <c r="I1463" s="204"/>
      <c r="J1463" s="215">
        <f>BK1463</f>
        <v>0</v>
      </c>
      <c r="K1463" s="201"/>
      <c r="L1463" s="206"/>
      <c r="M1463" s="207"/>
      <c r="N1463" s="208"/>
      <c r="O1463" s="208"/>
      <c r="P1463" s="209">
        <f>SUM(P1464:P1475)</f>
        <v>0</v>
      </c>
      <c r="Q1463" s="208"/>
      <c r="R1463" s="209">
        <f>SUM(R1464:R1475)</f>
        <v>6.7495599999999998</v>
      </c>
      <c r="S1463" s="208"/>
      <c r="T1463" s="210">
        <f>SUM(T1464:T1475)</f>
        <v>0</v>
      </c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R1463" s="211" t="s">
        <v>80</v>
      </c>
      <c r="AT1463" s="212" t="s">
        <v>72</v>
      </c>
      <c r="AU1463" s="212" t="s">
        <v>80</v>
      </c>
      <c r="AY1463" s="211" t="s">
        <v>213</v>
      </c>
      <c r="BK1463" s="213">
        <f>SUM(BK1464:BK1475)</f>
        <v>0</v>
      </c>
    </row>
    <row r="1464" s="2" customFormat="1" ht="24.15" customHeight="1">
      <c r="A1464" s="41"/>
      <c r="B1464" s="42"/>
      <c r="C1464" s="216" t="s">
        <v>1734</v>
      </c>
      <c r="D1464" s="216" t="s">
        <v>215</v>
      </c>
      <c r="E1464" s="217" t="s">
        <v>1735</v>
      </c>
      <c r="F1464" s="218" t="s">
        <v>1736</v>
      </c>
      <c r="G1464" s="219" t="s">
        <v>248</v>
      </c>
      <c r="H1464" s="220">
        <v>20.329999999999998</v>
      </c>
      <c r="I1464" s="221"/>
      <c r="J1464" s="222">
        <f>ROUND(I1464*H1464,2)</f>
        <v>0</v>
      </c>
      <c r="K1464" s="218" t="s">
        <v>219</v>
      </c>
      <c r="L1464" s="47"/>
      <c r="M1464" s="223" t="s">
        <v>21</v>
      </c>
      <c r="N1464" s="224" t="s">
        <v>45</v>
      </c>
      <c r="O1464" s="87"/>
      <c r="P1464" s="225">
        <f>O1464*H1464</f>
        <v>0</v>
      </c>
      <c r="Q1464" s="225">
        <v>0</v>
      </c>
      <c r="R1464" s="225">
        <f>Q1464*H1464</f>
        <v>0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122</v>
      </c>
      <c r="AT1464" s="227" t="s">
        <v>215</v>
      </c>
      <c r="AU1464" s="227" t="s">
        <v>86</v>
      </c>
      <c r="AY1464" s="20" t="s">
        <v>213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86</v>
      </c>
      <c r="BK1464" s="228">
        <f>ROUND(I1464*H1464,2)</f>
        <v>0</v>
      </c>
      <c r="BL1464" s="20" t="s">
        <v>122</v>
      </c>
      <c r="BM1464" s="227" t="s">
        <v>1737</v>
      </c>
    </row>
    <row r="1465" s="2" customFormat="1">
      <c r="A1465" s="41"/>
      <c r="B1465" s="42"/>
      <c r="C1465" s="43"/>
      <c r="D1465" s="229" t="s">
        <v>221</v>
      </c>
      <c r="E1465" s="43"/>
      <c r="F1465" s="230" t="s">
        <v>1738</v>
      </c>
      <c r="G1465" s="43"/>
      <c r="H1465" s="43"/>
      <c r="I1465" s="231"/>
      <c r="J1465" s="43"/>
      <c r="K1465" s="43"/>
      <c r="L1465" s="47"/>
      <c r="M1465" s="232"/>
      <c r="N1465" s="233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221</v>
      </c>
      <c r="AU1465" s="20" t="s">
        <v>86</v>
      </c>
    </row>
    <row r="1466" s="13" customFormat="1">
      <c r="A1466" s="13"/>
      <c r="B1466" s="234"/>
      <c r="C1466" s="235"/>
      <c r="D1466" s="236" t="s">
        <v>223</v>
      </c>
      <c r="E1466" s="237" t="s">
        <v>21</v>
      </c>
      <c r="F1466" s="238" t="s">
        <v>1739</v>
      </c>
      <c r="G1466" s="235"/>
      <c r="H1466" s="237" t="s">
        <v>21</v>
      </c>
      <c r="I1466" s="239"/>
      <c r="J1466" s="235"/>
      <c r="K1466" s="235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223</v>
      </c>
      <c r="AU1466" s="244" t="s">
        <v>86</v>
      </c>
      <c r="AV1466" s="13" t="s">
        <v>80</v>
      </c>
      <c r="AW1466" s="13" t="s">
        <v>34</v>
      </c>
      <c r="AX1466" s="13" t="s">
        <v>73</v>
      </c>
      <c r="AY1466" s="244" t="s">
        <v>213</v>
      </c>
    </row>
    <row r="1467" s="14" customFormat="1">
      <c r="A1467" s="14"/>
      <c r="B1467" s="245"/>
      <c r="C1467" s="246"/>
      <c r="D1467" s="236" t="s">
        <v>223</v>
      </c>
      <c r="E1467" s="247" t="s">
        <v>21</v>
      </c>
      <c r="F1467" s="248" t="s">
        <v>587</v>
      </c>
      <c r="G1467" s="246"/>
      <c r="H1467" s="249">
        <v>20.329999999999998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223</v>
      </c>
      <c r="AU1467" s="255" t="s">
        <v>86</v>
      </c>
      <c r="AV1467" s="14" t="s">
        <v>86</v>
      </c>
      <c r="AW1467" s="14" t="s">
        <v>34</v>
      </c>
      <c r="AX1467" s="14" t="s">
        <v>73</v>
      </c>
      <c r="AY1467" s="255" t="s">
        <v>213</v>
      </c>
    </row>
    <row r="1468" s="16" customFormat="1">
      <c r="A1468" s="16"/>
      <c r="B1468" s="282"/>
      <c r="C1468" s="283"/>
      <c r="D1468" s="236" t="s">
        <v>223</v>
      </c>
      <c r="E1468" s="284" t="s">
        <v>21</v>
      </c>
      <c r="F1468" s="285" t="s">
        <v>380</v>
      </c>
      <c r="G1468" s="283"/>
      <c r="H1468" s="286">
        <v>20.329999999999998</v>
      </c>
      <c r="I1468" s="287"/>
      <c r="J1468" s="283"/>
      <c r="K1468" s="283"/>
      <c r="L1468" s="288"/>
      <c r="M1468" s="289"/>
      <c r="N1468" s="290"/>
      <c r="O1468" s="290"/>
      <c r="P1468" s="290"/>
      <c r="Q1468" s="290"/>
      <c r="R1468" s="290"/>
      <c r="S1468" s="290"/>
      <c r="T1468" s="291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92" t="s">
        <v>223</v>
      </c>
      <c r="AU1468" s="292" t="s">
        <v>86</v>
      </c>
      <c r="AV1468" s="16" t="s">
        <v>116</v>
      </c>
      <c r="AW1468" s="16" t="s">
        <v>34</v>
      </c>
      <c r="AX1468" s="16" t="s">
        <v>73</v>
      </c>
      <c r="AY1468" s="292" t="s">
        <v>213</v>
      </c>
    </row>
    <row r="1469" s="15" customFormat="1">
      <c r="A1469" s="15"/>
      <c r="B1469" s="256"/>
      <c r="C1469" s="257"/>
      <c r="D1469" s="236" t="s">
        <v>223</v>
      </c>
      <c r="E1469" s="258" t="s">
        <v>21</v>
      </c>
      <c r="F1469" s="259" t="s">
        <v>230</v>
      </c>
      <c r="G1469" s="257"/>
      <c r="H1469" s="260">
        <v>20.329999999999998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223</v>
      </c>
      <c r="AU1469" s="266" t="s">
        <v>86</v>
      </c>
      <c r="AV1469" s="15" t="s">
        <v>122</v>
      </c>
      <c r="AW1469" s="15" t="s">
        <v>34</v>
      </c>
      <c r="AX1469" s="15" t="s">
        <v>80</v>
      </c>
      <c r="AY1469" s="266" t="s">
        <v>213</v>
      </c>
    </row>
    <row r="1470" s="2" customFormat="1" ht="37.8" customHeight="1">
      <c r="A1470" s="41"/>
      <c r="B1470" s="42"/>
      <c r="C1470" s="216" t="s">
        <v>1740</v>
      </c>
      <c r="D1470" s="216" t="s">
        <v>215</v>
      </c>
      <c r="E1470" s="217" t="s">
        <v>1741</v>
      </c>
      <c r="F1470" s="218" t="s">
        <v>1742</v>
      </c>
      <c r="G1470" s="219" t="s">
        <v>248</v>
      </c>
      <c r="H1470" s="220">
        <v>20.329999999999998</v>
      </c>
      <c r="I1470" s="221"/>
      <c r="J1470" s="222">
        <f>ROUND(I1470*H1470,2)</f>
        <v>0</v>
      </c>
      <c r="K1470" s="218" t="s">
        <v>219</v>
      </c>
      <c r="L1470" s="47"/>
      <c r="M1470" s="223" t="s">
        <v>21</v>
      </c>
      <c r="N1470" s="224" t="s">
        <v>45</v>
      </c>
      <c r="O1470" s="87"/>
      <c r="P1470" s="225">
        <f>O1470*H1470</f>
        <v>0</v>
      </c>
      <c r="Q1470" s="225">
        <v>0.10100000000000001</v>
      </c>
      <c r="R1470" s="225">
        <f>Q1470*H1470</f>
        <v>2.0533299999999999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122</v>
      </c>
      <c r="AT1470" s="227" t="s">
        <v>215</v>
      </c>
      <c r="AU1470" s="227" t="s">
        <v>86</v>
      </c>
      <c r="AY1470" s="20" t="s">
        <v>213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86</v>
      </c>
      <c r="BK1470" s="228">
        <f>ROUND(I1470*H1470,2)</f>
        <v>0</v>
      </c>
      <c r="BL1470" s="20" t="s">
        <v>122</v>
      </c>
      <c r="BM1470" s="227" t="s">
        <v>1743</v>
      </c>
    </row>
    <row r="1471" s="2" customFormat="1">
      <c r="A1471" s="41"/>
      <c r="B1471" s="42"/>
      <c r="C1471" s="43"/>
      <c r="D1471" s="229" t="s">
        <v>221</v>
      </c>
      <c r="E1471" s="43"/>
      <c r="F1471" s="230" t="s">
        <v>1744</v>
      </c>
      <c r="G1471" s="43"/>
      <c r="H1471" s="43"/>
      <c r="I1471" s="231"/>
      <c r="J1471" s="43"/>
      <c r="K1471" s="43"/>
      <c r="L1471" s="47"/>
      <c r="M1471" s="232"/>
      <c r="N1471" s="233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221</v>
      </c>
      <c r="AU1471" s="20" t="s">
        <v>86</v>
      </c>
    </row>
    <row r="1472" s="14" customFormat="1">
      <c r="A1472" s="14"/>
      <c r="B1472" s="245"/>
      <c r="C1472" s="246"/>
      <c r="D1472" s="236" t="s">
        <v>223</v>
      </c>
      <c r="E1472" s="247" t="s">
        <v>21</v>
      </c>
      <c r="F1472" s="248" t="s">
        <v>587</v>
      </c>
      <c r="G1472" s="246"/>
      <c r="H1472" s="249">
        <v>20.329999999999998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223</v>
      </c>
      <c r="AU1472" s="255" t="s">
        <v>86</v>
      </c>
      <c r="AV1472" s="14" t="s">
        <v>86</v>
      </c>
      <c r="AW1472" s="14" t="s">
        <v>34</v>
      </c>
      <c r="AX1472" s="14" t="s">
        <v>80</v>
      </c>
      <c r="AY1472" s="255" t="s">
        <v>213</v>
      </c>
    </row>
    <row r="1473" s="2" customFormat="1" ht="16.5" customHeight="1">
      <c r="A1473" s="41"/>
      <c r="B1473" s="42"/>
      <c r="C1473" s="267" t="s">
        <v>1745</v>
      </c>
      <c r="D1473" s="267" t="s">
        <v>241</v>
      </c>
      <c r="E1473" s="268" t="s">
        <v>1746</v>
      </c>
      <c r="F1473" s="269" t="s">
        <v>1747</v>
      </c>
      <c r="G1473" s="270" t="s">
        <v>248</v>
      </c>
      <c r="H1473" s="271">
        <v>22.363</v>
      </c>
      <c r="I1473" s="272"/>
      <c r="J1473" s="273">
        <f>ROUND(I1473*H1473,2)</f>
        <v>0</v>
      </c>
      <c r="K1473" s="269" t="s">
        <v>21</v>
      </c>
      <c r="L1473" s="274"/>
      <c r="M1473" s="275" t="s">
        <v>21</v>
      </c>
      <c r="N1473" s="276" t="s">
        <v>45</v>
      </c>
      <c r="O1473" s="87"/>
      <c r="P1473" s="225">
        <f>O1473*H1473</f>
        <v>0</v>
      </c>
      <c r="Q1473" s="225">
        <v>0.20999999999999999</v>
      </c>
      <c r="R1473" s="225">
        <f>Q1473*H1473</f>
        <v>4.6962299999999999</v>
      </c>
      <c r="S1473" s="225">
        <v>0</v>
      </c>
      <c r="T1473" s="226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27" t="s">
        <v>244</v>
      </c>
      <c r="AT1473" s="227" t="s">
        <v>241</v>
      </c>
      <c r="AU1473" s="227" t="s">
        <v>86</v>
      </c>
      <c r="AY1473" s="20" t="s">
        <v>213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20" t="s">
        <v>86</v>
      </c>
      <c r="BK1473" s="228">
        <f>ROUND(I1473*H1473,2)</f>
        <v>0</v>
      </c>
      <c r="BL1473" s="20" t="s">
        <v>122</v>
      </c>
      <c r="BM1473" s="227" t="s">
        <v>1748</v>
      </c>
    </row>
    <row r="1474" s="14" customFormat="1">
      <c r="A1474" s="14"/>
      <c r="B1474" s="245"/>
      <c r="C1474" s="246"/>
      <c r="D1474" s="236" t="s">
        <v>223</v>
      </c>
      <c r="E1474" s="247" t="s">
        <v>21</v>
      </c>
      <c r="F1474" s="248" t="s">
        <v>1749</v>
      </c>
      <c r="G1474" s="246"/>
      <c r="H1474" s="249">
        <v>22.363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223</v>
      </c>
      <c r="AU1474" s="255" t="s">
        <v>86</v>
      </c>
      <c r="AV1474" s="14" t="s">
        <v>86</v>
      </c>
      <c r="AW1474" s="14" t="s">
        <v>34</v>
      </c>
      <c r="AX1474" s="14" t="s">
        <v>73</v>
      </c>
      <c r="AY1474" s="255" t="s">
        <v>213</v>
      </c>
    </row>
    <row r="1475" s="15" customFormat="1">
      <c r="A1475" s="15"/>
      <c r="B1475" s="256"/>
      <c r="C1475" s="257"/>
      <c r="D1475" s="236" t="s">
        <v>223</v>
      </c>
      <c r="E1475" s="258" t="s">
        <v>21</v>
      </c>
      <c r="F1475" s="259" t="s">
        <v>230</v>
      </c>
      <c r="G1475" s="257"/>
      <c r="H1475" s="260">
        <v>22.363</v>
      </c>
      <c r="I1475" s="261"/>
      <c r="J1475" s="257"/>
      <c r="K1475" s="257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6" t="s">
        <v>223</v>
      </c>
      <c r="AU1475" s="266" t="s">
        <v>86</v>
      </c>
      <c r="AV1475" s="15" t="s">
        <v>122</v>
      </c>
      <c r="AW1475" s="15" t="s">
        <v>34</v>
      </c>
      <c r="AX1475" s="15" t="s">
        <v>80</v>
      </c>
      <c r="AY1475" s="266" t="s">
        <v>213</v>
      </c>
    </row>
    <row r="1476" s="12" customFormat="1" ht="22.8" customHeight="1">
      <c r="A1476" s="12"/>
      <c r="B1476" s="200"/>
      <c r="C1476" s="201"/>
      <c r="D1476" s="202" t="s">
        <v>72</v>
      </c>
      <c r="E1476" s="214" t="s">
        <v>252</v>
      </c>
      <c r="F1476" s="214" t="s">
        <v>253</v>
      </c>
      <c r="G1476" s="201"/>
      <c r="H1476" s="201"/>
      <c r="I1476" s="204"/>
      <c r="J1476" s="215">
        <f>BK1476</f>
        <v>0</v>
      </c>
      <c r="K1476" s="201"/>
      <c r="L1476" s="206"/>
      <c r="M1476" s="207"/>
      <c r="N1476" s="208"/>
      <c r="O1476" s="208"/>
      <c r="P1476" s="209">
        <f>SUM(P1477:P1613)</f>
        <v>0</v>
      </c>
      <c r="Q1476" s="208"/>
      <c r="R1476" s="209">
        <f>SUM(R1477:R1613)</f>
        <v>0.50095885000000007</v>
      </c>
      <c r="S1476" s="208"/>
      <c r="T1476" s="210">
        <f>SUM(T1477:T1613)</f>
        <v>0</v>
      </c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R1476" s="211" t="s">
        <v>80</v>
      </c>
      <c r="AT1476" s="212" t="s">
        <v>72</v>
      </c>
      <c r="AU1476" s="212" t="s">
        <v>80</v>
      </c>
      <c r="AY1476" s="211" t="s">
        <v>213</v>
      </c>
      <c r="BK1476" s="213">
        <f>SUM(BK1477:BK1613)</f>
        <v>0</v>
      </c>
    </row>
    <row r="1477" s="2" customFormat="1" ht="16.5" customHeight="1">
      <c r="A1477" s="41"/>
      <c r="B1477" s="42"/>
      <c r="C1477" s="216" t="s">
        <v>1750</v>
      </c>
      <c r="D1477" s="216" t="s">
        <v>215</v>
      </c>
      <c r="E1477" s="217" t="s">
        <v>1751</v>
      </c>
      <c r="F1477" s="218" t="s">
        <v>1752</v>
      </c>
      <c r="G1477" s="219" t="s">
        <v>248</v>
      </c>
      <c r="H1477" s="220">
        <v>619.51999999999998</v>
      </c>
      <c r="I1477" s="221"/>
      <c r="J1477" s="222">
        <f>ROUND(I1477*H1477,2)</f>
        <v>0</v>
      </c>
      <c r="K1477" s="218" t="s">
        <v>219</v>
      </c>
      <c r="L1477" s="47"/>
      <c r="M1477" s="223" t="s">
        <v>21</v>
      </c>
      <c r="N1477" s="224" t="s">
        <v>45</v>
      </c>
      <c r="O1477" s="87"/>
      <c r="P1477" s="225">
        <f>O1477*H1477</f>
        <v>0</v>
      </c>
      <c r="Q1477" s="225">
        <v>0.00046999999999999999</v>
      </c>
      <c r="R1477" s="225">
        <f>Q1477*H1477</f>
        <v>0.2911744</v>
      </c>
      <c r="S1477" s="225">
        <v>0</v>
      </c>
      <c r="T1477" s="226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7" t="s">
        <v>122</v>
      </c>
      <c r="AT1477" s="227" t="s">
        <v>215</v>
      </c>
      <c r="AU1477" s="227" t="s">
        <v>86</v>
      </c>
      <c r="AY1477" s="20" t="s">
        <v>213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20" t="s">
        <v>86</v>
      </c>
      <c r="BK1477" s="228">
        <f>ROUND(I1477*H1477,2)</f>
        <v>0</v>
      </c>
      <c r="BL1477" s="20" t="s">
        <v>122</v>
      </c>
      <c r="BM1477" s="227" t="s">
        <v>1753</v>
      </c>
    </row>
    <row r="1478" s="2" customFormat="1">
      <c r="A1478" s="41"/>
      <c r="B1478" s="42"/>
      <c r="C1478" s="43"/>
      <c r="D1478" s="229" t="s">
        <v>221</v>
      </c>
      <c r="E1478" s="43"/>
      <c r="F1478" s="230" t="s">
        <v>1754</v>
      </c>
      <c r="G1478" s="43"/>
      <c r="H1478" s="43"/>
      <c r="I1478" s="231"/>
      <c r="J1478" s="43"/>
      <c r="K1478" s="43"/>
      <c r="L1478" s="47"/>
      <c r="M1478" s="232"/>
      <c r="N1478" s="233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221</v>
      </c>
      <c r="AU1478" s="20" t="s">
        <v>86</v>
      </c>
    </row>
    <row r="1479" s="13" customFormat="1">
      <c r="A1479" s="13"/>
      <c r="B1479" s="234"/>
      <c r="C1479" s="235"/>
      <c r="D1479" s="236" t="s">
        <v>223</v>
      </c>
      <c r="E1479" s="237" t="s">
        <v>21</v>
      </c>
      <c r="F1479" s="238" t="s">
        <v>781</v>
      </c>
      <c r="G1479" s="235"/>
      <c r="H1479" s="237" t="s">
        <v>21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223</v>
      </c>
      <c r="AU1479" s="244" t="s">
        <v>86</v>
      </c>
      <c r="AV1479" s="13" t="s">
        <v>80</v>
      </c>
      <c r="AW1479" s="13" t="s">
        <v>34</v>
      </c>
      <c r="AX1479" s="13" t="s">
        <v>73</v>
      </c>
      <c r="AY1479" s="244" t="s">
        <v>213</v>
      </c>
    </row>
    <row r="1480" s="13" customFormat="1">
      <c r="A1480" s="13"/>
      <c r="B1480" s="234"/>
      <c r="C1480" s="235"/>
      <c r="D1480" s="236" t="s">
        <v>223</v>
      </c>
      <c r="E1480" s="237" t="s">
        <v>21</v>
      </c>
      <c r="F1480" s="238" t="s">
        <v>783</v>
      </c>
      <c r="G1480" s="235"/>
      <c r="H1480" s="237" t="s">
        <v>21</v>
      </c>
      <c r="I1480" s="239"/>
      <c r="J1480" s="235"/>
      <c r="K1480" s="235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223</v>
      </c>
      <c r="AU1480" s="244" t="s">
        <v>86</v>
      </c>
      <c r="AV1480" s="13" t="s">
        <v>80</v>
      </c>
      <c r="AW1480" s="13" t="s">
        <v>34</v>
      </c>
      <c r="AX1480" s="13" t="s">
        <v>73</v>
      </c>
      <c r="AY1480" s="244" t="s">
        <v>213</v>
      </c>
    </row>
    <row r="1481" s="14" customFormat="1">
      <c r="A1481" s="14"/>
      <c r="B1481" s="245"/>
      <c r="C1481" s="246"/>
      <c r="D1481" s="236" t="s">
        <v>223</v>
      </c>
      <c r="E1481" s="247" t="s">
        <v>21</v>
      </c>
      <c r="F1481" s="248" t="s">
        <v>1755</v>
      </c>
      <c r="G1481" s="246"/>
      <c r="H1481" s="249">
        <v>56.659999999999997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223</v>
      </c>
      <c r="AU1481" s="255" t="s">
        <v>86</v>
      </c>
      <c r="AV1481" s="14" t="s">
        <v>86</v>
      </c>
      <c r="AW1481" s="14" t="s">
        <v>34</v>
      </c>
      <c r="AX1481" s="14" t="s">
        <v>73</v>
      </c>
      <c r="AY1481" s="255" t="s">
        <v>213</v>
      </c>
    </row>
    <row r="1482" s="13" customFormat="1">
      <c r="A1482" s="13"/>
      <c r="B1482" s="234"/>
      <c r="C1482" s="235"/>
      <c r="D1482" s="236" t="s">
        <v>223</v>
      </c>
      <c r="E1482" s="237" t="s">
        <v>21</v>
      </c>
      <c r="F1482" s="238" t="s">
        <v>785</v>
      </c>
      <c r="G1482" s="235"/>
      <c r="H1482" s="237" t="s">
        <v>21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223</v>
      </c>
      <c r="AU1482" s="244" t="s">
        <v>86</v>
      </c>
      <c r="AV1482" s="13" t="s">
        <v>80</v>
      </c>
      <c r="AW1482" s="13" t="s">
        <v>34</v>
      </c>
      <c r="AX1482" s="13" t="s">
        <v>73</v>
      </c>
      <c r="AY1482" s="244" t="s">
        <v>213</v>
      </c>
    </row>
    <row r="1483" s="14" customFormat="1">
      <c r="A1483" s="14"/>
      <c r="B1483" s="245"/>
      <c r="C1483" s="246"/>
      <c r="D1483" s="236" t="s">
        <v>223</v>
      </c>
      <c r="E1483" s="247" t="s">
        <v>21</v>
      </c>
      <c r="F1483" s="248" t="s">
        <v>1756</v>
      </c>
      <c r="G1483" s="246"/>
      <c r="H1483" s="249">
        <v>136.47999999999999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223</v>
      </c>
      <c r="AU1483" s="255" t="s">
        <v>86</v>
      </c>
      <c r="AV1483" s="14" t="s">
        <v>86</v>
      </c>
      <c r="AW1483" s="14" t="s">
        <v>34</v>
      </c>
      <c r="AX1483" s="14" t="s">
        <v>73</v>
      </c>
      <c r="AY1483" s="255" t="s">
        <v>213</v>
      </c>
    </row>
    <row r="1484" s="13" customFormat="1">
      <c r="A1484" s="13"/>
      <c r="B1484" s="234"/>
      <c r="C1484" s="235"/>
      <c r="D1484" s="236" t="s">
        <v>223</v>
      </c>
      <c r="E1484" s="237" t="s">
        <v>21</v>
      </c>
      <c r="F1484" s="238" t="s">
        <v>787</v>
      </c>
      <c r="G1484" s="235"/>
      <c r="H1484" s="237" t="s">
        <v>21</v>
      </c>
      <c r="I1484" s="239"/>
      <c r="J1484" s="235"/>
      <c r="K1484" s="235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223</v>
      </c>
      <c r="AU1484" s="244" t="s">
        <v>86</v>
      </c>
      <c r="AV1484" s="13" t="s">
        <v>80</v>
      </c>
      <c r="AW1484" s="13" t="s">
        <v>34</v>
      </c>
      <c r="AX1484" s="13" t="s">
        <v>73</v>
      </c>
      <c r="AY1484" s="244" t="s">
        <v>213</v>
      </c>
    </row>
    <row r="1485" s="13" customFormat="1">
      <c r="A1485" s="13"/>
      <c r="B1485" s="234"/>
      <c r="C1485" s="235"/>
      <c r="D1485" s="236" t="s">
        <v>223</v>
      </c>
      <c r="E1485" s="237" t="s">
        <v>21</v>
      </c>
      <c r="F1485" s="238" t="s">
        <v>788</v>
      </c>
      <c r="G1485" s="235"/>
      <c r="H1485" s="237" t="s">
        <v>21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223</v>
      </c>
      <c r="AU1485" s="244" t="s">
        <v>86</v>
      </c>
      <c r="AV1485" s="13" t="s">
        <v>80</v>
      </c>
      <c r="AW1485" s="13" t="s">
        <v>34</v>
      </c>
      <c r="AX1485" s="13" t="s">
        <v>73</v>
      </c>
      <c r="AY1485" s="244" t="s">
        <v>213</v>
      </c>
    </row>
    <row r="1486" s="14" customFormat="1">
      <c r="A1486" s="14"/>
      <c r="B1486" s="245"/>
      <c r="C1486" s="246"/>
      <c r="D1486" s="236" t="s">
        <v>223</v>
      </c>
      <c r="E1486" s="247" t="s">
        <v>21</v>
      </c>
      <c r="F1486" s="248" t="s">
        <v>1757</v>
      </c>
      <c r="G1486" s="246"/>
      <c r="H1486" s="249">
        <v>426.38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223</v>
      </c>
      <c r="AU1486" s="255" t="s">
        <v>86</v>
      </c>
      <c r="AV1486" s="14" t="s">
        <v>86</v>
      </c>
      <c r="AW1486" s="14" t="s">
        <v>34</v>
      </c>
      <c r="AX1486" s="14" t="s">
        <v>73</v>
      </c>
      <c r="AY1486" s="255" t="s">
        <v>213</v>
      </c>
    </row>
    <row r="1487" s="15" customFormat="1">
      <c r="A1487" s="15"/>
      <c r="B1487" s="256"/>
      <c r="C1487" s="257"/>
      <c r="D1487" s="236" t="s">
        <v>223</v>
      </c>
      <c r="E1487" s="258" t="s">
        <v>21</v>
      </c>
      <c r="F1487" s="259" t="s">
        <v>230</v>
      </c>
      <c r="G1487" s="257"/>
      <c r="H1487" s="260">
        <v>619.51999999999998</v>
      </c>
      <c r="I1487" s="261"/>
      <c r="J1487" s="257"/>
      <c r="K1487" s="257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6" t="s">
        <v>223</v>
      </c>
      <c r="AU1487" s="266" t="s">
        <v>86</v>
      </c>
      <c r="AV1487" s="15" t="s">
        <v>122</v>
      </c>
      <c r="AW1487" s="15" t="s">
        <v>34</v>
      </c>
      <c r="AX1487" s="15" t="s">
        <v>80</v>
      </c>
      <c r="AY1487" s="266" t="s">
        <v>213</v>
      </c>
    </row>
    <row r="1488" s="2" customFormat="1" ht="24.15" customHeight="1">
      <c r="A1488" s="41"/>
      <c r="B1488" s="42"/>
      <c r="C1488" s="216" t="s">
        <v>1758</v>
      </c>
      <c r="D1488" s="216" t="s">
        <v>215</v>
      </c>
      <c r="E1488" s="217" t="s">
        <v>1759</v>
      </c>
      <c r="F1488" s="218" t="s">
        <v>1760</v>
      </c>
      <c r="G1488" s="219" t="s">
        <v>248</v>
      </c>
      <c r="H1488" s="220">
        <v>149.46000000000001</v>
      </c>
      <c r="I1488" s="221"/>
      <c r="J1488" s="222">
        <f>ROUND(I1488*H1488,2)</f>
        <v>0</v>
      </c>
      <c r="K1488" s="218" t="s">
        <v>219</v>
      </c>
      <c r="L1488" s="47"/>
      <c r="M1488" s="223" t="s">
        <v>21</v>
      </c>
      <c r="N1488" s="224" t="s">
        <v>45</v>
      </c>
      <c r="O1488" s="87"/>
      <c r="P1488" s="225">
        <f>O1488*H1488</f>
        <v>0</v>
      </c>
      <c r="Q1488" s="225">
        <v>0.00063000000000000003</v>
      </c>
      <c r="R1488" s="225">
        <f>Q1488*H1488</f>
        <v>0.094159800000000016</v>
      </c>
      <c r="S1488" s="225">
        <v>0</v>
      </c>
      <c r="T1488" s="226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27" t="s">
        <v>122</v>
      </c>
      <c r="AT1488" s="227" t="s">
        <v>215</v>
      </c>
      <c r="AU1488" s="227" t="s">
        <v>86</v>
      </c>
      <c r="AY1488" s="20" t="s">
        <v>213</v>
      </c>
      <c r="BE1488" s="228">
        <f>IF(N1488="základní",J1488,0)</f>
        <v>0</v>
      </c>
      <c r="BF1488" s="228">
        <f>IF(N1488="snížená",J1488,0)</f>
        <v>0</v>
      </c>
      <c r="BG1488" s="228">
        <f>IF(N1488="zákl. přenesená",J1488,0)</f>
        <v>0</v>
      </c>
      <c r="BH1488" s="228">
        <f>IF(N1488="sníž. přenesená",J1488,0)</f>
        <v>0</v>
      </c>
      <c r="BI1488" s="228">
        <f>IF(N1488="nulová",J1488,0)</f>
        <v>0</v>
      </c>
      <c r="BJ1488" s="20" t="s">
        <v>86</v>
      </c>
      <c r="BK1488" s="228">
        <f>ROUND(I1488*H1488,2)</f>
        <v>0</v>
      </c>
      <c r="BL1488" s="20" t="s">
        <v>122</v>
      </c>
      <c r="BM1488" s="227" t="s">
        <v>1761</v>
      </c>
    </row>
    <row r="1489" s="2" customFormat="1">
      <c r="A1489" s="41"/>
      <c r="B1489" s="42"/>
      <c r="C1489" s="43"/>
      <c r="D1489" s="229" t="s">
        <v>221</v>
      </c>
      <c r="E1489" s="43"/>
      <c r="F1489" s="230" t="s">
        <v>1762</v>
      </c>
      <c r="G1489" s="43"/>
      <c r="H1489" s="43"/>
      <c r="I1489" s="231"/>
      <c r="J1489" s="43"/>
      <c r="K1489" s="43"/>
      <c r="L1489" s="47"/>
      <c r="M1489" s="232"/>
      <c r="N1489" s="233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221</v>
      </c>
      <c r="AU1489" s="20" t="s">
        <v>86</v>
      </c>
    </row>
    <row r="1490" s="13" customFormat="1">
      <c r="A1490" s="13"/>
      <c r="B1490" s="234"/>
      <c r="C1490" s="235"/>
      <c r="D1490" s="236" t="s">
        <v>223</v>
      </c>
      <c r="E1490" s="237" t="s">
        <v>21</v>
      </c>
      <c r="F1490" s="238" t="s">
        <v>1141</v>
      </c>
      <c r="G1490" s="235"/>
      <c r="H1490" s="237" t="s">
        <v>21</v>
      </c>
      <c r="I1490" s="239"/>
      <c r="J1490" s="235"/>
      <c r="K1490" s="235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223</v>
      </c>
      <c r="AU1490" s="244" t="s">
        <v>86</v>
      </c>
      <c r="AV1490" s="13" t="s">
        <v>80</v>
      </c>
      <c r="AW1490" s="13" t="s">
        <v>34</v>
      </c>
      <c r="AX1490" s="13" t="s">
        <v>73</v>
      </c>
      <c r="AY1490" s="244" t="s">
        <v>213</v>
      </c>
    </row>
    <row r="1491" s="14" customFormat="1">
      <c r="A1491" s="14"/>
      <c r="B1491" s="245"/>
      <c r="C1491" s="246"/>
      <c r="D1491" s="236" t="s">
        <v>223</v>
      </c>
      <c r="E1491" s="247" t="s">
        <v>21</v>
      </c>
      <c r="F1491" s="248" t="s">
        <v>1763</v>
      </c>
      <c r="G1491" s="246"/>
      <c r="H1491" s="249">
        <v>162.43199999999999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223</v>
      </c>
      <c r="AU1491" s="255" t="s">
        <v>86</v>
      </c>
      <c r="AV1491" s="14" t="s">
        <v>86</v>
      </c>
      <c r="AW1491" s="14" t="s">
        <v>34</v>
      </c>
      <c r="AX1491" s="14" t="s">
        <v>73</v>
      </c>
      <c r="AY1491" s="255" t="s">
        <v>213</v>
      </c>
    </row>
    <row r="1492" s="13" customFormat="1">
      <c r="A1492" s="13"/>
      <c r="B1492" s="234"/>
      <c r="C1492" s="235"/>
      <c r="D1492" s="236" t="s">
        <v>223</v>
      </c>
      <c r="E1492" s="237" t="s">
        <v>21</v>
      </c>
      <c r="F1492" s="238" t="s">
        <v>1144</v>
      </c>
      <c r="G1492" s="235"/>
      <c r="H1492" s="237" t="s">
        <v>21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223</v>
      </c>
      <c r="AU1492" s="244" t="s">
        <v>86</v>
      </c>
      <c r="AV1492" s="13" t="s">
        <v>80</v>
      </c>
      <c r="AW1492" s="13" t="s">
        <v>34</v>
      </c>
      <c r="AX1492" s="13" t="s">
        <v>73</v>
      </c>
      <c r="AY1492" s="244" t="s">
        <v>213</v>
      </c>
    </row>
    <row r="1493" s="14" customFormat="1">
      <c r="A1493" s="14"/>
      <c r="B1493" s="245"/>
      <c r="C1493" s="246"/>
      <c r="D1493" s="236" t="s">
        <v>223</v>
      </c>
      <c r="E1493" s="247" t="s">
        <v>21</v>
      </c>
      <c r="F1493" s="248" t="s">
        <v>1764</v>
      </c>
      <c r="G1493" s="246"/>
      <c r="H1493" s="249">
        <v>-12.972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223</v>
      </c>
      <c r="AU1493" s="255" t="s">
        <v>86</v>
      </c>
      <c r="AV1493" s="14" t="s">
        <v>86</v>
      </c>
      <c r="AW1493" s="14" t="s">
        <v>34</v>
      </c>
      <c r="AX1493" s="14" t="s">
        <v>73</v>
      </c>
      <c r="AY1493" s="255" t="s">
        <v>213</v>
      </c>
    </row>
    <row r="1494" s="15" customFormat="1">
      <c r="A1494" s="15"/>
      <c r="B1494" s="256"/>
      <c r="C1494" s="257"/>
      <c r="D1494" s="236" t="s">
        <v>223</v>
      </c>
      <c r="E1494" s="258" t="s">
        <v>21</v>
      </c>
      <c r="F1494" s="259" t="s">
        <v>230</v>
      </c>
      <c r="G1494" s="257"/>
      <c r="H1494" s="260">
        <v>149.46000000000001</v>
      </c>
      <c r="I1494" s="261"/>
      <c r="J1494" s="257"/>
      <c r="K1494" s="257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223</v>
      </c>
      <c r="AU1494" s="266" t="s">
        <v>86</v>
      </c>
      <c r="AV1494" s="15" t="s">
        <v>122</v>
      </c>
      <c r="AW1494" s="15" t="s">
        <v>34</v>
      </c>
      <c r="AX1494" s="15" t="s">
        <v>80</v>
      </c>
      <c r="AY1494" s="266" t="s">
        <v>213</v>
      </c>
    </row>
    <row r="1495" s="2" customFormat="1" ht="21.75" customHeight="1">
      <c r="A1495" s="41"/>
      <c r="B1495" s="42"/>
      <c r="C1495" s="216" t="s">
        <v>1765</v>
      </c>
      <c r="D1495" s="216" t="s">
        <v>215</v>
      </c>
      <c r="E1495" s="217" t="s">
        <v>1766</v>
      </c>
      <c r="F1495" s="218" t="s">
        <v>1767</v>
      </c>
      <c r="G1495" s="219" t="s">
        <v>740</v>
      </c>
      <c r="H1495" s="220">
        <v>45</v>
      </c>
      <c r="I1495" s="221"/>
      <c r="J1495" s="222">
        <f>ROUND(I1495*H1495,2)</f>
        <v>0</v>
      </c>
      <c r="K1495" s="218" t="s">
        <v>219</v>
      </c>
      <c r="L1495" s="47"/>
      <c r="M1495" s="223" t="s">
        <v>21</v>
      </c>
      <c r="N1495" s="224" t="s">
        <v>45</v>
      </c>
      <c r="O1495" s="87"/>
      <c r="P1495" s="225">
        <f>O1495*H1495</f>
        <v>0</v>
      </c>
      <c r="Q1495" s="225">
        <v>0.0018</v>
      </c>
      <c r="R1495" s="225">
        <f>Q1495*H1495</f>
        <v>0.081000000000000003</v>
      </c>
      <c r="S1495" s="225">
        <v>0</v>
      </c>
      <c r="T1495" s="226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7" t="s">
        <v>122</v>
      </c>
      <c r="AT1495" s="227" t="s">
        <v>215</v>
      </c>
      <c r="AU1495" s="227" t="s">
        <v>86</v>
      </c>
      <c r="AY1495" s="20" t="s">
        <v>213</v>
      </c>
      <c r="BE1495" s="228">
        <f>IF(N1495="základní",J1495,0)</f>
        <v>0</v>
      </c>
      <c r="BF1495" s="228">
        <f>IF(N1495="snížená",J1495,0)</f>
        <v>0</v>
      </c>
      <c r="BG1495" s="228">
        <f>IF(N1495="zákl. přenesená",J1495,0)</f>
        <v>0</v>
      </c>
      <c r="BH1495" s="228">
        <f>IF(N1495="sníž. přenesená",J1495,0)</f>
        <v>0</v>
      </c>
      <c r="BI1495" s="228">
        <f>IF(N1495="nulová",J1495,0)</f>
        <v>0</v>
      </c>
      <c r="BJ1495" s="20" t="s">
        <v>86</v>
      </c>
      <c r="BK1495" s="228">
        <f>ROUND(I1495*H1495,2)</f>
        <v>0</v>
      </c>
      <c r="BL1495" s="20" t="s">
        <v>122</v>
      </c>
      <c r="BM1495" s="227" t="s">
        <v>1768</v>
      </c>
    </row>
    <row r="1496" s="2" customFormat="1">
      <c r="A1496" s="41"/>
      <c r="B1496" s="42"/>
      <c r="C1496" s="43"/>
      <c r="D1496" s="229" t="s">
        <v>221</v>
      </c>
      <c r="E1496" s="43"/>
      <c r="F1496" s="230" t="s">
        <v>1769</v>
      </c>
      <c r="G1496" s="43"/>
      <c r="H1496" s="43"/>
      <c r="I1496" s="231"/>
      <c r="J1496" s="43"/>
      <c r="K1496" s="43"/>
      <c r="L1496" s="47"/>
      <c r="M1496" s="232"/>
      <c r="N1496" s="233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221</v>
      </c>
      <c r="AU1496" s="20" t="s">
        <v>86</v>
      </c>
    </row>
    <row r="1497" s="14" customFormat="1">
      <c r="A1497" s="14"/>
      <c r="B1497" s="245"/>
      <c r="C1497" s="246"/>
      <c r="D1497" s="236" t="s">
        <v>223</v>
      </c>
      <c r="E1497" s="247" t="s">
        <v>21</v>
      </c>
      <c r="F1497" s="248" t="s">
        <v>1770</v>
      </c>
      <c r="G1497" s="246"/>
      <c r="H1497" s="249">
        <v>45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223</v>
      </c>
      <c r="AU1497" s="255" t="s">
        <v>86</v>
      </c>
      <c r="AV1497" s="14" t="s">
        <v>86</v>
      </c>
      <c r="AW1497" s="14" t="s">
        <v>34</v>
      </c>
      <c r="AX1497" s="14" t="s">
        <v>80</v>
      </c>
      <c r="AY1497" s="255" t="s">
        <v>213</v>
      </c>
    </row>
    <row r="1498" s="2" customFormat="1" ht="24.15" customHeight="1">
      <c r="A1498" s="41"/>
      <c r="B1498" s="42"/>
      <c r="C1498" s="216" t="s">
        <v>1771</v>
      </c>
      <c r="D1498" s="216" t="s">
        <v>215</v>
      </c>
      <c r="E1498" s="217" t="s">
        <v>1772</v>
      </c>
      <c r="F1498" s="218" t="s">
        <v>1773</v>
      </c>
      <c r="G1498" s="219" t="s">
        <v>740</v>
      </c>
      <c r="H1498" s="220">
        <v>36</v>
      </c>
      <c r="I1498" s="221"/>
      <c r="J1498" s="222">
        <f>ROUND(I1498*H1498,2)</f>
        <v>0</v>
      </c>
      <c r="K1498" s="218" t="s">
        <v>219</v>
      </c>
      <c r="L1498" s="47"/>
      <c r="M1498" s="223" t="s">
        <v>21</v>
      </c>
      <c r="N1498" s="224" t="s">
        <v>45</v>
      </c>
      <c r="O1498" s="87"/>
      <c r="P1498" s="225">
        <f>O1498*H1498</f>
        <v>0</v>
      </c>
      <c r="Q1498" s="225">
        <v>0.00014999999999999999</v>
      </c>
      <c r="R1498" s="225">
        <f>Q1498*H1498</f>
        <v>0.0053999999999999994</v>
      </c>
      <c r="S1498" s="225">
        <v>0</v>
      </c>
      <c r="T1498" s="226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7" t="s">
        <v>122</v>
      </c>
      <c r="AT1498" s="227" t="s">
        <v>215</v>
      </c>
      <c r="AU1498" s="227" t="s">
        <v>86</v>
      </c>
      <c r="AY1498" s="20" t="s">
        <v>213</v>
      </c>
      <c r="BE1498" s="228">
        <f>IF(N1498="základní",J1498,0)</f>
        <v>0</v>
      </c>
      <c r="BF1498" s="228">
        <f>IF(N1498="snížená",J1498,0)</f>
        <v>0</v>
      </c>
      <c r="BG1498" s="228">
        <f>IF(N1498="zákl. přenesená",J1498,0)</f>
        <v>0</v>
      </c>
      <c r="BH1498" s="228">
        <f>IF(N1498="sníž. přenesená",J1498,0)</f>
        <v>0</v>
      </c>
      <c r="BI1498" s="228">
        <f>IF(N1498="nulová",J1498,0)</f>
        <v>0</v>
      </c>
      <c r="BJ1498" s="20" t="s">
        <v>86</v>
      </c>
      <c r="BK1498" s="228">
        <f>ROUND(I1498*H1498,2)</f>
        <v>0</v>
      </c>
      <c r="BL1498" s="20" t="s">
        <v>122</v>
      </c>
      <c r="BM1498" s="227" t="s">
        <v>1774</v>
      </c>
    </row>
    <row r="1499" s="2" customFormat="1">
      <c r="A1499" s="41"/>
      <c r="B1499" s="42"/>
      <c r="C1499" s="43"/>
      <c r="D1499" s="229" t="s">
        <v>221</v>
      </c>
      <c r="E1499" s="43"/>
      <c r="F1499" s="230" t="s">
        <v>1775</v>
      </c>
      <c r="G1499" s="43"/>
      <c r="H1499" s="43"/>
      <c r="I1499" s="231"/>
      <c r="J1499" s="43"/>
      <c r="K1499" s="43"/>
      <c r="L1499" s="47"/>
      <c r="M1499" s="232"/>
      <c r="N1499" s="233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221</v>
      </c>
      <c r="AU1499" s="20" t="s">
        <v>86</v>
      </c>
    </row>
    <row r="1500" s="14" customFormat="1">
      <c r="A1500" s="14"/>
      <c r="B1500" s="245"/>
      <c r="C1500" s="246"/>
      <c r="D1500" s="236" t="s">
        <v>223</v>
      </c>
      <c r="E1500" s="247" t="s">
        <v>21</v>
      </c>
      <c r="F1500" s="248" t="s">
        <v>1776</v>
      </c>
      <c r="G1500" s="246"/>
      <c r="H1500" s="249">
        <v>36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223</v>
      </c>
      <c r="AU1500" s="255" t="s">
        <v>86</v>
      </c>
      <c r="AV1500" s="14" t="s">
        <v>86</v>
      </c>
      <c r="AW1500" s="14" t="s">
        <v>34</v>
      </c>
      <c r="AX1500" s="14" t="s">
        <v>73</v>
      </c>
      <c r="AY1500" s="255" t="s">
        <v>213</v>
      </c>
    </row>
    <row r="1501" s="15" customFormat="1">
      <c r="A1501" s="15"/>
      <c r="B1501" s="256"/>
      <c r="C1501" s="257"/>
      <c r="D1501" s="236" t="s">
        <v>223</v>
      </c>
      <c r="E1501" s="258" t="s">
        <v>21</v>
      </c>
      <c r="F1501" s="259" t="s">
        <v>230</v>
      </c>
      <c r="G1501" s="257"/>
      <c r="H1501" s="260">
        <v>36</v>
      </c>
      <c r="I1501" s="261"/>
      <c r="J1501" s="257"/>
      <c r="K1501" s="257"/>
      <c r="L1501" s="262"/>
      <c r="M1501" s="263"/>
      <c r="N1501" s="264"/>
      <c r="O1501" s="264"/>
      <c r="P1501" s="264"/>
      <c r="Q1501" s="264"/>
      <c r="R1501" s="264"/>
      <c r="S1501" s="264"/>
      <c r="T1501" s="26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6" t="s">
        <v>223</v>
      </c>
      <c r="AU1501" s="266" t="s">
        <v>86</v>
      </c>
      <c r="AV1501" s="15" t="s">
        <v>122</v>
      </c>
      <c r="AW1501" s="15" t="s">
        <v>34</v>
      </c>
      <c r="AX1501" s="15" t="s">
        <v>80</v>
      </c>
      <c r="AY1501" s="266" t="s">
        <v>213</v>
      </c>
    </row>
    <row r="1502" s="2" customFormat="1" ht="16.5" customHeight="1">
      <c r="A1502" s="41"/>
      <c r="B1502" s="42"/>
      <c r="C1502" s="216" t="s">
        <v>1777</v>
      </c>
      <c r="D1502" s="216" t="s">
        <v>215</v>
      </c>
      <c r="E1502" s="217" t="s">
        <v>1778</v>
      </c>
      <c r="F1502" s="218" t="s">
        <v>1779</v>
      </c>
      <c r="G1502" s="219" t="s">
        <v>424</v>
      </c>
      <c r="H1502" s="220">
        <v>584.49300000000005</v>
      </c>
      <c r="I1502" s="221"/>
      <c r="J1502" s="222">
        <f>ROUND(I1502*H1502,2)</f>
        <v>0</v>
      </c>
      <c r="K1502" s="218" t="s">
        <v>21</v>
      </c>
      <c r="L1502" s="47"/>
      <c r="M1502" s="223" t="s">
        <v>21</v>
      </c>
      <c r="N1502" s="224" t="s">
        <v>45</v>
      </c>
      <c r="O1502" s="87"/>
      <c r="P1502" s="225">
        <f>O1502*H1502</f>
        <v>0</v>
      </c>
      <c r="Q1502" s="225">
        <v>5.0000000000000002E-05</v>
      </c>
      <c r="R1502" s="225">
        <f>Q1502*H1502</f>
        <v>0.029224650000000005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122</v>
      </c>
      <c r="AT1502" s="227" t="s">
        <v>215</v>
      </c>
      <c r="AU1502" s="227" t="s">
        <v>86</v>
      </c>
      <c r="AY1502" s="20" t="s">
        <v>213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86</v>
      </c>
      <c r="BK1502" s="228">
        <f>ROUND(I1502*H1502,2)</f>
        <v>0</v>
      </c>
      <c r="BL1502" s="20" t="s">
        <v>122</v>
      </c>
      <c r="BM1502" s="227" t="s">
        <v>1780</v>
      </c>
    </row>
    <row r="1503" s="2" customFormat="1">
      <c r="A1503" s="41"/>
      <c r="B1503" s="42"/>
      <c r="C1503" s="43"/>
      <c r="D1503" s="236" t="s">
        <v>367</v>
      </c>
      <c r="E1503" s="43"/>
      <c r="F1503" s="281" t="s">
        <v>1781</v>
      </c>
      <c r="G1503" s="43"/>
      <c r="H1503" s="43"/>
      <c r="I1503" s="231"/>
      <c r="J1503" s="43"/>
      <c r="K1503" s="43"/>
      <c r="L1503" s="47"/>
      <c r="M1503" s="232"/>
      <c r="N1503" s="233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367</v>
      </c>
      <c r="AU1503" s="20" t="s">
        <v>86</v>
      </c>
    </row>
    <row r="1504" s="13" customFormat="1">
      <c r="A1504" s="13"/>
      <c r="B1504" s="234"/>
      <c r="C1504" s="235"/>
      <c r="D1504" s="236" t="s">
        <v>223</v>
      </c>
      <c r="E1504" s="237" t="s">
        <v>21</v>
      </c>
      <c r="F1504" s="238" t="s">
        <v>1782</v>
      </c>
      <c r="G1504" s="235"/>
      <c r="H1504" s="237" t="s">
        <v>21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223</v>
      </c>
      <c r="AU1504" s="244" t="s">
        <v>86</v>
      </c>
      <c r="AV1504" s="13" t="s">
        <v>80</v>
      </c>
      <c r="AW1504" s="13" t="s">
        <v>34</v>
      </c>
      <c r="AX1504" s="13" t="s">
        <v>73</v>
      </c>
      <c r="AY1504" s="244" t="s">
        <v>213</v>
      </c>
    </row>
    <row r="1505" s="13" customFormat="1">
      <c r="A1505" s="13"/>
      <c r="B1505" s="234"/>
      <c r="C1505" s="235"/>
      <c r="D1505" s="236" t="s">
        <v>223</v>
      </c>
      <c r="E1505" s="237" t="s">
        <v>21</v>
      </c>
      <c r="F1505" s="238" t="s">
        <v>1209</v>
      </c>
      <c r="G1505" s="235"/>
      <c r="H1505" s="237" t="s">
        <v>21</v>
      </c>
      <c r="I1505" s="239"/>
      <c r="J1505" s="235"/>
      <c r="K1505" s="235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223</v>
      </c>
      <c r="AU1505" s="244" t="s">
        <v>86</v>
      </c>
      <c r="AV1505" s="13" t="s">
        <v>80</v>
      </c>
      <c r="AW1505" s="13" t="s">
        <v>34</v>
      </c>
      <c r="AX1505" s="13" t="s">
        <v>73</v>
      </c>
      <c r="AY1505" s="244" t="s">
        <v>213</v>
      </c>
    </row>
    <row r="1506" s="13" customFormat="1">
      <c r="A1506" s="13"/>
      <c r="B1506" s="234"/>
      <c r="C1506" s="235"/>
      <c r="D1506" s="236" t="s">
        <v>223</v>
      </c>
      <c r="E1506" s="237" t="s">
        <v>21</v>
      </c>
      <c r="F1506" s="238" t="s">
        <v>1297</v>
      </c>
      <c r="G1506" s="235"/>
      <c r="H1506" s="237" t="s">
        <v>21</v>
      </c>
      <c r="I1506" s="239"/>
      <c r="J1506" s="235"/>
      <c r="K1506" s="235"/>
      <c r="L1506" s="240"/>
      <c r="M1506" s="241"/>
      <c r="N1506" s="242"/>
      <c r="O1506" s="242"/>
      <c r="P1506" s="242"/>
      <c r="Q1506" s="242"/>
      <c r="R1506" s="242"/>
      <c r="S1506" s="242"/>
      <c r="T1506" s="24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4" t="s">
        <v>223</v>
      </c>
      <c r="AU1506" s="244" t="s">
        <v>86</v>
      </c>
      <c r="AV1506" s="13" t="s">
        <v>80</v>
      </c>
      <c r="AW1506" s="13" t="s">
        <v>34</v>
      </c>
      <c r="AX1506" s="13" t="s">
        <v>73</v>
      </c>
      <c r="AY1506" s="244" t="s">
        <v>213</v>
      </c>
    </row>
    <row r="1507" s="13" customFormat="1">
      <c r="A1507" s="13"/>
      <c r="B1507" s="234"/>
      <c r="C1507" s="235"/>
      <c r="D1507" s="236" t="s">
        <v>223</v>
      </c>
      <c r="E1507" s="237" t="s">
        <v>21</v>
      </c>
      <c r="F1507" s="238" t="s">
        <v>1298</v>
      </c>
      <c r="G1507" s="235"/>
      <c r="H1507" s="237" t="s">
        <v>21</v>
      </c>
      <c r="I1507" s="239"/>
      <c r="J1507" s="235"/>
      <c r="K1507" s="235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223</v>
      </c>
      <c r="AU1507" s="244" t="s">
        <v>86</v>
      </c>
      <c r="AV1507" s="13" t="s">
        <v>80</v>
      </c>
      <c r="AW1507" s="13" t="s">
        <v>34</v>
      </c>
      <c r="AX1507" s="13" t="s">
        <v>73</v>
      </c>
      <c r="AY1507" s="244" t="s">
        <v>213</v>
      </c>
    </row>
    <row r="1508" s="14" customFormat="1">
      <c r="A1508" s="14"/>
      <c r="B1508" s="245"/>
      <c r="C1508" s="246"/>
      <c r="D1508" s="236" t="s">
        <v>223</v>
      </c>
      <c r="E1508" s="247" t="s">
        <v>21</v>
      </c>
      <c r="F1508" s="248" t="s">
        <v>1783</v>
      </c>
      <c r="G1508" s="246"/>
      <c r="H1508" s="249">
        <v>21.07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223</v>
      </c>
      <c r="AU1508" s="255" t="s">
        <v>86</v>
      </c>
      <c r="AV1508" s="14" t="s">
        <v>86</v>
      </c>
      <c r="AW1508" s="14" t="s">
        <v>34</v>
      </c>
      <c r="AX1508" s="14" t="s">
        <v>73</v>
      </c>
      <c r="AY1508" s="255" t="s">
        <v>213</v>
      </c>
    </row>
    <row r="1509" s="13" customFormat="1">
      <c r="A1509" s="13"/>
      <c r="B1509" s="234"/>
      <c r="C1509" s="235"/>
      <c r="D1509" s="236" t="s">
        <v>223</v>
      </c>
      <c r="E1509" s="237" t="s">
        <v>21</v>
      </c>
      <c r="F1509" s="238" t="s">
        <v>1303</v>
      </c>
      <c r="G1509" s="235"/>
      <c r="H1509" s="237" t="s">
        <v>21</v>
      </c>
      <c r="I1509" s="239"/>
      <c r="J1509" s="235"/>
      <c r="K1509" s="235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223</v>
      </c>
      <c r="AU1509" s="244" t="s">
        <v>86</v>
      </c>
      <c r="AV1509" s="13" t="s">
        <v>80</v>
      </c>
      <c r="AW1509" s="13" t="s">
        <v>34</v>
      </c>
      <c r="AX1509" s="13" t="s">
        <v>73</v>
      </c>
      <c r="AY1509" s="244" t="s">
        <v>213</v>
      </c>
    </row>
    <row r="1510" s="14" customFormat="1">
      <c r="A1510" s="14"/>
      <c r="B1510" s="245"/>
      <c r="C1510" s="246"/>
      <c r="D1510" s="236" t="s">
        <v>223</v>
      </c>
      <c r="E1510" s="247" t="s">
        <v>21</v>
      </c>
      <c r="F1510" s="248" t="s">
        <v>1784</v>
      </c>
      <c r="G1510" s="246"/>
      <c r="H1510" s="249">
        <v>23.710000000000001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223</v>
      </c>
      <c r="AU1510" s="255" t="s">
        <v>86</v>
      </c>
      <c r="AV1510" s="14" t="s">
        <v>86</v>
      </c>
      <c r="AW1510" s="14" t="s">
        <v>34</v>
      </c>
      <c r="AX1510" s="14" t="s">
        <v>73</v>
      </c>
      <c r="AY1510" s="255" t="s">
        <v>213</v>
      </c>
    </row>
    <row r="1511" s="13" customFormat="1">
      <c r="A1511" s="13"/>
      <c r="B1511" s="234"/>
      <c r="C1511" s="235"/>
      <c r="D1511" s="236" t="s">
        <v>223</v>
      </c>
      <c r="E1511" s="237" t="s">
        <v>21</v>
      </c>
      <c r="F1511" s="238" t="s">
        <v>1306</v>
      </c>
      <c r="G1511" s="235"/>
      <c r="H1511" s="237" t="s">
        <v>21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223</v>
      </c>
      <c r="AU1511" s="244" t="s">
        <v>86</v>
      </c>
      <c r="AV1511" s="13" t="s">
        <v>80</v>
      </c>
      <c r="AW1511" s="13" t="s">
        <v>34</v>
      </c>
      <c r="AX1511" s="13" t="s">
        <v>73</v>
      </c>
      <c r="AY1511" s="244" t="s">
        <v>213</v>
      </c>
    </row>
    <row r="1512" s="13" customFormat="1">
      <c r="A1512" s="13"/>
      <c r="B1512" s="234"/>
      <c r="C1512" s="235"/>
      <c r="D1512" s="236" t="s">
        <v>223</v>
      </c>
      <c r="E1512" s="237" t="s">
        <v>21</v>
      </c>
      <c r="F1512" s="238" t="s">
        <v>1298</v>
      </c>
      <c r="G1512" s="235"/>
      <c r="H1512" s="237" t="s">
        <v>21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223</v>
      </c>
      <c r="AU1512" s="244" t="s">
        <v>86</v>
      </c>
      <c r="AV1512" s="13" t="s">
        <v>80</v>
      </c>
      <c r="AW1512" s="13" t="s">
        <v>34</v>
      </c>
      <c r="AX1512" s="13" t="s">
        <v>73</v>
      </c>
      <c r="AY1512" s="244" t="s">
        <v>213</v>
      </c>
    </row>
    <row r="1513" s="14" customFormat="1">
      <c r="A1513" s="14"/>
      <c r="B1513" s="245"/>
      <c r="C1513" s="246"/>
      <c r="D1513" s="236" t="s">
        <v>223</v>
      </c>
      <c r="E1513" s="247" t="s">
        <v>21</v>
      </c>
      <c r="F1513" s="248" t="s">
        <v>1785</v>
      </c>
      <c r="G1513" s="246"/>
      <c r="H1513" s="249">
        <v>21.699999999999999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223</v>
      </c>
      <c r="AU1513" s="255" t="s">
        <v>86</v>
      </c>
      <c r="AV1513" s="14" t="s">
        <v>86</v>
      </c>
      <c r="AW1513" s="14" t="s">
        <v>34</v>
      </c>
      <c r="AX1513" s="14" t="s">
        <v>73</v>
      </c>
      <c r="AY1513" s="255" t="s">
        <v>213</v>
      </c>
    </row>
    <row r="1514" s="13" customFormat="1">
      <c r="A1514" s="13"/>
      <c r="B1514" s="234"/>
      <c r="C1514" s="235"/>
      <c r="D1514" s="236" t="s">
        <v>223</v>
      </c>
      <c r="E1514" s="237" t="s">
        <v>21</v>
      </c>
      <c r="F1514" s="238" t="s">
        <v>1303</v>
      </c>
      <c r="G1514" s="235"/>
      <c r="H1514" s="237" t="s">
        <v>21</v>
      </c>
      <c r="I1514" s="239"/>
      <c r="J1514" s="235"/>
      <c r="K1514" s="235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223</v>
      </c>
      <c r="AU1514" s="244" t="s">
        <v>86</v>
      </c>
      <c r="AV1514" s="13" t="s">
        <v>80</v>
      </c>
      <c r="AW1514" s="13" t="s">
        <v>34</v>
      </c>
      <c r="AX1514" s="13" t="s">
        <v>73</v>
      </c>
      <c r="AY1514" s="244" t="s">
        <v>213</v>
      </c>
    </row>
    <row r="1515" s="14" customFormat="1">
      <c r="A1515" s="14"/>
      <c r="B1515" s="245"/>
      <c r="C1515" s="246"/>
      <c r="D1515" s="236" t="s">
        <v>223</v>
      </c>
      <c r="E1515" s="247" t="s">
        <v>21</v>
      </c>
      <c r="F1515" s="248" t="s">
        <v>1786</v>
      </c>
      <c r="G1515" s="246"/>
      <c r="H1515" s="249">
        <v>2.4199999999999999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223</v>
      </c>
      <c r="AU1515" s="255" t="s">
        <v>86</v>
      </c>
      <c r="AV1515" s="14" t="s">
        <v>86</v>
      </c>
      <c r="AW1515" s="14" t="s">
        <v>34</v>
      </c>
      <c r="AX1515" s="14" t="s">
        <v>73</v>
      </c>
      <c r="AY1515" s="255" t="s">
        <v>213</v>
      </c>
    </row>
    <row r="1516" s="13" customFormat="1">
      <c r="A1516" s="13"/>
      <c r="B1516" s="234"/>
      <c r="C1516" s="235"/>
      <c r="D1516" s="236" t="s">
        <v>223</v>
      </c>
      <c r="E1516" s="237" t="s">
        <v>21</v>
      </c>
      <c r="F1516" s="238" t="s">
        <v>1309</v>
      </c>
      <c r="G1516" s="235"/>
      <c r="H1516" s="237" t="s">
        <v>21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223</v>
      </c>
      <c r="AU1516" s="244" t="s">
        <v>86</v>
      </c>
      <c r="AV1516" s="13" t="s">
        <v>80</v>
      </c>
      <c r="AW1516" s="13" t="s">
        <v>34</v>
      </c>
      <c r="AX1516" s="13" t="s">
        <v>73</v>
      </c>
      <c r="AY1516" s="244" t="s">
        <v>213</v>
      </c>
    </row>
    <row r="1517" s="13" customFormat="1">
      <c r="A1517" s="13"/>
      <c r="B1517" s="234"/>
      <c r="C1517" s="235"/>
      <c r="D1517" s="236" t="s">
        <v>223</v>
      </c>
      <c r="E1517" s="237" t="s">
        <v>21</v>
      </c>
      <c r="F1517" s="238" t="s">
        <v>1298</v>
      </c>
      <c r="G1517" s="235"/>
      <c r="H1517" s="237" t="s">
        <v>21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223</v>
      </c>
      <c r="AU1517" s="244" t="s">
        <v>86</v>
      </c>
      <c r="AV1517" s="13" t="s">
        <v>80</v>
      </c>
      <c r="AW1517" s="13" t="s">
        <v>34</v>
      </c>
      <c r="AX1517" s="13" t="s">
        <v>73</v>
      </c>
      <c r="AY1517" s="244" t="s">
        <v>213</v>
      </c>
    </row>
    <row r="1518" s="14" customFormat="1">
      <c r="A1518" s="14"/>
      <c r="B1518" s="245"/>
      <c r="C1518" s="246"/>
      <c r="D1518" s="236" t="s">
        <v>223</v>
      </c>
      <c r="E1518" s="247" t="s">
        <v>21</v>
      </c>
      <c r="F1518" s="248" t="s">
        <v>1787</v>
      </c>
      <c r="G1518" s="246"/>
      <c r="H1518" s="249">
        <v>17.071000000000002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223</v>
      </c>
      <c r="AU1518" s="255" t="s">
        <v>86</v>
      </c>
      <c r="AV1518" s="14" t="s">
        <v>86</v>
      </c>
      <c r="AW1518" s="14" t="s">
        <v>34</v>
      </c>
      <c r="AX1518" s="14" t="s">
        <v>73</v>
      </c>
      <c r="AY1518" s="255" t="s">
        <v>213</v>
      </c>
    </row>
    <row r="1519" s="13" customFormat="1">
      <c r="A1519" s="13"/>
      <c r="B1519" s="234"/>
      <c r="C1519" s="235"/>
      <c r="D1519" s="236" t="s">
        <v>223</v>
      </c>
      <c r="E1519" s="237" t="s">
        <v>21</v>
      </c>
      <c r="F1519" s="238" t="s">
        <v>1303</v>
      </c>
      <c r="G1519" s="235"/>
      <c r="H1519" s="237" t="s">
        <v>21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223</v>
      </c>
      <c r="AU1519" s="244" t="s">
        <v>86</v>
      </c>
      <c r="AV1519" s="13" t="s">
        <v>80</v>
      </c>
      <c r="AW1519" s="13" t="s">
        <v>34</v>
      </c>
      <c r="AX1519" s="13" t="s">
        <v>73</v>
      </c>
      <c r="AY1519" s="244" t="s">
        <v>213</v>
      </c>
    </row>
    <row r="1520" s="14" customFormat="1">
      <c r="A1520" s="14"/>
      <c r="B1520" s="245"/>
      <c r="C1520" s="246"/>
      <c r="D1520" s="236" t="s">
        <v>223</v>
      </c>
      <c r="E1520" s="247" t="s">
        <v>21</v>
      </c>
      <c r="F1520" s="248" t="s">
        <v>1788</v>
      </c>
      <c r="G1520" s="246"/>
      <c r="H1520" s="249">
        <v>12.984999999999999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223</v>
      </c>
      <c r="AU1520" s="255" t="s">
        <v>86</v>
      </c>
      <c r="AV1520" s="14" t="s">
        <v>86</v>
      </c>
      <c r="AW1520" s="14" t="s">
        <v>34</v>
      </c>
      <c r="AX1520" s="14" t="s">
        <v>73</v>
      </c>
      <c r="AY1520" s="255" t="s">
        <v>213</v>
      </c>
    </row>
    <row r="1521" s="13" customFormat="1">
      <c r="A1521" s="13"/>
      <c r="B1521" s="234"/>
      <c r="C1521" s="235"/>
      <c r="D1521" s="236" t="s">
        <v>223</v>
      </c>
      <c r="E1521" s="237" t="s">
        <v>21</v>
      </c>
      <c r="F1521" s="238" t="s">
        <v>1035</v>
      </c>
      <c r="G1521" s="235"/>
      <c r="H1521" s="237" t="s">
        <v>21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223</v>
      </c>
      <c r="AU1521" s="244" t="s">
        <v>86</v>
      </c>
      <c r="AV1521" s="13" t="s">
        <v>80</v>
      </c>
      <c r="AW1521" s="13" t="s">
        <v>34</v>
      </c>
      <c r="AX1521" s="13" t="s">
        <v>73</v>
      </c>
      <c r="AY1521" s="244" t="s">
        <v>213</v>
      </c>
    </row>
    <row r="1522" s="13" customFormat="1">
      <c r="A1522" s="13"/>
      <c r="B1522" s="234"/>
      <c r="C1522" s="235"/>
      <c r="D1522" s="236" t="s">
        <v>223</v>
      </c>
      <c r="E1522" s="237" t="s">
        <v>21</v>
      </c>
      <c r="F1522" s="238" t="s">
        <v>1313</v>
      </c>
      <c r="G1522" s="235"/>
      <c r="H1522" s="237" t="s">
        <v>21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223</v>
      </c>
      <c r="AU1522" s="244" t="s">
        <v>86</v>
      </c>
      <c r="AV1522" s="13" t="s">
        <v>80</v>
      </c>
      <c r="AW1522" s="13" t="s">
        <v>34</v>
      </c>
      <c r="AX1522" s="13" t="s">
        <v>73</v>
      </c>
      <c r="AY1522" s="244" t="s">
        <v>213</v>
      </c>
    </row>
    <row r="1523" s="13" customFormat="1">
      <c r="A1523" s="13"/>
      <c r="B1523" s="234"/>
      <c r="C1523" s="235"/>
      <c r="D1523" s="236" t="s">
        <v>223</v>
      </c>
      <c r="E1523" s="237" t="s">
        <v>21</v>
      </c>
      <c r="F1523" s="238" t="s">
        <v>1298</v>
      </c>
      <c r="G1523" s="235"/>
      <c r="H1523" s="237" t="s">
        <v>21</v>
      </c>
      <c r="I1523" s="239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223</v>
      </c>
      <c r="AU1523" s="244" t="s">
        <v>86</v>
      </c>
      <c r="AV1523" s="13" t="s">
        <v>80</v>
      </c>
      <c r="AW1523" s="13" t="s">
        <v>34</v>
      </c>
      <c r="AX1523" s="13" t="s">
        <v>73</v>
      </c>
      <c r="AY1523" s="244" t="s">
        <v>213</v>
      </c>
    </row>
    <row r="1524" s="14" customFormat="1">
      <c r="A1524" s="14"/>
      <c r="B1524" s="245"/>
      <c r="C1524" s="246"/>
      <c r="D1524" s="236" t="s">
        <v>223</v>
      </c>
      <c r="E1524" s="247" t="s">
        <v>21</v>
      </c>
      <c r="F1524" s="248" t="s">
        <v>1789</v>
      </c>
      <c r="G1524" s="246"/>
      <c r="H1524" s="249">
        <v>30.945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223</v>
      </c>
      <c r="AU1524" s="255" t="s">
        <v>86</v>
      </c>
      <c r="AV1524" s="14" t="s">
        <v>86</v>
      </c>
      <c r="AW1524" s="14" t="s">
        <v>34</v>
      </c>
      <c r="AX1524" s="14" t="s">
        <v>73</v>
      </c>
      <c r="AY1524" s="255" t="s">
        <v>213</v>
      </c>
    </row>
    <row r="1525" s="13" customFormat="1">
      <c r="A1525" s="13"/>
      <c r="B1525" s="234"/>
      <c r="C1525" s="235"/>
      <c r="D1525" s="236" t="s">
        <v>223</v>
      </c>
      <c r="E1525" s="237" t="s">
        <v>21</v>
      </c>
      <c r="F1525" s="238" t="s">
        <v>1303</v>
      </c>
      <c r="G1525" s="235"/>
      <c r="H1525" s="237" t="s">
        <v>21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223</v>
      </c>
      <c r="AU1525" s="244" t="s">
        <v>86</v>
      </c>
      <c r="AV1525" s="13" t="s">
        <v>80</v>
      </c>
      <c r="AW1525" s="13" t="s">
        <v>34</v>
      </c>
      <c r="AX1525" s="13" t="s">
        <v>73</v>
      </c>
      <c r="AY1525" s="244" t="s">
        <v>213</v>
      </c>
    </row>
    <row r="1526" s="14" customFormat="1">
      <c r="A1526" s="14"/>
      <c r="B1526" s="245"/>
      <c r="C1526" s="246"/>
      <c r="D1526" s="236" t="s">
        <v>223</v>
      </c>
      <c r="E1526" s="247" t="s">
        <v>21</v>
      </c>
      <c r="F1526" s="248" t="s">
        <v>1790</v>
      </c>
      <c r="G1526" s="246"/>
      <c r="H1526" s="249">
        <v>24.344999999999999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223</v>
      </c>
      <c r="AU1526" s="255" t="s">
        <v>86</v>
      </c>
      <c r="AV1526" s="14" t="s">
        <v>86</v>
      </c>
      <c r="AW1526" s="14" t="s">
        <v>34</v>
      </c>
      <c r="AX1526" s="14" t="s">
        <v>73</v>
      </c>
      <c r="AY1526" s="255" t="s">
        <v>213</v>
      </c>
    </row>
    <row r="1527" s="13" customFormat="1">
      <c r="A1527" s="13"/>
      <c r="B1527" s="234"/>
      <c r="C1527" s="235"/>
      <c r="D1527" s="236" t="s">
        <v>223</v>
      </c>
      <c r="E1527" s="237" t="s">
        <v>21</v>
      </c>
      <c r="F1527" s="238" t="s">
        <v>1317</v>
      </c>
      <c r="G1527" s="235"/>
      <c r="H1527" s="237" t="s">
        <v>21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223</v>
      </c>
      <c r="AU1527" s="244" t="s">
        <v>86</v>
      </c>
      <c r="AV1527" s="13" t="s">
        <v>80</v>
      </c>
      <c r="AW1527" s="13" t="s">
        <v>34</v>
      </c>
      <c r="AX1527" s="13" t="s">
        <v>73</v>
      </c>
      <c r="AY1527" s="244" t="s">
        <v>213</v>
      </c>
    </row>
    <row r="1528" s="13" customFormat="1">
      <c r="A1528" s="13"/>
      <c r="B1528" s="234"/>
      <c r="C1528" s="235"/>
      <c r="D1528" s="236" t="s">
        <v>223</v>
      </c>
      <c r="E1528" s="237" t="s">
        <v>21</v>
      </c>
      <c r="F1528" s="238" t="s">
        <v>1298</v>
      </c>
      <c r="G1528" s="235"/>
      <c r="H1528" s="237" t="s">
        <v>21</v>
      </c>
      <c r="I1528" s="239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223</v>
      </c>
      <c r="AU1528" s="244" t="s">
        <v>86</v>
      </c>
      <c r="AV1528" s="13" t="s">
        <v>80</v>
      </c>
      <c r="AW1528" s="13" t="s">
        <v>34</v>
      </c>
      <c r="AX1528" s="13" t="s">
        <v>73</v>
      </c>
      <c r="AY1528" s="244" t="s">
        <v>213</v>
      </c>
    </row>
    <row r="1529" s="14" customFormat="1">
      <c r="A1529" s="14"/>
      <c r="B1529" s="245"/>
      <c r="C1529" s="246"/>
      <c r="D1529" s="236" t="s">
        <v>223</v>
      </c>
      <c r="E1529" s="247" t="s">
        <v>21</v>
      </c>
      <c r="F1529" s="248" t="s">
        <v>1791</v>
      </c>
      <c r="G1529" s="246"/>
      <c r="H1529" s="249">
        <v>12.24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223</v>
      </c>
      <c r="AU1529" s="255" t="s">
        <v>86</v>
      </c>
      <c r="AV1529" s="14" t="s">
        <v>86</v>
      </c>
      <c r="AW1529" s="14" t="s">
        <v>34</v>
      </c>
      <c r="AX1529" s="14" t="s">
        <v>73</v>
      </c>
      <c r="AY1529" s="255" t="s">
        <v>213</v>
      </c>
    </row>
    <row r="1530" s="13" customFormat="1">
      <c r="A1530" s="13"/>
      <c r="B1530" s="234"/>
      <c r="C1530" s="235"/>
      <c r="D1530" s="236" t="s">
        <v>223</v>
      </c>
      <c r="E1530" s="237" t="s">
        <v>21</v>
      </c>
      <c r="F1530" s="238" t="s">
        <v>1303</v>
      </c>
      <c r="G1530" s="235"/>
      <c r="H1530" s="237" t="s">
        <v>21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223</v>
      </c>
      <c r="AU1530" s="244" t="s">
        <v>86</v>
      </c>
      <c r="AV1530" s="13" t="s">
        <v>80</v>
      </c>
      <c r="AW1530" s="13" t="s">
        <v>34</v>
      </c>
      <c r="AX1530" s="13" t="s">
        <v>73</v>
      </c>
      <c r="AY1530" s="244" t="s">
        <v>213</v>
      </c>
    </row>
    <row r="1531" s="14" customFormat="1">
      <c r="A1531" s="14"/>
      <c r="B1531" s="245"/>
      <c r="C1531" s="246"/>
      <c r="D1531" s="236" t="s">
        <v>223</v>
      </c>
      <c r="E1531" s="247" t="s">
        <v>21</v>
      </c>
      <c r="F1531" s="248" t="s">
        <v>1792</v>
      </c>
      <c r="G1531" s="246"/>
      <c r="H1531" s="249">
        <v>6.3200000000000003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223</v>
      </c>
      <c r="AU1531" s="255" t="s">
        <v>86</v>
      </c>
      <c r="AV1531" s="14" t="s">
        <v>86</v>
      </c>
      <c r="AW1531" s="14" t="s">
        <v>34</v>
      </c>
      <c r="AX1531" s="14" t="s">
        <v>73</v>
      </c>
      <c r="AY1531" s="255" t="s">
        <v>213</v>
      </c>
    </row>
    <row r="1532" s="13" customFormat="1">
      <c r="A1532" s="13"/>
      <c r="B1532" s="234"/>
      <c r="C1532" s="235"/>
      <c r="D1532" s="236" t="s">
        <v>223</v>
      </c>
      <c r="E1532" s="237" t="s">
        <v>21</v>
      </c>
      <c r="F1532" s="238" t="s">
        <v>1324</v>
      </c>
      <c r="G1532" s="235"/>
      <c r="H1532" s="237" t="s">
        <v>21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223</v>
      </c>
      <c r="AU1532" s="244" t="s">
        <v>86</v>
      </c>
      <c r="AV1532" s="13" t="s">
        <v>80</v>
      </c>
      <c r="AW1532" s="13" t="s">
        <v>34</v>
      </c>
      <c r="AX1532" s="13" t="s">
        <v>73</v>
      </c>
      <c r="AY1532" s="244" t="s">
        <v>213</v>
      </c>
    </row>
    <row r="1533" s="13" customFormat="1">
      <c r="A1533" s="13"/>
      <c r="B1533" s="234"/>
      <c r="C1533" s="235"/>
      <c r="D1533" s="236" t="s">
        <v>223</v>
      </c>
      <c r="E1533" s="237" t="s">
        <v>21</v>
      </c>
      <c r="F1533" s="238" t="s">
        <v>1298</v>
      </c>
      <c r="G1533" s="235"/>
      <c r="H1533" s="237" t="s">
        <v>21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223</v>
      </c>
      <c r="AU1533" s="244" t="s">
        <v>86</v>
      </c>
      <c r="AV1533" s="13" t="s">
        <v>80</v>
      </c>
      <c r="AW1533" s="13" t="s">
        <v>34</v>
      </c>
      <c r="AX1533" s="13" t="s">
        <v>73</v>
      </c>
      <c r="AY1533" s="244" t="s">
        <v>213</v>
      </c>
    </row>
    <row r="1534" s="14" customFormat="1">
      <c r="A1534" s="14"/>
      <c r="B1534" s="245"/>
      <c r="C1534" s="246"/>
      <c r="D1534" s="236" t="s">
        <v>223</v>
      </c>
      <c r="E1534" s="247" t="s">
        <v>21</v>
      </c>
      <c r="F1534" s="248" t="s">
        <v>1793</v>
      </c>
      <c r="G1534" s="246"/>
      <c r="H1534" s="249">
        <v>12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223</v>
      </c>
      <c r="AU1534" s="255" t="s">
        <v>86</v>
      </c>
      <c r="AV1534" s="14" t="s">
        <v>86</v>
      </c>
      <c r="AW1534" s="14" t="s">
        <v>34</v>
      </c>
      <c r="AX1534" s="14" t="s">
        <v>73</v>
      </c>
      <c r="AY1534" s="255" t="s">
        <v>213</v>
      </c>
    </row>
    <row r="1535" s="13" customFormat="1">
      <c r="A1535" s="13"/>
      <c r="B1535" s="234"/>
      <c r="C1535" s="235"/>
      <c r="D1535" s="236" t="s">
        <v>223</v>
      </c>
      <c r="E1535" s="237" t="s">
        <v>21</v>
      </c>
      <c r="F1535" s="238" t="s">
        <v>1303</v>
      </c>
      <c r="G1535" s="235"/>
      <c r="H1535" s="237" t="s">
        <v>21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223</v>
      </c>
      <c r="AU1535" s="244" t="s">
        <v>86</v>
      </c>
      <c r="AV1535" s="13" t="s">
        <v>80</v>
      </c>
      <c r="AW1535" s="13" t="s">
        <v>34</v>
      </c>
      <c r="AX1535" s="13" t="s">
        <v>73</v>
      </c>
      <c r="AY1535" s="244" t="s">
        <v>213</v>
      </c>
    </row>
    <row r="1536" s="14" customFormat="1">
      <c r="A1536" s="14"/>
      <c r="B1536" s="245"/>
      <c r="C1536" s="246"/>
      <c r="D1536" s="236" t="s">
        <v>223</v>
      </c>
      <c r="E1536" s="247" t="s">
        <v>21</v>
      </c>
      <c r="F1536" s="248" t="s">
        <v>1794</v>
      </c>
      <c r="G1536" s="246"/>
      <c r="H1536" s="249">
        <v>7.1299999999999999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223</v>
      </c>
      <c r="AU1536" s="255" t="s">
        <v>86</v>
      </c>
      <c r="AV1536" s="14" t="s">
        <v>86</v>
      </c>
      <c r="AW1536" s="14" t="s">
        <v>34</v>
      </c>
      <c r="AX1536" s="14" t="s">
        <v>73</v>
      </c>
      <c r="AY1536" s="255" t="s">
        <v>213</v>
      </c>
    </row>
    <row r="1537" s="13" customFormat="1">
      <c r="A1537" s="13"/>
      <c r="B1537" s="234"/>
      <c r="C1537" s="235"/>
      <c r="D1537" s="236" t="s">
        <v>223</v>
      </c>
      <c r="E1537" s="237" t="s">
        <v>21</v>
      </c>
      <c r="F1537" s="238" t="s">
        <v>1328</v>
      </c>
      <c r="G1537" s="235"/>
      <c r="H1537" s="237" t="s">
        <v>21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223</v>
      </c>
      <c r="AU1537" s="244" t="s">
        <v>86</v>
      </c>
      <c r="AV1537" s="13" t="s">
        <v>80</v>
      </c>
      <c r="AW1537" s="13" t="s">
        <v>34</v>
      </c>
      <c r="AX1537" s="13" t="s">
        <v>73</v>
      </c>
      <c r="AY1537" s="244" t="s">
        <v>213</v>
      </c>
    </row>
    <row r="1538" s="13" customFormat="1">
      <c r="A1538" s="13"/>
      <c r="B1538" s="234"/>
      <c r="C1538" s="235"/>
      <c r="D1538" s="236" t="s">
        <v>223</v>
      </c>
      <c r="E1538" s="237" t="s">
        <v>21</v>
      </c>
      <c r="F1538" s="238" t="s">
        <v>1298</v>
      </c>
      <c r="G1538" s="235"/>
      <c r="H1538" s="237" t="s">
        <v>21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223</v>
      </c>
      <c r="AU1538" s="244" t="s">
        <v>86</v>
      </c>
      <c r="AV1538" s="13" t="s">
        <v>80</v>
      </c>
      <c r="AW1538" s="13" t="s">
        <v>34</v>
      </c>
      <c r="AX1538" s="13" t="s">
        <v>73</v>
      </c>
      <c r="AY1538" s="244" t="s">
        <v>213</v>
      </c>
    </row>
    <row r="1539" s="14" customFormat="1">
      <c r="A1539" s="14"/>
      <c r="B1539" s="245"/>
      <c r="C1539" s="246"/>
      <c r="D1539" s="236" t="s">
        <v>223</v>
      </c>
      <c r="E1539" s="247" t="s">
        <v>21</v>
      </c>
      <c r="F1539" s="248" t="s">
        <v>1795</v>
      </c>
      <c r="G1539" s="246"/>
      <c r="H1539" s="249">
        <v>9.2720000000000002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223</v>
      </c>
      <c r="AU1539" s="255" t="s">
        <v>86</v>
      </c>
      <c r="AV1539" s="14" t="s">
        <v>86</v>
      </c>
      <c r="AW1539" s="14" t="s">
        <v>34</v>
      </c>
      <c r="AX1539" s="14" t="s">
        <v>73</v>
      </c>
      <c r="AY1539" s="255" t="s">
        <v>213</v>
      </c>
    </row>
    <row r="1540" s="13" customFormat="1">
      <c r="A1540" s="13"/>
      <c r="B1540" s="234"/>
      <c r="C1540" s="235"/>
      <c r="D1540" s="236" t="s">
        <v>223</v>
      </c>
      <c r="E1540" s="237" t="s">
        <v>21</v>
      </c>
      <c r="F1540" s="238" t="s">
        <v>1303</v>
      </c>
      <c r="G1540" s="235"/>
      <c r="H1540" s="237" t="s">
        <v>21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223</v>
      </c>
      <c r="AU1540" s="244" t="s">
        <v>86</v>
      </c>
      <c r="AV1540" s="13" t="s">
        <v>80</v>
      </c>
      <c r="AW1540" s="13" t="s">
        <v>34</v>
      </c>
      <c r="AX1540" s="13" t="s">
        <v>73</v>
      </c>
      <c r="AY1540" s="244" t="s">
        <v>213</v>
      </c>
    </row>
    <row r="1541" s="14" customFormat="1">
      <c r="A1541" s="14"/>
      <c r="B1541" s="245"/>
      <c r="C1541" s="246"/>
      <c r="D1541" s="236" t="s">
        <v>223</v>
      </c>
      <c r="E1541" s="247" t="s">
        <v>21</v>
      </c>
      <c r="F1541" s="248" t="s">
        <v>1796</v>
      </c>
      <c r="G1541" s="246"/>
      <c r="H1541" s="249">
        <v>5.6900000000000004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223</v>
      </c>
      <c r="AU1541" s="255" t="s">
        <v>86</v>
      </c>
      <c r="AV1541" s="14" t="s">
        <v>86</v>
      </c>
      <c r="AW1541" s="14" t="s">
        <v>34</v>
      </c>
      <c r="AX1541" s="14" t="s">
        <v>73</v>
      </c>
      <c r="AY1541" s="255" t="s">
        <v>213</v>
      </c>
    </row>
    <row r="1542" s="13" customFormat="1">
      <c r="A1542" s="13"/>
      <c r="B1542" s="234"/>
      <c r="C1542" s="235"/>
      <c r="D1542" s="236" t="s">
        <v>223</v>
      </c>
      <c r="E1542" s="237" t="s">
        <v>21</v>
      </c>
      <c r="F1542" s="238" t="s">
        <v>1331</v>
      </c>
      <c r="G1542" s="235"/>
      <c r="H1542" s="237" t="s">
        <v>21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223</v>
      </c>
      <c r="AU1542" s="244" t="s">
        <v>86</v>
      </c>
      <c r="AV1542" s="13" t="s">
        <v>80</v>
      </c>
      <c r="AW1542" s="13" t="s">
        <v>34</v>
      </c>
      <c r="AX1542" s="13" t="s">
        <v>73</v>
      </c>
      <c r="AY1542" s="244" t="s">
        <v>213</v>
      </c>
    </row>
    <row r="1543" s="13" customFormat="1">
      <c r="A1543" s="13"/>
      <c r="B1543" s="234"/>
      <c r="C1543" s="235"/>
      <c r="D1543" s="236" t="s">
        <v>223</v>
      </c>
      <c r="E1543" s="237" t="s">
        <v>21</v>
      </c>
      <c r="F1543" s="238" t="s">
        <v>1298</v>
      </c>
      <c r="G1543" s="235"/>
      <c r="H1543" s="237" t="s">
        <v>21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223</v>
      </c>
      <c r="AU1543" s="244" t="s">
        <v>86</v>
      </c>
      <c r="AV1543" s="13" t="s">
        <v>80</v>
      </c>
      <c r="AW1543" s="13" t="s">
        <v>34</v>
      </c>
      <c r="AX1543" s="13" t="s">
        <v>73</v>
      </c>
      <c r="AY1543" s="244" t="s">
        <v>213</v>
      </c>
    </row>
    <row r="1544" s="14" customFormat="1">
      <c r="A1544" s="14"/>
      <c r="B1544" s="245"/>
      <c r="C1544" s="246"/>
      <c r="D1544" s="236" t="s">
        <v>223</v>
      </c>
      <c r="E1544" s="247" t="s">
        <v>21</v>
      </c>
      <c r="F1544" s="248" t="s">
        <v>1797</v>
      </c>
      <c r="G1544" s="246"/>
      <c r="H1544" s="249">
        <v>6.7400000000000002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223</v>
      </c>
      <c r="AU1544" s="255" t="s">
        <v>86</v>
      </c>
      <c r="AV1544" s="14" t="s">
        <v>86</v>
      </c>
      <c r="AW1544" s="14" t="s">
        <v>34</v>
      </c>
      <c r="AX1544" s="14" t="s">
        <v>73</v>
      </c>
      <c r="AY1544" s="255" t="s">
        <v>213</v>
      </c>
    </row>
    <row r="1545" s="13" customFormat="1">
      <c r="A1545" s="13"/>
      <c r="B1545" s="234"/>
      <c r="C1545" s="235"/>
      <c r="D1545" s="236" t="s">
        <v>223</v>
      </c>
      <c r="E1545" s="237" t="s">
        <v>21</v>
      </c>
      <c r="F1545" s="238" t="s">
        <v>1303</v>
      </c>
      <c r="G1545" s="235"/>
      <c r="H1545" s="237" t="s">
        <v>21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223</v>
      </c>
      <c r="AU1545" s="244" t="s">
        <v>86</v>
      </c>
      <c r="AV1545" s="13" t="s">
        <v>80</v>
      </c>
      <c r="AW1545" s="13" t="s">
        <v>34</v>
      </c>
      <c r="AX1545" s="13" t="s">
        <v>73</v>
      </c>
      <c r="AY1545" s="244" t="s">
        <v>213</v>
      </c>
    </row>
    <row r="1546" s="14" customFormat="1">
      <c r="A1546" s="14"/>
      <c r="B1546" s="245"/>
      <c r="C1546" s="246"/>
      <c r="D1546" s="236" t="s">
        <v>223</v>
      </c>
      <c r="E1546" s="247" t="s">
        <v>21</v>
      </c>
      <c r="F1546" s="248" t="s">
        <v>1798</v>
      </c>
      <c r="G1546" s="246"/>
      <c r="H1546" s="249">
        <v>17.899999999999999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223</v>
      </c>
      <c r="AU1546" s="255" t="s">
        <v>86</v>
      </c>
      <c r="AV1546" s="14" t="s">
        <v>86</v>
      </c>
      <c r="AW1546" s="14" t="s">
        <v>34</v>
      </c>
      <c r="AX1546" s="14" t="s">
        <v>73</v>
      </c>
      <c r="AY1546" s="255" t="s">
        <v>213</v>
      </c>
    </row>
    <row r="1547" s="13" customFormat="1">
      <c r="A1547" s="13"/>
      <c r="B1547" s="234"/>
      <c r="C1547" s="235"/>
      <c r="D1547" s="236" t="s">
        <v>223</v>
      </c>
      <c r="E1547" s="237" t="s">
        <v>21</v>
      </c>
      <c r="F1547" s="238" t="s">
        <v>1335</v>
      </c>
      <c r="G1547" s="235"/>
      <c r="H1547" s="237" t="s">
        <v>21</v>
      </c>
      <c r="I1547" s="239"/>
      <c r="J1547" s="235"/>
      <c r="K1547" s="235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223</v>
      </c>
      <c r="AU1547" s="244" t="s">
        <v>86</v>
      </c>
      <c r="AV1547" s="13" t="s">
        <v>80</v>
      </c>
      <c r="AW1547" s="13" t="s">
        <v>34</v>
      </c>
      <c r="AX1547" s="13" t="s">
        <v>73</v>
      </c>
      <c r="AY1547" s="244" t="s">
        <v>213</v>
      </c>
    </row>
    <row r="1548" s="13" customFormat="1">
      <c r="A1548" s="13"/>
      <c r="B1548" s="234"/>
      <c r="C1548" s="235"/>
      <c r="D1548" s="236" t="s">
        <v>223</v>
      </c>
      <c r="E1548" s="237" t="s">
        <v>21</v>
      </c>
      <c r="F1548" s="238" t="s">
        <v>1298</v>
      </c>
      <c r="G1548" s="235"/>
      <c r="H1548" s="237" t="s">
        <v>21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223</v>
      </c>
      <c r="AU1548" s="244" t="s">
        <v>86</v>
      </c>
      <c r="AV1548" s="13" t="s">
        <v>80</v>
      </c>
      <c r="AW1548" s="13" t="s">
        <v>34</v>
      </c>
      <c r="AX1548" s="13" t="s">
        <v>73</v>
      </c>
      <c r="AY1548" s="244" t="s">
        <v>213</v>
      </c>
    </row>
    <row r="1549" s="14" customFormat="1">
      <c r="A1549" s="14"/>
      <c r="B1549" s="245"/>
      <c r="C1549" s="246"/>
      <c r="D1549" s="236" t="s">
        <v>223</v>
      </c>
      <c r="E1549" s="247" t="s">
        <v>21</v>
      </c>
      <c r="F1549" s="248" t="s">
        <v>1799</v>
      </c>
      <c r="G1549" s="246"/>
      <c r="H1549" s="249">
        <v>4.4199999999999999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223</v>
      </c>
      <c r="AU1549" s="255" t="s">
        <v>86</v>
      </c>
      <c r="AV1549" s="14" t="s">
        <v>86</v>
      </c>
      <c r="AW1549" s="14" t="s">
        <v>34</v>
      </c>
      <c r="AX1549" s="14" t="s">
        <v>73</v>
      </c>
      <c r="AY1549" s="255" t="s">
        <v>213</v>
      </c>
    </row>
    <row r="1550" s="13" customFormat="1">
      <c r="A1550" s="13"/>
      <c r="B1550" s="234"/>
      <c r="C1550" s="235"/>
      <c r="D1550" s="236" t="s">
        <v>223</v>
      </c>
      <c r="E1550" s="237" t="s">
        <v>21</v>
      </c>
      <c r="F1550" s="238" t="s">
        <v>1303</v>
      </c>
      <c r="G1550" s="235"/>
      <c r="H1550" s="237" t="s">
        <v>21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223</v>
      </c>
      <c r="AU1550" s="244" t="s">
        <v>86</v>
      </c>
      <c r="AV1550" s="13" t="s">
        <v>80</v>
      </c>
      <c r="AW1550" s="13" t="s">
        <v>34</v>
      </c>
      <c r="AX1550" s="13" t="s">
        <v>73</v>
      </c>
      <c r="AY1550" s="244" t="s">
        <v>213</v>
      </c>
    </row>
    <row r="1551" s="14" customFormat="1">
      <c r="A1551" s="14"/>
      <c r="B1551" s="245"/>
      <c r="C1551" s="246"/>
      <c r="D1551" s="236" t="s">
        <v>223</v>
      </c>
      <c r="E1551" s="247" t="s">
        <v>21</v>
      </c>
      <c r="F1551" s="248" t="s">
        <v>1800</v>
      </c>
      <c r="G1551" s="246"/>
      <c r="H1551" s="249">
        <v>10.060000000000001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223</v>
      </c>
      <c r="AU1551" s="255" t="s">
        <v>86</v>
      </c>
      <c r="AV1551" s="14" t="s">
        <v>86</v>
      </c>
      <c r="AW1551" s="14" t="s">
        <v>34</v>
      </c>
      <c r="AX1551" s="14" t="s">
        <v>73</v>
      </c>
      <c r="AY1551" s="255" t="s">
        <v>213</v>
      </c>
    </row>
    <row r="1552" s="13" customFormat="1">
      <c r="A1552" s="13"/>
      <c r="B1552" s="234"/>
      <c r="C1552" s="235"/>
      <c r="D1552" s="236" t="s">
        <v>223</v>
      </c>
      <c r="E1552" s="237" t="s">
        <v>21</v>
      </c>
      <c r="F1552" s="238" t="s">
        <v>1044</v>
      </c>
      <c r="G1552" s="235"/>
      <c r="H1552" s="237" t="s">
        <v>21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223</v>
      </c>
      <c r="AU1552" s="244" t="s">
        <v>86</v>
      </c>
      <c r="AV1552" s="13" t="s">
        <v>80</v>
      </c>
      <c r="AW1552" s="13" t="s">
        <v>34</v>
      </c>
      <c r="AX1552" s="13" t="s">
        <v>73</v>
      </c>
      <c r="AY1552" s="244" t="s">
        <v>213</v>
      </c>
    </row>
    <row r="1553" s="13" customFormat="1">
      <c r="A1553" s="13"/>
      <c r="B1553" s="234"/>
      <c r="C1553" s="235"/>
      <c r="D1553" s="236" t="s">
        <v>223</v>
      </c>
      <c r="E1553" s="237" t="s">
        <v>21</v>
      </c>
      <c r="F1553" s="238" t="s">
        <v>1338</v>
      </c>
      <c r="G1553" s="235"/>
      <c r="H1553" s="237" t="s">
        <v>21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223</v>
      </c>
      <c r="AU1553" s="244" t="s">
        <v>86</v>
      </c>
      <c r="AV1553" s="13" t="s">
        <v>80</v>
      </c>
      <c r="AW1553" s="13" t="s">
        <v>34</v>
      </c>
      <c r="AX1553" s="13" t="s">
        <v>73</v>
      </c>
      <c r="AY1553" s="244" t="s">
        <v>213</v>
      </c>
    </row>
    <row r="1554" s="13" customFormat="1">
      <c r="A1554" s="13"/>
      <c r="B1554" s="234"/>
      <c r="C1554" s="235"/>
      <c r="D1554" s="236" t="s">
        <v>223</v>
      </c>
      <c r="E1554" s="237" t="s">
        <v>21</v>
      </c>
      <c r="F1554" s="238" t="s">
        <v>1298</v>
      </c>
      <c r="G1554" s="235"/>
      <c r="H1554" s="237" t="s">
        <v>21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223</v>
      </c>
      <c r="AU1554" s="244" t="s">
        <v>86</v>
      </c>
      <c r="AV1554" s="13" t="s">
        <v>80</v>
      </c>
      <c r="AW1554" s="13" t="s">
        <v>34</v>
      </c>
      <c r="AX1554" s="13" t="s">
        <v>73</v>
      </c>
      <c r="AY1554" s="244" t="s">
        <v>213</v>
      </c>
    </row>
    <row r="1555" s="14" customFormat="1">
      <c r="A1555" s="14"/>
      <c r="B1555" s="245"/>
      <c r="C1555" s="246"/>
      <c r="D1555" s="236" t="s">
        <v>223</v>
      </c>
      <c r="E1555" s="247" t="s">
        <v>21</v>
      </c>
      <c r="F1555" s="248" t="s">
        <v>1801</v>
      </c>
      <c r="G1555" s="246"/>
      <c r="H1555" s="249">
        <v>30.635000000000002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223</v>
      </c>
      <c r="AU1555" s="255" t="s">
        <v>86</v>
      </c>
      <c r="AV1555" s="14" t="s">
        <v>86</v>
      </c>
      <c r="AW1555" s="14" t="s">
        <v>34</v>
      </c>
      <c r="AX1555" s="14" t="s">
        <v>73</v>
      </c>
      <c r="AY1555" s="255" t="s">
        <v>213</v>
      </c>
    </row>
    <row r="1556" s="13" customFormat="1">
      <c r="A1556" s="13"/>
      <c r="B1556" s="234"/>
      <c r="C1556" s="235"/>
      <c r="D1556" s="236" t="s">
        <v>223</v>
      </c>
      <c r="E1556" s="237" t="s">
        <v>21</v>
      </c>
      <c r="F1556" s="238" t="s">
        <v>1303</v>
      </c>
      <c r="G1556" s="235"/>
      <c r="H1556" s="237" t="s">
        <v>21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223</v>
      </c>
      <c r="AU1556" s="244" t="s">
        <v>86</v>
      </c>
      <c r="AV1556" s="13" t="s">
        <v>80</v>
      </c>
      <c r="AW1556" s="13" t="s">
        <v>34</v>
      </c>
      <c r="AX1556" s="13" t="s">
        <v>73</v>
      </c>
      <c r="AY1556" s="244" t="s">
        <v>213</v>
      </c>
    </row>
    <row r="1557" s="14" customFormat="1">
      <c r="A1557" s="14"/>
      <c r="B1557" s="245"/>
      <c r="C1557" s="246"/>
      <c r="D1557" s="236" t="s">
        <v>223</v>
      </c>
      <c r="E1557" s="247" t="s">
        <v>21</v>
      </c>
      <c r="F1557" s="248" t="s">
        <v>1802</v>
      </c>
      <c r="G1557" s="246"/>
      <c r="H1557" s="249">
        <v>24.465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223</v>
      </c>
      <c r="AU1557" s="255" t="s">
        <v>86</v>
      </c>
      <c r="AV1557" s="14" t="s">
        <v>86</v>
      </c>
      <c r="AW1557" s="14" t="s">
        <v>34</v>
      </c>
      <c r="AX1557" s="14" t="s">
        <v>73</v>
      </c>
      <c r="AY1557" s="255" t="s">
        <v>213</v>
      </c>
    </row>
    <row r="1558" s="13" customFormat="1">
      <c r="A1558" s="13"/>
      <c r="B1558" s="234"/>
      <c r="C1558" s="235"/>
      <c r="D1558" s="236" t="s">
        <v>223</v>
      </c>
      <c r="E1558" s="237" t="s">
        <v>21</v>
      </c>
      <c r="F1558" s="238" t="s">
        <v>1341</v>
      </c>
      <c r="G1558" s="235"/>
      <c r="H1558" s="237" t="s">
        <v>21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223</v>
      </c>
      <c r="AU1558" s="244" t="s">
        <v>86</v>
      </c>
      <c r="AV1558" s="13" t="s">
        <v>80</v>
      </c>
      <c r="AW1558" s="13" t="s">
        <v>34</v>
      </c>
      <c r="AX1558" s="13" t="s">
        <v>73</v>
      </c>
      <c r="AY1558" s="244" t="s">
        <v>213</v>
      </c>
    </row>
    <row r="1559" s="13" customFormat="1">
      <c r="A1559" s="13"/>
      <c r="B1559" s="234"/>
      <c r="C1559" s="235"/>
      <c r="D1559" s="236" t="s">
        <v>223</v>
      </c>
      <c r="E1559" s="237" t="s">
        <v>21</v>
      </c>
      <c r="F1559" s="238" t="s">
        <v>1298</v>
      </c>
      <c r="G1559" s="235"/>
      <c r="H1559" s="237" t="s">
        <v>21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223</v>
      </c>
      <c r="AU1559" s="244" t="s">
        <v>86</v>
      </c>
      <c r="AV1559" s="13" t="s">
        <v>80</v>
      </c>
      <c r="AW1559" s="13" t="s">
        <v>34</v>
      </c>
      <c r="AX1559" s="13" t="s">
        <v>73</v>
      </c>
      <c r="AY1559" s="244" t="s">
        <v>213</v>
      </c>
    </row>
    <row r="1560" s="14" customFormat="1">
      <c r="A1560" s="14"/>
      <c r="B1560" s="245"/>
      <c r="C1560" s="246"/>
      <c r="D1560" s="236" t="s">
        <v>223</v>
      </c>
      <c r="E1560" s="247" t="s">
        <v>21</v>
      </c>
      <c r="F1560" s="248" t="s">
        <v>1803</v>
      </c>
      <c r="G1560" s="246"/>
      <c r="H1560" s="249">
        <v>20.890000000000001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223</v>
      </c>
      <c r="AU1560" s="255" t="s">
        <v>86</v>
      </c>
      <c r="AV1560" s="14" t="s">
        <v>86</v>
      </c>
      <c r="AW1560" s="14" t="s">
        <v>34</v>
      </c>
      <c r="AX1560" s="14" t="s">
        <v>73</v>
      </c>
      <c r="AY1560" s="255" t="s">
        <v>213</v>
      </c>
    </row>
    <row r="1561" s="14" customFormat="1">
      <c r="A1561" s="14"/>
      <c r="B1561" s="245"/>
      <c r="C1561" s="246"/>
      <c r="D1561" s="236" t="s">
        <v>223</v>
      </c>
      <c r="E1561" s="247" t="s">
        <v>21</v>
      </c>
      <c r="F1561" s="248" t="s">
        <v>1804</v>
      </c>
      <c r="G1561" s="246"/>
      <c r="H1561" s="249">
        <v>12.425000000000001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223</v>
      </c>
      <c r="AU1561" s="255" t="s">
        <v>86</v>
      </c>
      <c r="AV1561" s="14" t="s">
        <v>86</v>
      </c>
      <c r="AW1561" s="14" t="s">
        <v>34</v>
      </c>
      <c r="AX1561" s="14" t="s">
        <v>73</v>
      </c>
      <c r="AY1561" s="255" t="s">
        <v>213</v>
      </c>
    </row>
    <row r="1562" s="13" customFormat="1">
      <c r="A1562" s="13"/>
      <c r="B1562" s="234"/>
      <c r="C1562" s="235"/>
      <c r="D1562" s="236" t="s">
        <v>223</v>
      </c>
      <c r="E1562" s="237" t="s">
        <v>21</v>
      </c>
      <c r="F1562" s="238" t="s">
        <v>1303</v>
      </c>
      <c r="G1562" s="235"/>
      <c r="H1562" s="237" t="s">
        <v>21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223</v>
      </c>
      <c r="AU1562" s="244" t="s">
        <v>86</v>
      </c>
      <c r="AV1562" s="13" t="s">
        <v>80</v>
      </c>
      <c r="AW1562" s="13" t="s">
        <v>34</v>
      </c>
      <c r="AX1562" s="13" t="s">
        <v>73</v>
      </c>
      <c r="AY1562" s="244" t="s">
        <v>213</v>
      </c>
    </row>
    <row r="1563" s="14" customFormat="1">
      <c r="A1563" s="14"/>
      <c r="B1563" s="245"/>
      <c r="C1563" s="246"/>
      <c r="D1563" s="236" t="s">
        <v>223</v>
      </c>
      <c r="E1563" s="247" t="s">
        <v>21</v>
      </c>
      <c r="F1563" s="248" t="s">
        <v>1805</v>
      </c>
      <c r="G1563" s="246"/>
      <c r="H1563" s="249">
        <v>12.865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223</v>
      </c>
      <c r="AU1563" s="255" t="s">
        <v>86</v>
      </c>
      <c r="AV1563" s="14" t="s">
        <v>86</v>
      </c>
      <c r="AW1563" s="14" t="s">
        <v>34</v>
      </c>
      <c r="AX1563" s="14" t="s">
        <v>73</v>
      </c>
      <c r="AY1563" s="255" t="s">
        <v>213</v>
      </c>
    </row>
    <row r="1564" s="14" customFormat="1">
      <c r="A1564" s="14"/>
      <c r="B1564" s="245"/>
      <c r="C1564" s="246"/>
      <c r="D1564" s="236" t="s">
        <v>223</v>
      </c>
      <c r="E1564" s="247" t="s">
        <v>21</v>
      </c>
      <c r="F1564" s="248" t="s">
        <v>1806</v>
      </c>
      <c r="G1564" s="246"/>
      <c r="H1564" s="249">
        <v>22.379999999999999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223</v>
      </c>
      <c r="AU1564" s="255" t="s">
        <v>86</v>
      </c>
      <c r="AV1564" s="14" t="s">
        <v>86</v>
      </c>
      <c r="AW1564" s="14" t="s">
        <v>34</v>
      </c>
      <c r="AX1564" s="14" t="s">
        <v>73</v>
      </c>
      <c r="AY1564" s="255" t="s">
        <v>213</v>
      </c>
    </row>
    <row r="1565" s="13" customFormat="1">
      <c r="A1565" s="13"/>
      <c r="B1565" s="234"/>
      <c r="C1565" s="235"/>
      <c r="D1565" s="236" t="s">
        <v>223</v>
      </c>
      <c r="E1565" s="237" t="s">
        <v>21</v>
      </c>
      <c r="F1565" s="238" t="s">
        <v>1346</v>
      </c>
      <c r="G1565" s="235"/>
      <c r="H1565" s="237" t="s">
        <v>21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223</v>
      </c>
      <c r="AU1565" s="244" t="s">
        <v>86</v>
      </c>
      <c r="AV1565" s="13" t="s">
        <v>80</v>
      </c>
      <c r="AW1565" s="13" t="s">
        <v>34</v>
      </c>
      <c r="AX1565" s="13" t="s">
        <v>73</v>
      </c>
      <c r="AY1565" s="244" t="s">
        <v>213</v>
      </c>
    </row>
    <row r="1566" s="13" customFormat="1">
      <c r="A1566" s="13"/>
      <c r="B1566" s="234"/>
      <c r="C1566" s="235"/>
      <c r="D1566" s="236" t="s">
        <v>223</v>
      </c>
      <c r="E1566" s="237" t="s">
        <v>21</v>
      </c>
      <c r="F1566" s="238" t="s">
        <v>1298</v>
      </c>
      <c r="G1566" s="235"/>
      <c r="H1566" s="237" t="s">
        <v>21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223</v>
      </c>
      <c r="AU1566" s="244" t="s">
        <v>86</v>
      </c>
      <c r="AV1566" s="13" t="s">
        <v>80</v>
      </c>
      <c r="AW1566" s="13" t="s">
        <v>34</v>
      </c>
      <c r="AX1566" s="13" t="s">
        <v>73</v>
      </c>
      <c r="AY1566" s="244" t="s">
        <v>213</v>
      </c>
    </row>
    <row r="1567" s="14" customFormat="1">
      <c r="A1567" s="14"/>
      <c r="B1567" s="245"/>
      <c r="C1567" s="246"/>
      <c r="D1567" s="236" t="s">
        <v>223</v>
      </c>
      <c r="E1567" s="247" t="s">
        <v>21</v>
      </c>
      <c r="F1567" s="248" t="s">
        <v>1807</v>
      </c>
      <c r="G1567" s="246"/>
      <c r="H1567" s="249">
        <v>17.75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223</v>
      </c>
      <c r="AU1567" s="255" t="s">
        <v>86</v>
      </c>
      <c r="AV1567" s="14" t="s">
        <v>86</v>
      </c>
      <c r="AW1567" s="14" t="s">
        <v>34</v>
      </c>
      <c r="AX1567" s="14" t="s">
        <v>73</v>
      </c>
      <c r="AY1567" s="255" t="s">
        <v>213</v>
      </c>
    </row>
    <row r="1568" s="13" customFormat="1">
      <c r="A1568" s="13"/>
      <c r="B1568" s="234"/>
      <c r="C1568" s="235"/>
      <c r="D1568" s="236" t="s">
        <v>223</v>
      </c>
      <c r="E1568" s="237" t="s">
        <v>21</v>
      </c>
      <c r="F1568" s="238" t="s">
        <v>1303</v>
      </c>
      <c r="G1568" s="235"/>
      <c r="H1568" s="237" t="s">
        <v>21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223</v>
      </c>
      <c r="AU1568" s="244" t="s">
        <v>86</v>
      </c>
      <c r="AV1568" s="13" t="s">
        <v>80</v>
      </c>
      <c r="AW1568" s="13" t="s">
        <v>34</v>
      </c>
      <c r="AX1568" s="13" t="s">
        <v>73</v>
      </c>
      <c r="AY1568" s="244" t="s">
        <v>213</v>
      </c>
    </row>
    <row r="1569" s="14" customFormat="1">
      <c r="A1569" s="14"/>
      <c r="B1569" s="245"/>
      <c r="C1569" s="246"/>
      <c r="D1569" s="236" t="s">
        <v>223</v>
      </c>
      <c r="E1569" s="247" t="s">
        <v>21</v>
      </c>
      <c r="F1569" s="248" t="s">
        <v>1808</v>
      </c>
      <c r="G1569" s="246"/>
      <c r="H1569" s="249">
        <v>15.58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223</v>
      </c>
      <c r="AU1569" s="255" t="s">
        <v>86</v>
      </c>
      <c r="AV1569" s="14" t="s">
        <v>86</v>
      </c>
      <c r="AW1569" s="14" t="s">
        <v>34</v>
      </c>
      <c r="AX1569" s="14" t="s">
        <v>73</v>
      </c>
      <c r="AY1569" s="255" t="s">
        <v>213</v>
      </c>
    </row>
    <row r="1570" s="13" customFormat="1">
      <c r="A1570" s="13"/>
      <c r="B1570" s="234"/>
      <c r="C1570" s="235"/>
      <c r="D1570" s="236" t="s">
        <v>223</v>
      </c>
      <c r="E1570" s="237" t="s">
        <v>21</v>
      </c>
      <c r="F1570" s="238" t="s">
        <v>1102</v>
      </c>
      <c r="G1570" s="235"/>
      <c r="H1570" s="237" t="s">
        <v>21</v>
      </c>
      <c r="I1570" s="239"/>
      <c r="J1570" s="235"/>
      <c r="K1570" s="235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223</v>
      </c>
      <c r="AU1570" s="244" t="s">
        <v>86</v>
      </c>
      <c r="AV1570" s="13" t="s">
        <v>80</v>
      </c>
      <c r="AW1570" s="13" t="s">
        <v>34</v>
      </c>
      <c r="AX1570" s="13" t="s">
        <v>73</v>
      </c>
      <c r="AY1570" s="244" t="s">
        <v>213</v>
      </c>
    </row>
    <row r="1571" s="13" customFormat="1">
      <c r="A1571" s="13"/>
      <c r="B1571" s="234"/>
      <c r="C1571" s="235"/>
      <c r="D1571" s="236" t="s">
        <v>223</v>
      </c>
      <c r="E1571" s="237" t="s">
        <v>21</v>
      </c>
      <c r="F1571" s="238" t="s">
        <v>1349</v>
      </c>
      <c r="G1571" s="235"/>
      <c r="H1571" s="237" t="s">
        <v>21</v>
      </c>
      <c r="I1571" s="239"/>
      <c r="J1571" s="235"/>
      <c r="K1571" s="235"/>
      <c r="L1571" s="240"/>
      <c r="M1571" s="241"/>
      <c r="N1571" s="242"/>
      <c r="O1571" s="242"/>
      <c r="P1571" s="242"/>
      <c r="Q1571" s="242"/>
      <c r="R1571" s="242"/>
      <c r="S1571" s="242"/>
      <c r="T1571" s="24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4" t="s">
        <v>223</v>
      </c>
      <c r="AU1571" s="244" t="s">
        <v>86</v>
      </c>
      <c r="AV1571" s="13" t="s">
        <v>80</v>
      </c>
      <c r="AW1571" s="13" t="s">
        <v>34</v>
      </c>
      <c r="AX1571" s="13" t="s">
        <v>73</v>
      </c>
      <c r="AY1571" s="244" t="s">
        <v>213</v>
      </c>
    </row>
    <row r="1572" s="13" customFormat="1">
      <c r="A1572" s="13"/>
      <c r="B1572" s="234"/>
      <c r="C1572" s="235"/>
      <c r="D1572" s="236" t="s">
        <v>223</v>
      </c>
      <c r="E1572" s="237" t="s">
        <v>21</v>
      </c>
      <c r="F1572" s="238" t="s">
        <v>1298</v>
      </c>
      <c r="G1572" s="235"/>
      <c r="H1572" s="237" t="s">
        <v>21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223</v>
      </c>
      <c r="AU1572" s="244" t="s">
        <v>86</v>
      </c>
      <c r="AV1572" s="13" t="s">
        <v>80</v>
      </c>
      <c r="AW1572" s="13" t="s">
        <v>34</v>
      </c>
      <c r="AX1572" s="13" t="s">
        <v>73</v>
      </c>
      <c r="AY1572" s="244" t="s">
        <v>213</v>
      </c>
    </row>
    <row r="1573" s="14" customFormat="1">
      <c r="A1573" s="14"/>
      <c r="B1573" s="245"/>
      <c r="C1573" s="246"/>
      <c r="D1573" s="236" t="s">
        <v>223</v>
      </c>
      <c r="E1573" s="247" t="s">
        <v>21</v>
      </c>
      <c r="F1573" s="248" t="s">
        <v>1809</v>
      </c>
      <c r="G1573" s="246"/>
      <c r="H1573" s="249">
        <v>28.16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223</v>
      </c>
      <c r="AU1573" s="255" t="s">
        <v>86</v>
      </c>
      <c r="AV1573" s="14" t="s">
        <v>86</v>
      </c>
      <c r="AW1573" s="14" t="s">
        <v>34</v>
      </c>
      <c r="AX1573" s="14" t="s">
        <v>73</v>
      </c>
      <c r="AY1573" s="255" t="s">
        <v>213</v>
      </c>
    </row>
    <row r="1574" s="14" customFormat="1">
      <c r="A1574" s="14"/>
      <c r="B1574" s="245"/>
      <c r="C1574" s="246"/>
      <c r="D1574" s="236" t="s">
        <v>223</v>
      </c>
      <c r="E1574" s="247" t="s">
        <v>21</v>
      </c>
      <c r="F1574" s="248" t="s">
        <v>1810</v>
      </c>
      <c r="G1574" s="246"/>
      <c r="H1574" s="249">
        <v>11.955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223</v>
      </c>
      <c r="AU1574" s="255" t="s">
        <v>86</v>
      </c>
      <c r="AV1574" s="14" t="s">
        <v>86</v>
      </c>
      <c r="AW1574" s="14" t="s">
        <v>34</v>
      </c>
      <c r="AX1574" s="14" t="s">
        <v>73</v>
      </c>
      <c r="AY1574" s="255" t="s">
        <v>213</v>
      </c>
    </row>
    <row r="1575" s="13" customFormat="1">
      <c r="A1575" s="13"/>
      <c r="B1575" s="234"/>
      <c r="C1575" s="235"/>
      <c r="D1575" s="236" t="s">
        <v>223</v>
      </c>
      <c r="E1575" s="237" t="s">
        <v>21</v>
      </c>
      <c r="F1575" s="238" t="s">
        <v>1303</v>
      </c>
      <c r="G1575" s="235"/>
      <c r="H1575" s="237" t="s">
        <v>21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223</v>
      </c>
      <c r="AU1575" s="244" t="s">
        <v>86</v>
      </c>
      <c r="AV1575" s="13" t="s">
        <v>80</v>
      </c>
      <c r="AW1575" s="13" t="s">
        <v>34</v>
      </c>
      <c r="AX1575" s="13" t="s">
        <v>73</v>
      </c>
      <c r="AY1575" s="244" t="s">
        <v>213</v>
      </c>
    </row>
    <row r="1576" s="14" customFormat="1">
      <c r="A1576" s="14"/>
      <c r="B1576" s="245"/>
      <c r="C1576" s="246"/>
      <c r="D1576" s="236" t="s">
        <v>223</v>
      </c>
      <c r="E1576" s="247" t="s">
        <v>21</v>
      </c>
      <c r="F1576" s="248" t="s">
        <v>1811</v>
      </c>
      <c r="G1576" s="246"/>
      <c r="H1576" s="249">
        <v>13.625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223</v>
      </c>
      <c r="AU1576" s="255" t="s">
        <v>86</v>
      </c>
      <c r="AV1576" s="14" t="s">
        <v>86</v>
      </c>
      <c r="AW1576" s="14" t="s">
        <v>34</v>
      </c>
      <c r="AX1576" s="14" t="s">
        <v>73</v>
      </c>
      <c r="AY1576" s="255" t="s">
        <v>213</v>
      </c>
    </row>
    <row r="1577" s="14" customFormat="1">
      <c r="A1577" s="14"/>
      <c r="B1577" s="245"/>
      <c r="C1577" s="246"/>
      <c r="D1577" s="236" t="s">
        <v>223</v>
      </c>
      <c r="E1577" s="247" t="s">
        <v>21</v>
      </c>
      <c r="F1577" s="248" t="s">
        <v>1812</v>
      </c>
      <c r="G1577" s="246"/>
      <c r="H1577" s="249">
        <v>14.4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223</v>
      </c>
      <c r="AU1577" s="255" t="s">
        <v>86</v>
      </c>
      <c r="AV1577" s="14" t="s">
        <v>86</v>
      </c>
      <c r="AW1577" s="14" t="s">
        <v>34</v>
      </c>
      <c r="AX1577" s="14" t="s">
        <v>73</v>
      </c>
      <c r="AY1577" s="255" t="s">
        <v>213</v>
      </c>
    </row>
    <row r="1578" s="13" customFormat="1">
      <c r="A1578" s="13"/>
      <c r="B1578" s="234"/>
      <c r="C1578" s="235"/>
      <c r="D1578" s="236" t="s">
        <v>223</v>
      </c>
      <c r="E1578" s="237" t="s">
        <v>21</v>
      </c>
      <c r="F1578" s="238" t="s">
        <v>1354</v>
      </c>
      <c r="G1578" s="235"/>
      <c r="H1578" s="237" t="s">
        <v>21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223</v>
      </c>
      <c r="AU1578" s="244" t="s">
        <v>86</v>
      </c>
      <c r="AV1578" s="13" t="s">
        <v>80</v>
      </c>
      <c r="AW1578" s="13" t="s">
        <v>34</v>
      </c>
      <c r="AX1578" s="13" t="s">
        <v>73</v>
      </c>
      <c r="AY1578" s="244" t="s">
        <v>213</v>
      </c>
    </row>
    <row r="1579" s="13" customFormat="1">
      <c r="A1579" s="13"/>
      <c r="B1579" s="234"/>
      <c r="C1579" s="235"/>
      <c r="D1579" s="236" t="s">
        <v>223</v>
      </c>
      <c r="E1579" s="237" t="s">
        <v>21</v>
      </c>
      <c r="F1579" s="238" t="s">
        <v>1298</v>
      </c>
      <c r="G1579" s="235"/>
      <c r="H1579" s="237" t="s">
        <v>21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223</v>
      </c>
      <c r="AU1579" s="244" t="s">
        <v>86</v>
      </c>
      <c r="AV1579" s="13" t="s">
        <v>80</v>
      </c>
      <c r="AW1579" s="13" t="s">
        <v>34</v>
      </c>
      <c r="AX1579" s="13" t="s">
        <v>73</v>
      </c>
      <c r="AY1579" s="244" t="s">
        <v>213</v>
      </c>
    </row>
    <row r="1580" s="14" customFormat="1">
      <c r="A1580" s="14"/>
      <c r="B1580" s="245"/>
      <c r="C1580" s="246"/>
      <c r="D1580" s="236" t="s">
        <v>223</v>
      </c>
      <c r="E1580" s="247" t="s">
        <v>21</v>
      </c>
      <c r="F1580" s="248" t="s">
        <v>1813</v>
      </c>
      <c r="G1580" s="246"/>
      <c r="H1580" s="249">
        <v>24.84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223</v>
      </c>
      <c r="AU1580" s="255" t="s">
        <v>86</v>
      </c>
      <c r="AV1580" s="14" t="s">
        <v>86</v>
      </c>
      <c r="AW1580" s="14" t="s">
        <v>34</v>
      </c>
      <c r="AX1580" s="14" t="s">
        <v>73</v>
      </c>
      <c r="AY1580" s="255" t="s">
        <v>213</v>
      </c>
    </row>
    <row r="1581" s="14" customFormat="1">
      <c r="A1581" s="14"/>
      <c r="B1581" s="245"/>
      <c r="C1581" s="246"/>
      <c r="D1581" s="236" t="s">
        <v>223</v>
      </c>
      <c r="E1581" s="247" t="s">
        <v>21</v>
      </c>
      <c r="F1581" s="248" t="s">
        <v>1814</v>
      </c>
      <c r="G1581" s="246"/>
      <c r="H1581" s="249">
        <v>11.949999999999999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223</v>
      </c>
      <c r="AU1581" s="255" t="s">
        <v>86</v>
      </c>
      <c r="AV1581" s="14" t="s">
        <v>86</v>
      </c>
      <c r="AW1581" s="14" t="s">
        <v>34</v>
      </c>
      <c r="AX1581" s="14" t="s">
        <v>73</v>
      </c>
      <c r="AY1581" s="255" t="s">
        <v>213</v>
      </c>
    </row>
    <row r="1582" s="13" customFormat="1">
      <c r="A1582" s="13"/>
      <c r="B1582" s="234"/>
      <c r="C1582" s="235"/>
      <c r="D1582" s="236" t="s">
        <v>223</v>
      </c>
      <c r="E1582" s="237" t="s">
        <v>21</v>
      </c>
      <c r="F1582" s="238" t="s">
        <v>1303</v>
      </c>
      <c r="G1582" s="235"/>
      <c r="H1582" s="237" t="s">
        <v>21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223</v>
      </c>
      <c r="AU1582" s="244" t="s">
        <v>86</v>
      </c>
      <c r="AV1582" s="13" t="s">
        <v>80</v>
      </c>
      <c r="AW1582" s="13" t="s">
        <v>34</v>
      </c>
      <c r="AX1582" s="13" t="s">
        <v>73</v>
      </c>
      <c r="AY1582" s="244" t="s">
        <v>213</v>
      </c>
    </row>
    <row r="1583" s="14" customFormat="1">
      <c r="A1583" s="14"/>
      <c r="B1583" s="245"/>
      <c r="C1583" s="246"/>
      <c r="D1583" s="236" t="s">
        <v>223</v>
      </c>
      <c r="E1583" s="247" t="s">
        <v>21</v>
      </c>
      <c r="F1583" s="248" t="s">
        <v>1815</v>
      </c>
      <c r="G1583" s="246"/>
      <c r="H1583" s="249">
        <v>15.48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223</v>
      </c>
      <c r="AU1583" s="255" t="s">
        <v>86</v>
      </c>
      <c r="AV1583" s="14" t="s">
        <v>86</v>
      </c>
      <c r="AW1583" s="14" t="s">
        <v>34</v>
      </c>
      <c r="AX1583" s="14" t="s">
        <v>73</v>
      </c>
      <c r="AY1583" s="255" t="s">
        <v>213</v>
      </c>
    </row>
    <row r="1584" s="14" customFormat="1">
      <c r="A1584" s="14"/>
      <c r="B1584" s="245"/>
      <c r="C1584" s="246"/>
      <c r="D1584" s="236" t="s">
        <v>223</v>
      </c>
      <c r="E1584" s="247" t="s">
        <v>21</v>
      </c>
      <c r="F1584" s="248" t="s">
        <v>1816</v>
      </c>
      <c r="G1584" s="246"/>
      <c r="H1584" s="249">
        <v>19.399999999999999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223</v>
      </c>
      <c r="AU1584" s="255" t="s">
        <v>86</v>
      </c>
      <c r="AV1584" s="14" t="s">
        <v>86</v>
      </c>
      <c r="AW1584" s="14" t="s">
        <v>34</v>
      </c>
      <c r="AX1584" s="14" t="s">
        <v>73</v>
      </c>
      <c r="AY1584" s="255" t="s">
        <v>213</v>
      </c>
    </row>
    <row r="1585" s="13" customFormat="1">
      <c r="A1585" s="13"/>
      <c r="B1585" s="234"/>
      <c r="C1585" s="235"/>
      <c r="D1585" s="236" t="s">
        <v>223</v>
      </c>
      <c r="E1585" s="237" t="s">
        <v>21</v>
      </c>
      <c r="F1585" s="238" t="s">
        <v>1817</v>
      </c>
      <c r="G1585" s="235"/>
      <c r="H1585" s="237" t="s">
        <v>21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223</v>
      </c>
      <c r="AU1585" s="244" t="s">
        <v>86</v>
      </c>
      <c r="AV1585" s="13" t="s">
        <v>80</v>
      </c>
      <c r="AW1585" s="13" t="s">
        <v>34</v>
      </c>
      <c r="AX1585" s="13" t="s">
        <v>73</v>
      </c>
      <c r="AY1585" s="244" t="s">
        <v>213</v>
      </c>
    </row>
    <row r="1586" s="13" customFormat="1">
      <c r="A1586" s="13"/>
      <c r="B1586" s="234"/>
      <c r="C1586" s="235"/>
      <c r="D1586" s="236" t="s">
        <v>223</v>
      </c>
      <c r="E1586" s="237" t="s">
        <v>21</v>
      </c>
      <c r="F1586" s="238" t="s">
        <v>1035</v>
      </c>
      <c r="G1586" s="235"/>
      <c r="H1586" s="237" t="s">
        <v>21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223</v>
      </c>
      <c r="AU1586" s="244" t="s">
        <v>86</v>
      </c>
      <c r="AV1586" s="13" t="s">
        <v>80</v>
      </c>
      <c r="AW1586" s="13" t="s">
        <v>34</v>
      </c>
      <c r="AX1586" s="13" t="s">
        <v>73</v>
      </c>
      <c r="AY1586" s="244" t="s">
        <v>213</v>
      </c>
    </row>
    <row r="1587" s="13" customFormat="1">
      <c r="A1587" s="13"/>
      <c r="B1587" s="234"/>
      <c r="C1587" s="235"/>
      <c r="D1587" s="236" t="s">
        <v>223</v>
      </c>
      <c r="E1587" s="237" t="s">
        <v>21</v>
      </c>
      <c r="F1587" s="238" t="s">
        <v>1364</v>
      </c>
      <c r="G1587" s="235"/>
      <c r="H1587" s="237" t="s">
        <v>21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223</v>
      </c>
      <c r="AU1587" s="244" t="s">
        <v>86</v>
      </c>
      <c r="AV1587" s="13" t="s">
        <v>80</v>
      </c>
      <c r="AW1587" s="13" t="s">
        <v>34</v>
      </c>
      <c r="AX1587" s="13" t="s">
        <v>73</v>
      </c>
      <c r="AY1587" s="244" t="s">
        <v>213</v>
      </c>
    </row>
    <row r="1588" s="14" customFormat="1">
      <c r="A1588" s="14"/>
      <c r="B1588" s="245"/>
      <c r="C1588" s="246"/>
      <c r="D1588" s="236" t="s">
        <v>223</v>
      </c>
      <c r="E1588" s="247" t="s">
        <v>21</v>
      </c>
      <c r="F1588" s="248" t="s">
        <v>1818</v>
      </c>
      <c r="G1588" s="246"/>
      <c r="H1588" s="249">
        <v>3.7599999999999998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223</v>
      </c>
      <c r="AU1588" s="255" t="s">
        <v>86</v>
      </c>
      <c r="AV1588" s="14" t="s">
        <v>86</v>
      </c>
      <c r="AW1588" s="14" t="s">
        <v>34</v>
      </c>
      <c r="AX1588" s="14" t="s">
        <v>73</v>
      </c>
      <c r="AY1588" s="255" t="s">
        <v>213</v>
      </c>
    </row>
    <row r="1589" s="13" customFormat="1">
      <c r="A1589" s="13"/>
      <c r="B1589" s="234"/>
      <c r="C1589" s="235"/>
      <c r="D1589" s="236" t="s">
        <v>223</v>
      </c>
      <c r="E1589" s="237" t="s">
        <v>21</v>
      </c>
      <c r="F1589" s="238" t="s">
        <v>1366</v>
      </c>
      <c r="G1589" s="235"/>
      <c r="H1589" s="237" t="s">
        <v>21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223</v>
      </c>
      <c r="AU1589" s="244" t="s">
        <v>86</v>
      </c>
      <c r="AV1589" s="13" t="s">
        <v>80</v>
      </c>
      <c r="AW1589" s="13" t="s">
        <v>34</v>
      </c>
      <c r="AX1589" s="13" t="s">
        <v>73</v>
      </c>
      <c r="AY1589" s="244" t="s">
        <v>213</v>
      </c>
    </row>
    <row r="1590" s="14" customFormat="1">
      <c r="A1590" s="14"/>
      <c r="B1590" s="245"/>
      <c r="C1590" s="246"/>
      <c r="D1590" s="236" t="s">
        <v>223</v>
      </c>
      <c r="E1590" s="247" t="s">
        <v>21</v>
      </c>
      <c r="F1590" s="248" t="s">
        <v>1819</v>
      </c>
      <c r="G1590" s="246"/>
      <c r="H1590" s="249">
        <v>1.77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223</v>
      </c>
      <c r="AU1590" s="255" t="s">
        <v>86</v>
      </c>
      <c r="AV1590" s="14" t="s">
        <v>86</v>
      </c>
      <c r="AW1590" s="14" t="s">
        <v>34</v>
      </c>
      <c r="AX1590" s="14" t="s">
        <v>73</v>
      </c>
      <c r="AY1590" s="255" t="s">
        <v>213</v>
      </c>
    </row>
    <row r="1591" s="13" customFormat="1">
      <c r="A1591" s="13"/>
      <c r="B1591" s="234"/>
      <c r="C1591" s="235"/>
      <c r="D1591" s="236" t="s">
        <v>223</v>
      </c>
      <c r="E1591" s="237" t="s">
        <v>21</v>
      </c>
      <c r="F1591" s="238" t="s">
        <v>1368</v>
      </c>
      <c r="G1591" s="235"/>
      <c r="H1591" s="237" t="s">
        <v>21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223</v>
      </c>
      <c r="AU1591" s="244" t="s">
        <v>86</v>
      </c>
      <c r="AV1591" s="13" t="s">
        <v>80</v>
      </c>
      <c r="AW1591" s="13" t="s">
        <v>34</v>
      </c>
      <c r="AX1591" s="13" t="s">
        <v>73</v>
      </c>
      <c r="AY1591" s="244" t="s">
        <v>213</v>
      </c>
    </row>
    <row r="1592" s="14" customFormat="1">
      <c r="A1592" s="14"/>
      <c r="B1592" s="245"/>
      <c r="C1592" s="246"/>
      <c r="D1592" s="236" t="s">
        <v>223</v>
      </c>
      <c r="E1592" s="247" t="s">
        <v>21</v>
      </c>
      <c r="F1592" s="248" t="s">
        <v>1820</v>
      </c>
      <c r="G1592" s="246"/>
      <c r="H1592" s="249">
        <v>6.1600000000000001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223</v>
      </c>
      <c r="AU1592" s="255" t="s">
        <v>86</v>
      </c>
      <c r="AV1592" s="14" t="s">
        <v>86</v>
      </c>
      <c r="AW1592" s="14" t="s">
        <v>34</v>
      </c>
      <c r="AX1592" s="14" t="s">
        <v>73</v>
      </c>
      <c r="AY1592" s="255" t="s">
        <v>213</v>
      </c>
    </row>
    <row r="1593" s="13" customFormat="1">
      <c r="A1593" s="13"/>
      <c r="B1593" s="234"/>
      <c r="C1593" s="235"/>
      <c r="D1593" s="236" t="s">
        <v>223</v>
      </c>
      <c r="E1593" s="237" t="s">
        <v>21</v>
      </c>
      <c r="F1593" s="238" t="s">
        <v>1370</v>
      </c>
      <c r="G1593" s="235"/>
      <c r="H1593" s="237" t="s">
        <v>21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223</v>
      </c>
      <c r="AU1593" s="244" t="s">
        <v>86</v>
      </c>
      <c r="AV1593" s="13" t="s">
        <v>80</v>
      </c>
      <c r="AW1593" s="13" t="s">
        <v>34</v>
      </c>
      <c r="AX1593" s="13" t="s">
        <v>73</v>
      </c>
      <c r="AY1593" s="244" t="s">
        <v>213</v>
      </c>
    </row>
    <row r="1594" s="14" customFormat="1">
      <c r="A1594" s="14"/>
      <c r="B1594" s="245"/>
      <c r="C1594" s="246"/>
      <c r="D1594" s="236" t="s">
        <v>223</v>
      </c>
      <c r="E1594" s="247" t="s">
        <v>21</v>
      </c>
      <c r="F1594" s="248" t="s">
        <v>1821</v>
      </c>
      <c r="G1594" s="246"/>
      <c r="H1594" s="249">
        <v>1.75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223</v>
      </c>
      <c r="AU1594" s="255" t="s">
        <v>86</v>
      </c>
      <c r="AV1594" s="14" t="s">
        <v>86</v>
      </c>
      <c r="AW1594" s="14" t="s">
        <v>34</v>
      </c>
      <c r="AX1594" s="14" t="s">
        <v>73</v>
      </c>
      <c r="AY1594" s="255" t="s">
        <v>213</v>
      </c>
    </row>
    <row r="1595" s="13" customFormat="1">
      <c r="A1595" s="13"/>
      <c r="B1595" s="234"/>
      <c r="C1595" s="235"/>
      <c r="D1595" s="236" t="s">
        <v>223</v>
      </c>
      <c r="E1595" s="237" t="s">
        <v>21</v>
      </c>
      <c r="F1595" s="238" t="s">
        <v>1044</v>
      </c>
      <c r="G1595" s="235"/>
      <c r="H1595" s="237" t="s">
        <v>21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223</v>
      </c>
      <c r="AU1595" s="244" t="s">
        <v>86</v>
      </c>
      <c r="AV1595" s="13" t="s">
        <v>80</v>
      </c>
      <c r="AW1595" s="13" t="s">
        <v>34</v>
      </c>
      <c r="AX1595" s="13" t="s">
        <v>73</v>
      </c>
      <c r="AY1595" s="244" t="s">
        <v>213</v>
      </c>
    </row>
    <row r="1596" s="13" customFormat="1">
      <c r="A1596" s="13"/>
      <c r="B1596" s="234"/>
      <c r="C1596" s="235"/>
      <c r="D1596" s="236" t="s">
        <v>223</v>
      </c>
      <c r="E1596" s="237" t="s">
        <v>21</v>
      </c>
      <c r="F1596" s="238" t="s">
        <v>1372</v>
      </c>
      <c r="G1596" s="235"/>
      <c r="H1596" s="237" t="s">
        <v>21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223</v>
      </c>
      <c r="AU1596" s="244" t="s">
        <v>86</v>
      </c>
      <c r="AV1596" s="13" t="s">
        <v>80</v>
      </c>
      <c r="AW1596" s="13" t="s">
        <v>34</v>
      </c>
      <c r="AX1596" s="13" t="s">
        <v>73</v>
      </c>
      <c r="AY1596" s="244" t="s">
        <v>213</v>
      </c>
    </row>
    <row r="1597" s="14" customFormat="1">
      <c r="A1597" s="14"/>
      <c r="B1597" s="245"/>
      <c r="C1597" s="246"/>
      <c r="D1597" s="236" t="s">
        <v>223</v>
      </c>
      <c r="E1597" s="247" t="s">
        <v>21</v>
      </c>
      <c r="F1597" s="248" t="s">
        <v>1818</v>
      </c>
      <c r="G1597" s="246"/>
      <c r="H1597" s="249">
        <v>3.7599999999999998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223</v>
      </c>
      <c r="AU1597" s="255" t="s">
        <v>86</v>
      </c>
      <c r="AV1597" s="14" t="s">
        <v>86</v>
      </c>
      <c r="AW1597" s="14" t="s">
        <v>34</v>
      </c>
      <c r="AX1597" s="14" t="s">
        <v>73</v>
      </c>
      <c r="AY1597" s="255" t="s">
        <v>213</v>
      </c>
    </row>
    <row r="1598" s="13" customFormat="1">
      <c r="A1598" s="13"/>
      <c r="B1598" s="234"/>
      <c r="C1598" s="235"/>
      <c r="D1598" s="236" t="s">
        <v>223</v>
      </c>
      <c r="E1598" s="237" t="s">
        <v>21</v>
      </c>
      <c r="F1598" s="238" t="s">
        <v>1373</v>
      </c>
      <c r="G1598" s="235"/>
      <c r="H1598" s="237" t="s">
        <v>21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223</v>
      </c>
      <c r="AU1598" s="244" t="s">
        <v>86</v>
      </c>
      <c r="AV1598" s="13" t="s">
        <v>80</v>
      </c>
      <c r="AW1598" s="13" t="s">
        <v>34</v>
      </c>
      <c r="AX1598" s="13" t="s">
        <v>73</v>
      </c>
      <c r="AY1598" s="244" t="s">
        <v>213</v>
      </c>
    </row>
    <row r="1599" s="14" customFormat="1">
      <c r="A1599" s="14"/>
      <c r="B1599" s="245"/>
      <c r="C1599" s="246"/>
      <c r="D1599" s="236" t="s">
        <v>223</v>
      </c>
      <c r="E1599" s="247" t="s">
        <v>21</v>
      </c>
      <c r="F1599" s="248" t="s">
        <v>1822</v>
      </c>
      <c r="G1599" s="246"/>
      <c r="H1599" s="249">
        <v>1.8999999999999999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223</v>
      </c>
      <c r="AU1599" s="255" t="s">
        <v>86</v>
      </c>
      <c r="AV1599" s="14" t="s">
        <v>86</v>
      </c>
      <c r="AW1599" s="14" t="s">
        <v>34</v>
      </c>
      <c r="AX1599" s="14" t="s">
        <v>73</v>
      </c>
      <c r="AY1599" s="255" t="s">
        <v>213</v>
      </c>
    </row>
    <row r="1600" s="13" customFormat="1">
      <c r="A1600" s="13"/>
      <c r="B1600" s="234"/>
      <c r="C1600" s="235"/>
      <c r="D1600" s="236" t="s">
        <v>223</v>
      </c>
      <c r="E1600" s="237" t="s">
        <v>21</v>
      </c>
      <c r="F1600" s="238" t="s">
        <v>1375</v>
      </c>
      <c r="G1600" s="235"/>
      <c r="H1600" s="237" t="s">
        <v>21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223</v>
      </c>
      <c r="AU1600" s="244" t="s">
        <v>86</v>
      </c>
      <c r="AV1600" s="13" t="s">
        <v>80</v>
      </c>
      <c r="AW1600" s="13" t="s">
        <v>34</v>
      </c>
      <c r="AX1600" s="13" t="s">
        <v>73</v>
      </c>
      <c r="AY1600" s="244" t="s">
        <v>213</v>
      </c>
    </row>
    <row r="1601" s="14" customFormat="1">
      <c r="A1601" s="14"/>
      <c r="B1601" s="245"/>
      <c r="C1601" s="246"/>
      <c r="D1601" s="236" t="s">
        <v>223</v>
      </c>
      <c r="E1601" s="247" t="s">
        <v>21</v>
      </c>
      <c r="F1601" s="248" t="s">
        <v>1823</v>
      </c>
      <c r="G1601" s="246"/>
      <c r="H1601" s="249">
        <v>3.9849999999999999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223</v>
      </c>
      <c r="AU1601" s="255" t="s">
        <v>86</v>
      </c>
      <c r="AV1601" s="14" t="s">
        <v>86</v>
      </c>
      <c r="AW1601" s="14" t="s">
        <v>34</v>
      </c>
      <c r="AX1601" s="14" t="s">
        <v>73</v>
      </c>
      <c r="AY1601" s="255" t="s">
        <v>213</v>
      </c>
    </row>
    <row r="1602" s="13" customFormat="1">
      <c r="A1602" s="13"/>
      <c r="B1602" s="234"/>
      <c r="C1602" s="235"/>
      <c r="D1602" s="236" t="s">
        <v>223</v>
      </c>
      <c r="E1602" s="237" t="s">
        <v>21</v>
      </c>
      <c r="F1602" s="238" t="s">
        <v>1377</v>
      </c>
      <c r="G1602" s="235"/>
      <c r="H1602" s="237" t="s">
        <v>21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223</v>
      </c>
      <c r="AU1602" s="244" t="s">
        <v>86</v>
      </c>
      <c r="AV1602" s="13" t="s">
        <v>80</v>
      </c>
      <c r="AW1602" s="13" t="s">
        <v>34</v>
      </c>
      <c r="AX1602" s="13" t="s">
        <v>73</v>
      </c>
      <c r="AY1602" s="244" t="s">
        <v>213</v>
      </c>
    </row>
    <row r="1603" s="14" customFormat="1">
      <c r="A1603" s="14"/>
      <c r="B1603" s="245"/>
      <c r="C1603" s="246"/>
      <c r="D1603" s="236" t="s">
        <v>223</v>
      </c>
      <c r="E1603" s="247" t="s">
        <v>21</v>
      </c>
      <c r="F1603" s="248" t="s">
        <v>1824</v>
      </c>
      <c r="G1603" s="246"/>
      <c r="H1603" s="249">
        <v>1.8700000000000001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223</v>
      </c>
      <c r="AU1603" s="255" t="s">
        <v>86</v>
      </c>
      <c r="AV1603" s="14" t="s">
        <v>86</v>
      </c>
      <c r="AW1603" s="14" t="s">
        <v>34</v>
      </c>
      <c r="AX1603" s="14" t="s">
        <v>73</v>
      </c>
      <c r="AY1603" s="255" t="s">
        <v>213</v>
      </c>
    </row>
    <row r="1604" s="13" customFormat="1">
      <c r="A1604" s="13"/>
      <c r="B1604" s="234"/>
      <c r="C1604" s="235"/>
      <c r="D1604" s="236" t="s">
        <v>223</v>
      </c>
      <c r="E1604" s="237" t="s">
        <v>21</v>
      </c>
      <c r="F1604" s="238" t="s">
        <v>1379</v>
      </c>
      <c r="G1604" s="235"/>
      <c r="H1604" s="237" t="s">
        <v>21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223</v>
      </c>
      <c r="AU1604" s="244" t="s">
        <v>86</v>
      </c>
      <c r="AV1604" s="13" t="s">
        <v>80</v>
      </c>
      <c r="AW1604" s="13" t="s">
        <v>34</v>
      </c>
      <c r="AX1604" s="13" t="s">
        <v>73</v>
      </c>
      <c r="AY1604" s="244" t="s">
        <v>213</v>
      </c>
    </row>
    <row r="1605" s="14" customFormat="1">
      <c r="A1605" s="14"/>
      <c r="B1605" s="245"/>
      <c r="C1605" s="246"/>
      <c r="D1605" s="236" t="s">
        <v>223</v>
      </c>
      <c r="E1605" s="247" t="s">
        <v>21</v>
      </c>
      <c r="F1605" s="248" t="s">
        <v>1825</v>
      </c>
      <c r="G1605" s="246"/>
      <c r="H1605" s="249">
        <v>6.3499999999999996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223</v>
      </c>
      <c r="AU1605" s="255" t="s">
        <v>86</v>
      </c>
      <c r="AV1605" s="14" t="s">
        <v>86</v>
      </c>
      <c r="AW1605" s="14" t="s">
        <v>34</v>
      </c>
      <c r="AX1605" s="14" t="s">
        <v>73</v>
      </c>
      <c r="AY1605" s="255" t="s">
        <v>213</v>
      </c>
    </row>
    <row r="1606" s="13" customFormat="1">
      <c r="A1606" s="13"/>
      <c r="B1606" s="234"/>
      <c r="C1606" s="235"/>
      <c r="D1606" s="236" t="s">
        <v>223</v>
      </c>
      <c r="E1606" s="237" t="s">
        <v>21</v>
      </c>
      <c r="F1606" s="238" t="s">
        <v>1102</v>
      </c>
      <c r="G1606" s="235"/>
      <c r="H1606" s="237" t="s">
        <v>21</v>
      </c>
      <c r="I1606" s="239"/>
      <c r="J1606" s="235"/>
      <c r="K1606" s="235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223</v>
      </c>
      <c r="AU1606" s="244" t="s">
        <v>86</v>
      </c>
      <c r="AV1606" s="13" t="s">
        <v>80</v>
      </c>
      <c r="AW1606" s="13" t="s">
        <v>34</v>
      </c>
      <c r="AX1606" s="13" t="s">
        <v>73</v>
      </c>
      <c r="AY1606" s="244" t="s">
        <v>213</v>
      </c>
    </row>
    <row r="1607" s="13" customFormat="1">
      <c r="A1607" s="13"/>
      <c r="B1607" s="234"/>
      <c r="C1607" s="235"/>
      <c r="D1607" s="236" t="s">
        <v>223</v>
      </c>
      <c r="E1607" s="237" t="s">
        <v>21</v>
      </c>
      <c r="F1607" s="238" t="s">
        <v>1381</v>
      </c>
      <c r="G1607" s="235"/>
      <c r="H1607" s="237" t="s">
        <v>21</v>
      </c>
      <c r="I1607" s="239"/>
      <c r="J1607" s="235"/>
      <c r="K1607" s="235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223</v>
      </c>
      <c r="AU1607" s="244" t="s">
        <v>86</v>
      </c>
      <c r="AV1607" s="13" t="s">
        <v>80</v>
      </c>
      <c r="AW1607" s="13" t="s">
        <v>34</v>
      </c>
      <c r="AX1607" s="13" t="s">
        <v>73</v>
      </c>
      <c r="AY1607" s="244" t="s">
        <v>213</v>
      </c>
    </row>
    <row r="1608" s="14" customFormat="1">
      <c r="A1608" s="14"/>
      <c r="B1608" s="245"/>
      <c r="C1608" s="246"/>
      <c r="D1608" s="236" t="s">
        <v>223</v>
      </c>
      <c r="E1608" s="247" t="s">
        <v>21</v>
      </c>
      <c r="F1608" s="248" t="s">
        <v>1823</v>
      </c>
      <c r="G1608" s="246"/>
      <c r="H1608" s="249">
        <v>3.9849999999999999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223</v>
      </c>
      <c r="AU1608" s="255" t="s">
        <v>86</v>
      </c>
      <c r="AV1608" s="14" t="s">
        <v>86</v>
      </c>
      <c r="AW1608" s="14" t="s">
        <v>34</v>
      </c>
      <c r="AX1608" s="14" t="s">
        <v>73</v>
      </c>
      <c r="AY1608" s="255" t="s">
        <v>213</v>
      </c>
    </row>
    <row r="1609" s="13" customFormat="1">
      <c r="A1609" s="13"/>
      <c r="B1609" s="234"/>
      <c r="C1609" s="235"/>
      <c r="D1609" s="236" t="s">
        <v>223</v>
      </c>
      <c r="E1609" s="237" t="s">
        <v>21</v>
      </c>
      <c r="F1609" s="238" t="s">
        <v>1383</v>
      </c>
      <c r="G1609" s="235"/>
      <c r="H1609" s="237" t="s">
        <v>21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223</v>
      </c>
      <c r="AU1609" s="244" t="s">
        <v>86</v>
      </c>
      <c r="AV1609" s="13" t="s">
        <v>80</v>
      </c>
      <c r="AW1609" s="13" t="s">
        <v>34</v>
      </c>
      <c r="AX1609" s="13" t="s">
        <v>73</v>
      </c>
      <c r="AY1609" s="244" t="s">
        <v>213</v>
      </c>
    </row>
    <row r="1610" s="14" customFormat="1">
      <c r="A1610" s="14"/>
      <c r="B1610" s="245"/>
      <c r="C1610" s="246"/>
      <c r="D1610" s="236" t="s">
        <v>223</v>
      </c>
      <c r="E1610" s="247" t="s">
        <v>21</v>
      </c>
      <c r="F1610" s="248" t="s">
        <v>1826</v>
      </c>
      <c r="G1610" s="246"/>
      <c r="H1610" s="249">
        <v>2.2850000000000001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223</v>
      </c>
      <c r="AU1610" s="255" t="s">
        <v>86</v>
      </c>
      <c r="AV1610" s="14" t="s">
        <v>86</v>
      </c>
      <c r="AW1610" s="14" t="s">
        <v>34</v>
      </c>
      <c r="AX1610" s="14" t="s">
        <v>73</v>
      </c>
      <c r="AY1610" s="255" t="s">
        <v>213</v>
      </c>
    </row>
    <row r="1611" s="13" customFormat="1">
      <c r="A1611" s="13"/>
      <c r="B1611" s="234"/>
      <c r="C1611" s="235"/>
      <c r="D1611" s="236" t="s">
        <v>223</v>
      </c>
      <c r="E1611" s="237" t="s">
        <v>21</v>
      </c>
      <c r="F1611" s="238" t="s">
        <v>1385</v>
      </c>
      <c r="G1611" s="235"/>
      <c r="H1611" s="237" t="s">
        <v>21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223</v>
      </c>
      <c r="AU1611" s="244" t="s">
        <v>86</v>
      </c>
      <c r="AV1611" s="13" t="s">
        <v>80</v>
      </c>
      <c r="AW1611" s="13" t="s">
        <v>34</v>
      </c>
      <c r="AX1611" s="13" t="s">
        <v>73</v>
      </c>
      <c r="AY1611" s="244" t="s">
        <v>213</v>
      </c>
    </row>
    <row r="1612" s="14" customFormat="1">
      <c r="A1612" s="14"/>
      <c r="B1612" s="245"/>
      <c r="C1612" s="246"/>
      <c r="D1612" s="236" t="s">
        <v>223</v>
      </c>
      <c r="E1612" s="247" t="s">
        <v>21</v>
      </c>
      <c r="F1612" s="248" t="s">
        <v>1827</v>
      </c>
      <c r="G1612" s="246"/>
      <c r="H1612" s="249">
        <v>4.0999999999999996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223</v>
      </c>
      <c r="AU1612" s="255" t="s">
        <v>86</v>
      </c>
      <c r="AV1612" s="14" t="s">
        <v>86</v>
      </c>
      <c r="AW1612" s="14" t="s">
        <v>34</v>
      </c>
      <c r="AX1612" s="14" t="s">
        <v>73</v>
      </c>
      <c r="AY1612" s="255" t="s">
        <v>213</v>
      </c>
    </row>
    <row r="1613" s="15" customFormat="1">
      <c r="A1613" s="15"/>
      <c r="B1613" s="256"/>
      <c r="C1613" s="257"/>
      <c r="D1613" s="236" t="s">
        <v>223</v>
      </c>
      <c r="E1613" s="258" t="s">
        <v>21</v>
      </c>
      <c r="F1613" s="259" t="s">
        <v>230</v>
      </c>
      <c r="G1613" s="257"/>
      <c r="H1613" s="260">
        <v>584.49299999999982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6" t="s">
        <v>223</v>
      </c>
      <c r="AU1613" s="266" t="s">
        <v>86</v>
      </c>
      <c r="AV1613" s="15" t="s">
        <v>122</v>
      </c>
      <c r="AW1613" s="15" t="s">
        <v>34</v>
      </c>
      <c r="AX1613" s="15" t="s">
        <v>80</v>
      </c>
      <c r="AY1613" s="266" t="s">
        <v>213</v>
      </c>
    </row>
    <row r="1614" s="12" customFormat="1" ht="22.8" customHeight="1">
      <c r="A1614" s="12"/>
      <c r="B1614" s="200"/>
      <c r="C1614" s="201"/>
      <c r="D1614" s="202" t="s">
        <v>72</v>
      </c>
      <c r="E1614" s="214" t="s">
        <v>511</v>
      </c>
      <c r="F1614" s="214" t="s">
        <v>512</v>
      </c>
      <c r="G1614" s="201"/>
      <c r="H1614" s="201"/>
      <c r="I1614" s="204"/>
      <c r="J1614" s="215">
        <f>BK1614</f>
        <v>0</v>
      </c>
      <c r="K1614" s="201"/>
      <c r="L1614" s="206"/>
      <c r="M1614" s="207"/>
      <c r="N1614" s="208"/>
      <c r="O1614" s="208"/>
      <c r="P1614" s="209">
        <f>SUM(P1615:P1616)</f>
        <v>0</v>
      </c>
      <c r="Q1614" s="208"/>
      <c r="R1614" s="209">
        <f>SUM(R1615:R1616)</f>
        <v>0</v>
      </c>
      <c r="S1614" s="208"/>
      <c r="T1614" s="210">
        <f>SUM(T1615:T1616)</f>
        <v>0</v>
      </c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R1614" s="211" t="s">
        <v>80</v>
      </c>
      <c r="AT1614" s="212" t="s">
        <v>72</v>
      </c>
      <c r="AU1614" s="212" t="s">
        <v>80</v>
      </c>
      <c r="AY1614" s="211" t="s">
        <v>213</v>
      </c>
      <c r="BK1614" s="213">
        <f>SUM(BK1615:BK1616)</f>
        <v>0</v>
      </c>
    </row>
    <row r="1615" s="2" customFormat="1" ht="37.8" customHeight="1">
      <c r="A1615" s="41"/>
      <c r="B1615" s="42"/>
      <c r="C1615" s="216" t="s">
        <v>1828</v>
      </c>
      <c r="D1615" s="216" t="s">
        <v>215</v>
      </c>
      <c r="E1615" s="217" t="s">
        <v>1829</v>
      </c>
      <c r="F1615" s="218" t="s">
        <v>1830</v>
      </c>
      <c r="G1615" s="219" t="s">
        <v>284</v>
      </c>
      <c r="H1615" s="220">
        <v>3974.3099999999999</v>
      </c>
      <c r="I1615" s="221"/>
      <c r="J1615" s="222">
        <f>ROUND(I1615*H1615,2)</f>
        <v>0</v>
      </c>
      <c r="K1615" s="218" t="s">
        <v>219</v>
      </c>
      <c r="L1615" s="47"/>
      <c r="M1615" s="223" t="s">
        <v>21</v>
      </c>
      <c r="N1615" s="224" t="s">
        <v>45</v>
      </c>
      <c r="O1615" s="87"/>
      <c r="P1615" s="225">
        <f>O1615*H1615</f>
        <v>0</v>
      </c>
      <c r="Q1615" s="225">
        <v>0</v>
      </c>
      <c r="R1615" s="225">
        <f>Q1615*H1615</f>
        <v>0</v>
      </c>
      <c r="S1615" s="225">
        <v>0</v>
      </c>
      <c r="T1615" s="226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7" t="s">
        <v>122</v>
      </c>
      <c r="AT1615" s="227" t="s">
        <v>215</v>
      </c>
      <c r="AU1615" s="227" t="s">
        <v>86</v>
      </c>
      <c r="AY1615" s="20" t="s">
        <v>213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20" t="s">
        <v>86</v>
      </c>
      <c r="BK1615" s="228">
        <f>ROUND(I1615*H1615,2)</f>
        <v>0</v>
      </c>
      <c r="BL1615" s="20" t="s">
        <v>122</v>
      </c>
      <c r="BM1615" s="227" t="s">
        <v>1831</v>
      </c>
    </row>
    <row r="1616" s="2" customFormat="1">
      <c r="A1616" s="41"/>
      <c r="B1616" s="42"/>
      <c r="C1616" s="43"/>
      <c r="D1616" s="229" t="s">
        <v>221</v>
      </c>
      <c r="E1616" s="43"/>
      <c r="F1616" s="230" t="s">
        <v>1832</v>
      </c>
      <c r="G1616" s="43"/>
      <c r="H1616" s="43"/>
      <c r="I1616" s="231"/>
      <c r="J1616" s="43"/>
      <c r="K1616" s="43"/>
      <c r="L1616" s="47"/>
      <c r="M1616" s="232"/>
      <c r="N1616" s="233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221</v>
      </c>
      <c r="AU1616" s="20" t="s">
        <v>86</v>
      </c>
    </row>
    <row r="1617" s="12" customFormat="1" ht="25.92" customHeight="1">
      <c r="A1617" s="12"/>
      <c r="B1617" s="200"/>
      <c r="C1617" s="201"/>
      <c r="D1617" s="202" t="s">
        <v>72</v>
      </c>
      <c r="E1617" s="203" t="s">
        <v>1833</v>
      </c>
      <c r="F1617" s="203" t="s">
        <v>1834</v>
      </c>
      <c r="G1617" s="201"/>
      <c r="H1617" s="201"/>
      <c r="I1617" s="204"/>
      <c r="J1617" s="205">
        <f>BK1617</f>
        <v>0</v>
      </c>
      <c r="K1617" s="201"/>
      <c r="L1617" s="206"/>
      <c r="M1617" s="207"/>
      <c r="N1617" s="208"/>
      <c r="O1617" s="208"/>
      <c r="P1617" s="209">
        <f>P1618+P1639+P1668+P1722+P1729</f>
        <v>0</v>
      </c>
      <c r="Q1617" s="208"/>
      <c r="R1617" s="209">
        <f>R1618+R1639+R1668+R1722+R1729</f>
        <v>4.4399365900000003</v>
      </c>
      <c r="S1617" s="208"/>
      <c r="T1617" s="210">
        <f>T1618+T1639+T1668+T1722+T1729</f>
        <v>0</v>
      </c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R1617" s="211" t="s">
        <v>86</v>
      </c>
      <c r="AT1617" s="212" t="s">
        <v>72</v>
      </c>
      <c r="AU1617" s="212" t="s">
        <v>73</v>
      </c>
      <c r="AY1617" s="211" t="s">
        <v>213</v>
      </c>
      <c r="BK1617" s="213">
        <f>BK1618+BK1639+BK1668+BK1722+BK1729</f>
        <v>0</v>
      </c>
    </row>
    <row r="1618" s="12" customFormat="1" ht="22.8" customHeight="1">
      <c r="A1618" s="12"/>
      <c r="B1618" s="200"/>
      <c r="C1618" s="201"/>
      <c r="D1618" s="202" t="s">
        <v>72</v>
      </c>
      <c r="E1618" s="214" t="s">
        <v>1835</v>
      </c>
      <c r="F1618" s="214" t="s">
        <v>1836</v>
      </c>
      <c r="G1618" s="201"/>
      <c r="H1618" s="201"/>
      <c r="I1618" s="204"/>
      <c r="J1618" s="215">
        <f>BK1618</f>
        <v>0</v>
      </c>
      <c r="K1618" s="201"/>
      <c r="L1618" s="206"/>
      <c r="M1618" s="207"/>
      <c r="N1618" s="208"/>
      <c r="O1618" s="208"/>
      <c r="P1618" s="209">
        <f>SUM(P1619:P1638)</f>
        <v>0</v>
      </c>
      <c r="Q1618" s="208"/>
      <c r="R1618" s="209">
        <f>SUM(R1619:R1638)</f>
        <v>0.32642560000000004</v>
      </c>
      <c r="S1618" s="208"/>
      <c r="T1618" s="210">
        <f>SUM(T1619:T1638)</f>
        <v>0</v>
      </c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R1618" s="211" t="s">
        <v>86</v>
      </c>
      <c r="AT1618" s="212" t="s">
        <v>72</v>
      </c>
      <c r="AU1618" s="212" t="s">
        <v>80</v>
      </c>
      <c r="AY1618" s="211" t="s">
        <v>213</v>
      </c>
      <c r="BK1618" s="213">
        <f>SUM(BK1619:BK1638)</f>
        <v>0</v>
      </c>
    </row>
    <row r="1619" s="2" customFormat="1" ht="21.75" customHeight="1">
      <c r="A1619" s="41"/>
      <c r="B1619" s="42"/>
      <c r="C1619" s="216" t="s">
        <v>1837</v>
      </c>
      <c r="D1619" s="216" t="s">
        <v>215</v>
      </c>
      <c r="E1619" s="217" t="s">
        <v>1838</v>
      </c>
      <c r="F1619" s="218" t="s">
        <v>1839</v>
      </c>
      <c r="G1619" s="219" t="s">
        <v>248</v>
      </c>
      <c r="H1619" s="220">
        <v>20.329999999999998</v>
      </c>
      <c r="I1619" s="221"/>
      <c r="J1619" s="222">
        <f>ROUND(I1619*H1619,2)</f>
        <v>0</v>
      </c>
      <c r="K1619" s="218" t="s">
        <v>219</v>
      </c>
      <c r="L1619" s="47"/>
      <c r="M1619" s="223" t="s">
        <v>21</v>
      </c>
      <c r="N1619" s="224" t="s">
        <v>45</v>
      </c>
      <c r="O1619" s="87"/>
      <c r="P1619" s="225">
        <f>O1619*H1619</f>
        <v>0</v>
      </c>
      <c r="Q1619" s="225">
        <v>0</v>
      </c>
      <c r="R1619" s="225">
        <f>Q1619*H1619</f>
        <v>0</v>
      </c>
      <c r="S1619" s="225">
        <v>0</v>
      </c>
      <c r="T1619" s="226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7" t="s">
        <v>314</v>
      </c>
      <c r="AT1619" s="227" t="s">
        <v>215</v>
      </c>
      <c r="AU1619" s="227" t="s">
        <v>86</v>
      </c>
      <c r="AY1619" s="20" t="s">
        <v>213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20" t="s">
        <v>86</v>
      </c>
      <c r="BK1619" s="228">
        <f>ROUND(I1619*H1619,2)</f>
        <v>0</v>
      </c>
      <c r="BL1619" s="20" t="s">
        <v>314</v>
      </c>
      <c r="BM1619" s="227" t="s">
        <v>1840</v>
      </c>
    </row>
    <row r="1620" s="2" customFormat="1">
      <c r="A1620" s="41"/>
      <c r="B1620" s="42"/>
      <c r="C1620" s="43"/>
      <c r="D1620" s="229" t="s">
        <v>221</v>
      </c>
      <c r="E1620" s="43"/>
      <c r="F1620" s="230" t="s">
        <v>1841</v>
      </c>
      <c r="G1620" s="43"/>
      <c r="H1620" s="43"/>
      <c r="I1620" s="231"/>
      <c r="J1620" s="43"/>
      <c r="K1620" s="43"/>
      <c r="L1620" s="47"/>
      <c r="M1620" s="232"/>
      <c r="N1620" s="233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T1620" s="20" t="s">
        <v>221</v>
      </c>
      <c r="AU1620" s="20" t="s">
        <v>86</v>
      </c>
    </row>
    <row r="1621" s="13" customFormat="1">
      <c r="A1621" s="13"/>
      <c r="B1621" s="234"/>
      <c r="C1621" s="235"/>
      <c r="D1621" s="236" t="s">
        <v>223</v>
      </c>
      <c r="E1621" s="237" t="s">
        <v>21</v>
      </c>
      <c r="F1621" s="238" t="s">
        <v>1739</v>
      </c>
      <c r="G1621" s="235"/>
      <c r="H1621" s="237" t="s">
        <v>21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223</v>
      </c>
      <c r="AU1621" s="244" t="s">
        <v>86</v>
      </c>
      <c r="AV1621" s="13" t="s">
        <v>80</v>
      </c>
      <c r="AW1621" s="13" t="s">
        <v>34</v>
      </c>
      <c r="AX1621" s="13" t="s">
        <v>73</v>
      </c>
      <c r="AY1621" s="244" t="s">
        <v>213</v>
      </c>
    </row>
    <row r="1622" s="14" customFormat="1">
      <c r="A1622" s="14"/>
      <c r="B1622" s="245"/>
      <c r="C1622" s="246"/>
      <c r="D1622" s="236" t="s">
        <v>223</v>
      </c>
      <c r="E1622" s="247" t="s">
        <v>21</v>
      </c>
      <c r="F1622" s="248" t="s">
        <v>1842</v>
      </c>
      <c r="G1622" s="246"/>
      <c r="H1622" s="249">
        <v>20.329999999999998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223</v>
      </c>
      <c r="AU1622" s="255" t="s">
        <v>86</v>
      </c>
      <c r="AV1622" s="14" t="s">
        <v>86</v>
      </c>
      <c r="AW1622" s="14" t="s">
        <v>34</v>
      </c>
      <c r="AX1622" s="14" t="s">
        <v>73</v>
      </c>
      <c r="AY1622" s="255" t="s">
        <v>213</v>
      </c>
    </row>
    <row r="1623" s="16" customFormat="1">
      <c r="A1623" s="16"/>
      <c r="B1623" s="282"/>
      <c r="C1623" s="283"/>
      <c r="D1623" s="236" t="s">
        <v>223</v>
      </c>
      <c r="E1623" s="284" t="s">
        <v>587</v>
      </c>
      <c r="F1623" s="285" t="s">
        <v>380</v>
      </c>
      <c r="G1623" s="283"/>
      <c r="H1623" s="286">
        <v>20.329999999999998</v>
      </c>
      <c r="I1623" s="287"/>
      <c r="J1623" s="283"/>
      <c r="K1623" s="283"/>
      <c r="L1623" s="288"/>
      <c r="M1623" s="289"/>
      <c r="N1623" s="290"/>
      <c r="O1623" s="290"/>
      <c r="P1623" s="290"/>
      <c r="Q1623" s="290"/>
      <c r="R1623" s="290"/>
      <c r="S1623" s="290"/>
      <c r="T1623" s="29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92" t="s">
        <v>223</v>
      </c>
      <c r="AU1623" s="292" t="s">
        <v>86</v>
      </c>
      <c r="AV1623" s="16" t="s">
        <v>116</v>
      </c>
      <c r="AW1623" s="16" t="s">
        <v>34</v>
      </c>
      <c r="AX1623" s="16" t="s">
        <v>73</v>
      </c>
      <c r="AY1623" s="292" t="s">
        <v>213</v>
      </c>
    </row>
    <row r="1624" s="15" customFormat="1">
      <c r="A1624" s="15"/>
      <c r="B1624" s="256"/>
      <c r="C1624" s="257"/>
      <c r="D1624" s="236" t="s">
        <v>223</v>
      </c>
      <c r="E1624" s="258" t="s">
        <v>21</v>
      </c>
      <c r="F1624" s="259" t="s">
        <v>230</v>
      </c>
      <c r="G1624" s="257"/>
      <c r="H1624" s="260">
        <v>20.329999999999998</v>
      </c>
      <c r="I1624" s="261"/>
      <c r="J1624" s="257"/>
      <c r="K1624" s="257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223</v>
      </c>
      <c r="AU1624" s="266" t="s">
        <v>86</v>
      </c>
      <c r="AV1624" s="15" t="s">
        <v>122</v>
      </c>
      <c r="AW1624" s="15" t="s">
        <v>34</v>
      </c>
      <c r="AX1624" s="15" t="s">
        <v>80</v>
      </c>
      <c r="AY1624" s="266" t="s">
        <v>213</v>
      </c>
    </row>
    <row r="1625" s="2" customFormat="1" ht="16.5" customHeight="1">
      <c r="A1625" s="41"/>
      <c r="B1625" s="42"/>
      <c r="C1625" s="267" t="s">
        <v>1843</v>
      </c>
      <c r="D1625" s="267" t="s">
        <v>241</v>
      </c>
      <c r="E1625" s="268" t="s">
        <v>1844</v>
      </c>
      <c r="F1625" s="269" t="s">
        <v>1845</v>
      </c>
      <c r="G1625" s="270" t="s">
        <v>284</v>
      </c>
      <c r="H1625" s="271">
        <v>0.0070000000000000001</v>
      </c>
      <c r="I1625" s="272"/>
      <c r="J1625" s="273">
        <f>ROUND(I1625*H1625,2)</f>
        <v>0</v>
      </c>
      <c r="K1625" s="269" t="s">
        <v>219</v>
      </c>
      <c r="L1625" s="274"/>
      <c r="M1625" s="275" t="s">
        <v>21</v>
      </c>
      <c r="N1625" s="276" t="s">
        <v>45</v>
      </c>
      <c r="O1625" s="87"/>
      <c r="P1625" s="225">
        <f>O1625*H1625</f>
        <v>0</v>
      </c>
      <c r="Q1625" s="225">
        <v>1</v>
      </c>
      <c r="R1625" s="225">
        <f>Q1625*H1625</f>
        <v>0.0070000000000000001</v>
      </c>
      <c r="S1625" s="225">
        <v>0</v>
      </c>
      <c r="T1625" s="226">
        <f>S1625*H1625</f>
        <v>0</v>
      </c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R1625" s="227" t="s">
        <v>502</v>
      </c>
      <c r="AT1625" s="227" t="s">
        <v>241</v>
      </c>
      <c r="AU1625" s="227" t="s">
        <v>86</v>
      </c>
      <c r="AY1625" s="20" t="s">
        <v>213</v>
      </c>
      <c r="BE1625" s="228">
        <f>IF(N1625="základní",J1625,0)</f>
        <v>0</v>
      </c>
      <c r="BF1625" s="228">
        <f>IF(N1625="snížená",J1625,0)</f>
        <v>0</v>
      </c>
      <c r="BG1625" s="228">
        <f>IF(N1625="zákl. přenesená",J1625,0)</f>
        <v>0</v>
      </c>
      <c r="BH1625" s="228">
        <f>IF(N1625="sníž. přenesená",J1625,0)</f>
        <v>0</v>
      </c>
      <c r="BI1625" s="228">
        <f>IF(N1625="nulová",J1625,0)</f>
        <v>0</v>
      </c>
      <c r="BJ1625" s="20" t="s">
        <v>86</v>
      </c>
      <c r="BK1625" s="228">
        <f>ROUND(I1625*H1625,2)</f>
        <v>0</v>
      </c>
      <c r="BL1625" s="20" t="s">
        <v>314</v>
      </c>
      <c r="BM1625" s="227" t="s">
        <v>1846</v>
      </c>
    </row>
    <row r="1626" s="14" customFormat="1">
      <c r="A1626" s="14"/>
      <c r="B1626" s="245"/>
      <c r="C1626" s="246"/>
      <c r="D1626" s="236" t="s">
        <v>223</v>
      </c>
      <c r="E1626" s="247" t="s">
        <v>21</v>
      </c>
      <c r="F1626" s="248" t="s">
        <v>1847</v>
      </c>
      <c r="G1626" s="246"/>
      <c r="H1626" s="249">
        <v>0.0070000000000000001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223</v>
      </c>
      <c r="AU1626" s="255" t="s">
        <v>86</v>
      </c>
      <c r="AV1626" s="14" t="s">
        <v>86</v>
      </c>
      <c r="AW1626" s="14" t="s">
        <v>34</v>
      </c>
      <c r="AX1626" s="14" t="s">
        <v>73</v>
      </c>
      <c r="AY1626" s="255" t="s">
        <v>213</v>
      </c>
    </row>
    <row r="1627" s="15" customFormat="1">
      <c r="A1627" s="15"/>
      <c r="B1627" s="256"/>
      <c r="C1627" s="257"/>
      <c r="D1627" s="236" t="s">
        <v>223</v>
      </c>
      <c r="E1627" s="258" t="s">
        <v>21</v>
      </c>
      <c r="F1627" s="259" t="s">
        <v>230</v>
      </c>
      <c r="G1627" s="257"/>
      <c r="H1627" s="260">
        <v>0.0070000000000000001</v>
      </c>
      <c r="I1627" s="261"/>
      <c r="J1627" s="257"/>
      <c r="K1627" s="257"/>
      <c r="L1627" s="262"/>
      <c r="M1627" s="263"/>
      <c r="N1627" s="264"/>
      <c r="O1627" s="264"/>
      <c r="P1627" s="264"/>
      <c r="Q1627" s="264"/>
      <c r="R1627" s="264"/>
      <c r="S1627" s="264"/>
      <c r="T1627" s="26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6" t="s">
        <v>223</v>
      </c>
      <c r="AU1627" s="266" t="s">
        <v>86</v>
      </c>
      <c r="AV1627" s="15" t="s">
        <v>122</v>
      </c>
      <c r="AW1627" s="15" t="s">
        <v>34</v>
      </c>
      <c r="AX1627" s="15" t="s">
        <v>80</v>
      </c>
      <c r="AY1627" s="266" t="s">
        <v>213</v>
      </c>
    </row>
    <row r="1628" s="2" customFormat="1" ht="16.5" customHeight="1">
      <c r="A1628" s="41"/>
      <c r="B1628" s="42"/>
      <c r="C1628" s="216" t="s">
        <v>1848</v>
      </c>
      <c r="D1628" s="216" t="s">
        <v>215</v>
      </c>
      <c r="E1628" s="217" t="s">
        <v>1849</v>
      </c>
      <c r="F1628" s="218" t="s">
        <v>1850</v>
      </c>
      <c r="G1628" s="219" t="s">
        <v>248</v>
      </c>
      <c r="H1628" s="220">
        <v>40.659999999999997</v>
      </c>
      <c r="I1628" s="221"/>
      <c r="J1628" s="222">
        <f>ROUND(I1628*H1628,2)</f>
        <v>0</v>
      </c>
      <c r="K1628" s="218" t="s">
        <v>219</v>
      </c>
      <c r="L1628" s="47"/>
      <c r="M1628" s="223" t="s">
        <v>21</v>
      </c>
      <c r="N1628" s="224" t="s">
        <v>45</v>
      </c>
      <c r="O1628" s="87"/>
      <c r="P1628" s="225">
        <f>O1628*H1628</f>
        <v>0</v>
      </c>
      <c r="Q1628" s="225">
        <v>0.00040000000000000002</v>
      </c>
      <c r="R1628" s="225">
        <f>Q1628*H1628</f>
        <v>0.016264000000000001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314</v>
      </c>
      <c r="AT1628" s="227" t="s">
        <v>215</v>
      </c>
      <c r="AU1628" s="227" t="s">
        <v>86</v>
      </c>
      <c r="AY1628" s="20" t="s">
        <v>213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86</v>
      </c>
      <c r="BK1628" s="228">
        <f>ROUND(I1628*H1628,2)</f>
        <v>0</v>
      </c>
      <c r="BL1628" s="20" t="s">
        <v>314</v>
      </c>
      <c r="BM1628" s="227" t="s">
        <v>1851</v>
      </c>
    </row>
    <row r="1629" s="2" customFormat="1">
      <c r="A1629" s="41"/>
      <c r="B1629" s="42"/>
      <c r="C1629" s="43"/>
      <c r="D1629" s="229" t="s">
        <v>221</v>
      </c>
      <c r="E1629" s="43"/>
      <c r="F1629" s="230" t="s">
        <v>1852</v>
      </c>
      <c r="G1629" s="43"/>
      <c r="H1629" s="43"/>
      <c r="I1629" s="231"/>
      <c r="J1629" s="43"/>
      <c r="K1629" s="43"/>
      <c r="L1629" s="47"/>
      <c r="M1629" s="232"/>
      <c r="N1629" s="233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221</v>
      </c>
      <c r="AU1629" s="20" t="s">
        <v>86</v>
      </c>
    </row>
    <row r="1630" s="13" customFormat="1">
      <c r="A1630" s="13"/>
      <c r="B1630" s="234"/>
      <c r="C1630" s="235"/>
      <c r="D1630" s="236" t="s">
        <v>223</v>
      </c>
      <c r="E1630" s="237" t="s">
        <v>21</v>
      </c>
      <c r="F1630" s="238" t="s">
        <v>1853</v>
      </c>
      <c r="G1630" s="235"/>
      <c r="H1630" s="237" t="s">
        <v>21</v>
      </c>
      <c r="I1630" s="239"/>
      <c r="J1630" s="235"/>
      <c r="K1630" s="235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223</v>
      </c>
      <c r="AU1630" s="244" t="s">
        <v>86</v>
      </c>
      <c r="AV1630" s="13" t="s">
        <v>80</v>
      </c>
      <c r="AW1630" s="13" t="s">
        <v>34</v>
      </c>
      <c r="AX1630" s="13" t="s">
        <v>73</v>
      </c>
      <c r="AY1630" s="244" t="s">
        <v>213</v>
      </c>
    </row>
    <row r="1631" s="14" customFormat="1">
      <c r="A1631" s="14"/>
      <c r="B1631" s="245"/>
      <c r="C1631" s="246"/>
      <c r="D1631" s="236" t="s">
        <v>223</v>
      </c>
      <c r="E1631" s="247" t="s">
        <v>21</v>
      </c>
      <c r="F1631" s="248" t="s">
        <v>1854</v>
      </c>
      <c r="G1631" s="246"/>
      <c r="H1631" s="249">
        <v>40.659999999999997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223</v>
      </c>
      <c r="AU1631" s="255" t="s">
        <v>86</v>
      </c>
      <c r="AV1631" s="14" t="s">
        <v>86</v>
      </c>
      <c r="AW1631" s="14" t="s">
        <v>34</v>
      </c>
      <c r="AX1631" s="14" t="s">
        <v>73</v>
      </c>
      <c r="AY1631" s="255" t="s">
        <v>213</v>
      </c>
    </row>
    <row r="1632" s="15" customFormat="1">
      <c r="A1632" s="15"/>
      <c r="B1632" s="256"/>
      <c r="C1632" s="257"/>
      <c r="D1632" s="236" t="s">
        <v>223</v>
      </c>
      <c r="E1632" s="258" t="s">
        <v>21</v>
      </c>
      <c r="F1632" s="259" t="s">
        <v>230</v>
      </c>
      <c r="G1632" s="257"/>
      <c r="H1632" s="260">
        <v>40.659999999999997</v>
      </c>
      <c r="I1632" s="261"/>
      <c r="J1632" s="257"/>
      <c r="K1632" s="257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6" t="s">
        <v>223</v>
      </c>
      <c r="AU1632" s="266" t="s">
        <v>86</v>
      </c>
      <c r="AV1632" s="15" t="s">
        <v>122</v>
      </c>
      <c r="AW1632" s="15" t="s">
        <v>34</v>
      </c>
      <c r="AX1632" s="15" t="s">
        <v>80</v>
      </c>
      <c r="AY1632" s="266" t="s">
        <v>213</v>
      </c>
    </row>
    <row r="1633" s="2" customFormat="1" ht="24.15" customHeight="1">
      <c r="A1633" s="41"/>
      <c r="B1633" s="42"/>
      <c r="C1633" s="267" t="s">
        <v>1855</v>
      </c>
      <c r="D1633" s="267" t="s">
        <v>241</v>
      </c>
      <c r="E1633" s="268" t="s">
        <v>1856</v>
      </c>
      <c r="F1633" s="269" t="s">
        <v>1857</v>
      </c>
      <c r="G1633" s="270" t="s">
        <v>248</v>
      </c>
      <c r="H1633" s="271">
        <v>47.369</v>
      </c>
      <c r="I1633" s="272"/>
      <c r="J1633" s="273">
        <f>ROUND(I1633*H1633,2)</f>
        <v>0</v>
      </c>
      <c r="K1633" s="269" t="s">
        <v>219</v>
      </c>
      <c r="L1633" s="274"/>
      <c r="M1633" s="275" t="s">
        <v>21</v>
      </c>
      <c r="N1633" s="276" t="s">
        <v>45</v>
      </c>
      <c r="O1633" s="87"/>
      <c r="P1633" s="225">
        <f>O1633*H1633</f>
        <v>0</v>
      </c>
      <c r="Q1633" s="225">
        <v>0.0064000000000000003</v>
      </c>
      <c r="R1633" s="225">
        <f>Q1633*H1633</f>
        <v>0.30316160000000003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502</v>
      </c>
      <c r="AT1633" s="227" t="s">
        <v>241</v>
      </c>
      <c r="AU1633" s="227" t="s">
        <v>86</v>
      </c>
      <c r="AY1633" s="20" t="s">
        <v>213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86</v>
      </c>
      <c r="BK1633" s="228">
        <f>ROUND(I1633*H1633,2)</f>
        <v>0</v>
      </c>
      <c r="BL1633" s="20" t="s">
        <v>314</v>
      </c>
      <c r="BM1633" s="227" t="s">
        <v>1858</v>
      </c>
    </row>
    <row r="1634" s="13" customFormat="1">
      <c r="A1634" s="13"/>
      <c r="B1634" s="234"/>
      <c r="C1634" s="235"/>
      <c r="D1634" s="236" t="s">
        <v>223</v>
      </c>
      <c r="E1634" s="237" t="s">
        <v>21</v>
      </c>
      <c r="F1634" s="238" t="s">
        <v>1859</v>
      </c>
      <c r="G1634" s="235"/>
      <c r="H1634" s="237" t="s">
        <v>21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223</v>
      </c>
      <c r="AU1634" s="244" t="s">
        <v>86</v>
      </c>
      <c r="AV1634" s="13" t="s">
        <v>80</v>
      </c>
      <c r="AW1634" s="13" t="s">
        <v>34</v>
      </c>
      <c r="AX1634" s="13" t="s">
        <v>73</v>
      </c>
      <c r="AY1634" s="244" t="s">
        <v>213</v>
      </c>
    </row>
    <row r="1635" s="14" customFormat="1">
      <c r="A1635" s="14"/>
      <c r="B1635" s="245"/>
      <c r="C1635" s="246"/>
      <c r="D1635" s="236" t="s">
        <v>223</v>
      </c>
      <c r="E1635" s="247" t="s">
        <v>21</v>
      </c>
      <c r="F1635" s="248" t="s">
        <v>1860</v>
      </c>
      <c r="G1635" s="246"/>
      <c r="H1635" s="249">
        <v>47.369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223</v>
      </c>
      <c r="AU1635" s="255" t="s">
        <v>86</v>
      </c>
      <c r="AV1635" s="14" t="s">
        <v>86</v>
      </c>
      <c r="AW1635" s="14" t="s">
        <v>34</v>
      </c>
      <c r="AX1635" s="14" t="s">
        <v>73</v>
      </c>
      <c r="AY1635" s="255" t="s">
        <v>213</v>
      </c>
    </row>
    <row r="1636" s="15" customFormat="1">
      <c r="A1636" s="15"/>
      <c r="B1636" s="256"/>
      <c r="C1636" s="257"/>
      <c r="D1636" s="236" t="s">
        <v>223</v>
      </c>
      <c r="E1636" s="258" t="s">
        <v>21</v>
      </c>
      <c r="F1636" s="259" t="s">
        <v>230</v>
      </c>
      <c r="G1636" s="257"/>
      <c r="H1636" s="260">
        <v>47.369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223</v>
      </c>
      <c r="AU1636" s="266" t="s">
        <v>86</v>
      </c>
      <c r="AV1636" s="15" t="s">
        <v>122</v>
      </c>
      <c r="AW1636" s="15" t="s">
        <v>34</v>
      </c>
      <c r="AX1636" s="15" t="s">
        <v>80</v>
      </c>
      <c r="AY1636" s="266" t="s">
        <v>213</v>
      </c>
    </row>
    <row r="1637" s="2" customFormat="1" ht="24.15" customHeight="1">
      <c r="A1637" s="41"/>
      <c r="B1637" s="42"/>
      <c r="C1637" s="216" t="s">
        <v>1861</v>
      </c>
      <c r="D1637" s="216" t="s">
        <v>215</v>
      </c>
      <c r="E1637" s="217" t="s">
        <v>1862</v>
      </c>
      <c r="F1637" s="218" t="s">
        <v>1863</v>
      </c>
      <c r="G1637" s="219" t="s">
        <v>284</v>
      </c>
      <c r="H1637" s="220">
        <v>0.32600000000000001</v>
      </c>
      <c r="I1637" s="221"/>
      <c r="J1637" s="222">
        <f>ROUND(I1637*H1637,2)</f>
        <v>0</v>
      </c>
      <c r="K1637" s="218" t="s">
        <v>219</v>
      </c>
      <c r="L1637" s="47"/>
      <c r="M1637" s="223" t="s">
        <v>21</v>
      </c>
      <c r="N1637" s="224" t="s">
        <v>45</v>
      </c>
      <c r="O1637" s="87"/>
      <c r="P1637" s="225">
        <f>O1637*H1637</f>
        <v>0</v>
      </c>
      <c r="Q1637" s="225">
        <v>0</v>
      </c>
      <c r="R1637" s="225">
        <f>Q1637*H1637</f>
        <v>0</v>
      </c>
      <c r="S1637" s="225">
        <v>0</v>
      </c>
      <c r="T1637" s="226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7" t="s">
        <v>314</v>
      </c>
      <c r="AT1637" s="227" t="s">
        <v>215</v>
      </c>
      <c r="AU1637" s="227" t="s">
        <v>86</v>
      </c>
      <c r="AY1637" s="20" t="s">
        <v>213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20" t="s">
        <v>86</v>
      </c>
      <c r="BK1637" s="228">
        <f>ROUND(I1637*H1637,2)</f>
        <v>0</v>
      </c>
      <c r="BL1637" s="20" t="s">
        <v>314</v>
      </c>
      <c r="BM1637" s="227" t="s">
        <v>1864</v>
      </c>
    </row>
    <row r="1638" s="2" customFormat="1">
      <c r="A1638" s="41"/>
      <c r="B1638" s="42"/>
      <c r="C1638" s="43"/>
      <c r="D1638" s="229" t="s">
        <v>221</v>
      </c>
      <c r="E1638" s="43"/>
      <c r="F1638" s="230" t="s">
        <v>1865</v>
      </c>
      <c r="G1638" s="43"/>
      <c r="H1638" s="43"/>
      <c r="I1638" s="231"/>
      <c r="J1638" s="43"/>
      <c r="K1638" s="43"/>
      <c r="L1638" s="47"/>
      <c r="M1638" s="232"/>
      <c r="N1638" s="233"/>
      <c r="O1638" s="87"/>
      <c r="P1638" s="87"/>
      <c r="Q1638" s="87"/>
      <c r="R1638" s="87"/>
      <c r="S1638" s="87"/>
      <c r="T1638" s="88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T1638" s="20" t="s">
        <v>221</v>
      </c>
      <c r="AU1638" s="20" t="s">
        <v>86</v>
      </c>
    </row>
    <row r="1639" s="12" customFormat="1" ht="22.8" customHeight="1">
      <c r="A1639" s="12"/>
      <c r="B1639" s="200"/>
      <c r="C1639" s="201"/>
      <c r="D1639" s="202" t="s">
        <v>72</v>
      </c>
      <c r="E1639" s="214" t="s">
        <v>1866</v>
      </c>
      <c r="F1639" s="214" t="s">
        <v>1867</v>
      </c>
      <c r="G1639" s="201"/>
      <c r="H1639" s="201"/>
      <c r="I1639" s="204"/>
      <c r="J1639" s="215">
        <f>BK1639</f>
        <v>0</v>
      </c>
      <c r="K1639" s="201"/>
      <c r="L1639" s="206"/>
      <c r="M1639" s="207"/>
      <c r="N1639" s="208"/>
      <c r="O1639" s="208"/>
      <c r="P1639" s="209">
        <f>SUM(P1640:P1667)</f>
        <v>0</v>
      </c>
      <c r="Q1639" s="208"/>
      <c r="R1639" s="209">
        <f>SUM(R1640:R1667)</f>
        <v>3.210744</v>
      </c>
      <c r="S1639" s="208"/>
      <c r="T1639" s="210">
        <f>SUM(T1640:T1667)</f>
        <v>0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11" t="s">
        <v>86</v>
      </c>
      <c r="AT1639" s="212" t="s">
        <v>72</v>
      </c>
      <c r="AU1639" s="212" t="s">
        <v>80</v>
      </c>
      <c r="AY1639" s="211" t="s">
        <v>213</v>
      </c>
      <c r="BK1639" s="213">
        <f>SUM(BK1640:BK1667)</f>
        <v>0</v>
      </c>
    </row>
    <row r="1640" s="2" customFormat="1" ht="24.15" customHeight="1">
      <c r="A1640" s="41"/>
      <c r="B1640" s="42"/>
      <c r="C1640" s="216" t="s">
        <v>1868</v>
      </c>
      <c r="D1640" s="216" t="s">
        <v>215</v>
      </c>
      <c r="E1640" s="217" t="s">
        <v>1869</v>
      </c>
      <c r="F1640" s="218" t="s">
        <v>1870</v>
      </c>
      <c r="G1640" s="219" t="s">
        <v>248</v>
      </c>
      <c r="H1640" s="220">
        <v>446.70999999999998</v>
      </c>
      <c r="I1640" s="221"/>
      <c r="J1640" s="222">
        <f>ROUND(I1640*H1640,2)</f>
        <v>0</v>
      </c>
      <c r="K1640" s="218" t="s">
        <v>219</v>
      </c>
      <c r="L1640" s="47"/>
      <c r="M1640" s="223" t="s">
        <v>21</v>
      </c>
      <c r="N1640" s="224" t="s">
        <v>45</v>
      </c>
      <c r="O1640" s="87"/>
      <c r="P1640" s="225">
        <f>O1640*H1640</f>
        <v>0</v>
      </c>
      <c r="Q1640" s="225">
        <v>0</v>
      </c>
      <c r="R1640" s="225">
        <f>Q1640*H1640</f>
        <v>0</v>
      </c>
      <c r="S1640" s="225">
        <v>0</v>
      </c>
      <c r="T1640" s="226">
        <f>S1640*H1640</f>
        <v>0</v>
      </c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R1640" s="227" t="s">
        <v>314</v>
      </c>
      <c r="AT1640" s="227" t="s">
        <v>215</v>
      </c>
      <c r="AU1640" s="227" t="s">
        <v>86</v>
      </c>
      <c r="AY1640" s="20" t="s">
        <v>213</v>
      </c>
      <c r="BE1640" s="228">
        <f>IF(N1640="základní",J1640,0)</f>
        <v>0</v>
      </c>
      <c r="BF1640" s="228">
        <f>IF(N1640="snížená",J1640,0)</f>
        <v>0</v>
      </c>
      <c r="BG1640" s="228">
        <f>IF(N1640="zákl. přenesená",J1640,0)</f>
        <v>0</v>
      </c>
      <c r="BH1640" s="228">
        <f>IF(N1640="sníž. přenesená",J1640,0)</f>
        <v>0</v>
      </c>
      <c r="BI1640" s="228">
        <f>IF(N1640="nulová",J1640,0)</f>
        <v>0</v>
      </c>
      <c r="BJ1640" s="20" t="s">
        <v>86</v>
      </c>
      <c r="BK1640" s="228">
        <f>ROUND(I1640*H1640,2)</f>
        <v>0</v>
      </c>
      <c r="BL1640" s="20" t="s">
        <v>314</v>
      </c>
      <c r="BM1640" s="227" t="s">
        <v>1871</v>
      </c>
    </row>
    <row r="1641" s="2" customFormat="1">
      <c r="A1641" s="41"/>
      <c r="B1641" s="42"/>
      <c r="C1641" s="43"/>
      <c r="D1641" s="229" t="s">
        <v>221</v>
      </c>
      <c r="E1641" s="43"/>
      <c r="F1641" s="230" t="s">
        <v>1872</v>
      </c>
      <c r="G1641" s="43"/>
      <c r="H1641" s="43"/>
      <c r="I1641" s="231"/>
      <c r="J1641" s="43"/>
      <c r="K1641" s="43"/>
      <c r="L1641" s="47"/>
      <c r="M1641" s="232"/>
      <c r="N1641" s="233"/>
      <c r="O1641" s="87"/>
      <c r="P1641" s="87"/>
      <c r="Q1641" s="87"/>
      <c r="R1641" s="87"/>
      <c r="S1641" s="87"/>
      <c r="T1641" s="88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T1641" s="20" t="s">
        <v>221</v>
      </c>
      <c r="AU1641" s="20" t="s">
        <v>86</v>
      </c>
    </row>
    <row r="1642" s="13" customFormat="1">
      <c r="A1642" s="13"/>
      <c r="B1642" s="234"/>
      <c r="C1642" s="235"/>
      <c r="D1642" s="236" t="s">
        <v>223</v>
      </c>
      <c r="E1642" s="237" t="s">
        <v>21</v>
      </c>
      <c r="F1642" s="238" t="s">
        <v>787</v>
      </c>
      <c r="G1642" s="235"/>
      <c r="H1642" s="237" t="s">
        <v>21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223</v>
      </c>
      <c r="AU1642" s="244" t="s">
        <v>86</v>
      </c>
      <c r="AV1642" s="13" t="s">
        <v>80</v>
      </c>
      <c r="AW1642" s="13" t="s">
        <v>34</v>
      </c>
      <c r="AX1642" s="13" t="s">
        <v>73</v>
      </c>
      <c r="AY1642" s="244" t="s">
        <v>213</v>
      </c>
    </row>
    <row r="1643" s="13" customFormat="1">
      <c r="A1643" s="13"/>
      <c r="B1643" s="234"/>
      <c r="C1643" s="235"/>
      <c r="D1643" s="236" t="s">
        <v>223</v>
      </c>
      <c r="E1643" s="237" t="s">
        <v>21</v>
      </c>
      <c r="F1643" s="238" t="s">
        <v>788</v>
      </c>
      <c r="G1643" s="235"/>
      <c r="H1643" s="237" t="s">
        <v>21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223</v>
      </c>
      <c r="AU1643" s="244" t="s">
        <v>86</v>
      </c>
      <c r="AV1643" s="13" t="s">
        <v>80</v>
      </c>
      <c r="AW1643" s="13" t="s">
        <v>34</v>
      </c>
      <c r="AX1643" s="13" t="s">
        <v>73</v>
      </c>
      <c r="AY1643" s="244" t="s">
        <v>213</v>
      </c>
    </row>
    <row r="1644" s="14" customFormat="1">
      <c r="A1644" s="14"/>
      <c r="B1644" s="245"/>
      <c r="C1644" s="246"/>
      <c r="D1644" s="236" t="s">
        <v>223</v>
      </c>
      <c r="E1644" s="247" t="s">
        <v>21</v>
      </c>
      <c r="F1644" s="248" t="s">
        <v>1757</v>
      </c>
      <c r="G1644" s="246"/>
      <c r="H1644" s="249">
        <v>426.38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223</v>
      </c>
      <c r="AU1644" s="255" t="s">
        <v>86</v>
      </c>
      <c r="AV1644" s="14" t="s">
        <v>86</v>
      </c>
      <c r="AW1644" s="14" t="s">
        <v>34</v>
      </c>
      <c r="AX1644" s="14" t="s">
        <v>73</v>
      </c>
      <c r="AY1644" s="255" t="s">
        <v>213</v>
      </c>
    </row>
    <row r="1645" s="13" customFormat="1">
      <c r="A1645" s="13"/>
      <c r="B1645" s="234"/>
      <c r="C1645" s="235"/>
      <c r="D1645" s="236" t="s">
        <v>223</v>
      </c>
      <c r="E1645" s="237" t="s">
        <v>21</v>
      </c>
      <c r="F1645" s="238" t="s">
        <v>1873</v>
      </c>
      <c r="G1645" s="235"/>
      <c r="H1645" s="237" t="s">
        <v>21</v>
      </c>
      <c r="I1645" s="239"/>
      <c r="J1645" s="235"/>
      <c r="K1645" s="235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223</v>
      </c>
      <c r="AU1645" s="244" t="s">
        <v>86</v>
      </c>
      <c r="AV1645" s="13" t="s">
        <v>80</v>
      </c>
      <c r="AW1645" s="13" t="s">
        <v>34</v>
      </c>
      <c r="AX1645" s="13" t="s">
        <v>73</v>
      </c>
      <c r="AY1645" s="244" t="s">
        <v>213</v>
      </c>
    </row>
    <row r="1646" s="14" customFormat="1">
      <c r="A1646" s="14"/>
      <c r="B1646" s="245"/>
      <c r="C1646" s="246"/>
      <c r="D1646" s="236" t="s">
        <v>223</v>
      </c>
      <c r="E1646" s="247" t="s">
        <v>21</v>
      </c>
      <c r="F1646" s="248" t="s">
        <v>587</v>
      </c>
      <c r="G1646" s="246"/>
      <c r="H1646" s="249">
        <v>20.329999999999998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223</v>
      </c>
      <c r="AU1646" s="255" t="s">
        <v>86</v>
      </c>
      <c r="AV1646" s="14" t="s">
        <v>86</v>
      </c>
      <c r="AW1646" s="14" t="s">
        <v>34</v>
      </c>
      <c r="AX1646" s="14" t="s">
        <v>73</v>
      </c>
      <c r="AY1646" s="255" t="s">
        <v>213</v>
      </c>
    </row>
    <row r="1647" s="15" customFormat="1">
      <c r="A1647" s="15"/>
      <c r="B1647" s="256"/>
      <c r="C1647" s="257"/>
      <c r="D1647" s="236" t="s">
        <v>223</v>
      </c>
      <c r="E1647" s="258" t="s">
        <v>21</v>
      </c>
      <c r="F1647" s="259" t="s">
        <v>230</v>
      </c>
      <c r="G1647" s="257"/>
      <c r="H1647" s="260">
        <v>446.70999999999998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66" t="s">
        <v>223</v>
      </c>
      <c r="AU1647" s="266" t="s">
        <v>86</v>
      </c>
      <c r="AV1647" s="15" t="s">
        <v>122</v>
      </c>
      <c r="AW1647" s="15" t="s">
        <v>34</v>
      </c>
      <c r="AX1647" s="15" t="s">
        <v>80</v>
      </c>
      <c r="AY1647" s="266" t="s">
        <v>213</v>
      </c>
    </row>
    <row r="1648" s="2" customFormat="1" ht="16.5" customHeight="1">
      <c r="A1648" s="41"/>
      <c r="B1648" s="42"/>
      <c r="C1648" s="267" t="s">
        <v>1874</v>
      </c>
      <c r="D1648" s="267" t="s">
        <v>241</v>
      </c>
      <c r="E1648" s="268" t="s">
        <v>1875</v>
      </c>
      <c r="F1648" s="269" t="s">
        <v>1876</v>
      </c>
      <c r="G1648" s="270" t="s">
        <v>248</v>
      </c>
      <c r="H1648" s="271">
        <v>447.69900000000001</v>
      </c>
      <c r="I1648" s="272"/>
      <c r="J1648" s="273">
        <f>ROUND(I1648*H1648,2)</f>
        <v>0</v>
      </c>
      <c r="K1648" s="269" t="s">
        <v>219</v>
      </c>
      <c r="L1648" s="274"/>
      <c r="M1648" s="275" t="s">
        <v>21</v>
      </c>
      <c r="N1648" s="276" t="s">
        <v>45</v>
      </c>
      <c r="O1648" s="87"/>
      <c r="P1648" s="225">
        <f>O1648*H1648</f>
        <v>0</v>
      </c>
      <c r="Q1648" s="225">
        <v>0.0070000000000000001</v>
      </c>
      <c r="R1648" s="225">
        <f>Q1648*H1648</f>
        <v>3.133893</v>
      </c>
      <c r="S1648" s="225">
        <v>0</v>
      </c>
      <c r="T1648" s="226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27" t="s">
        <v>502</v>
      </c>
      <c r="AT1648" s="227" t="s">
        <v>241</v>
      </c>
      <c r="AU1648" s="227" t="s">
        <v>86</v>
      </c>
      <c r="AY1648" s="20" t="s">
        <v>213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20" t="s">
        <v>86</v>
      </c>
      <c r="BK1648" s="228">
        <f>ROUND(I1648*H1648,2)</f>
        <v>0</v>
      </c>
      <c r="BL1648" s="20" t="s">
        <v>314</v>
      </c>
      <c r="BM1648" s="227" t="s">
        <v>1877</v>
      </c>
    </row>
    <row r="1649" s="13" customFormat="1">
      <c r="A1649" s="13"/>
      <c r="B1649" s="234"/>
      <c r="C1649" s="235"/>
      <c r="D1649" s="236" t="s">
        <v>223</v>
      </c>
      <c r="E1649" s="237" t="s">
        <v>21</v>
      </c>
      <c r="F1649" s="238" t="s">
        <v>787</v>
      </c>
      <c r="G1649" s="235"/>
      <c r="H1649" s="237" t="s">
        <v>21</v>
      </c>
      <c r="I1649" s="239"/>
      <c r="J1649" s="235"/>
      <c r="K1649" s="235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223</v>
      </c>
      <c r="AU1649" s="244" t="s">
        <v>86</v>
      </c>
      <c r="AV1649" s="13" t="s">
        <v>80</v>
      </c>
      <c r="AW1649" s="13" t="s">
        <v>34</v>
      </c>
      <c r="AX1649" s="13" t="s">
        <v>73</v>
      </c>
      <c r="AY1649" s="244" t="s">
        <v>213</v>
      </c>
    </row>
    <row r="1650" s="13" customFormat="1">
      <c r="A1650" s="13"/>
      <c r="B1650" s="234"/>
      <c r="C1650" s="235"/>
      <c r="D1650" s="236" t="s">
        <v>223</v>
      </c>
      <c r="E1650" s="237" t="s">
        <v>21</v>
      </c>
      <c r="F1650" s="238" t="s">
        <v>788</v>
      </c>
      <c r="G1650" s="235"/>
      <c r="H1650" s="237" t="s">
        <v>21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223</v>
      </c>
      <c r="AU1650" s="244" t="s">
        <v>86</v>
      </c>
      <c r="AV1650" s="13" t="s">
        <v>80</v>
      </c>
      <c r="AW1650" s="13" t="s">
        <v>34</v>
      </c>
      <c r="AX1650" s="13" t="s">
        <v>73</v>
      </c>
      <c r="AY1650" s="244" t="s">
        <v>213</v>
      </c>
    </row>
    <row r="1651" s="14" customFormat="1">
      <c r="A1651" s="14"/>
      <c r="B1651" s="245"/>
      <c r="C1651" s="246"/>
      <c r="D1651" s="236" t="s">
        <v>223</v>
      </c>
      <c r="E1651" s="247" t="s">
        <v>21</v>
      </c>
      <c r="F1651" s="248" t="s">
        <v>1878</v>
      </c>
      <c r="G1651" s="246"/>
      <c r="H1651" s="249">
        <v>447.69900000000001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223</v>
      </c>
      <c r="AU1651" s="255" t="s">
        <v>86</v>
      </c>
      <c r="AV1651" s="14" t="s">
        <v>86</v>
      </c>
      <c r="AW1651" s="14" t="s">
        <v>34</v>
      </c>
      <c r="AX1651" s="14" t="s">
        <v>73</v>
      </c>
      <c r="AY1651" s="255" t="s">
        <v>213</v>
      </c>
    </row>
    <row r="1652" s="15" customFormat="1">
      <c r="A1652" s="15"/>
      <c r="B1652" s="256"/>
      <c r="C1652" s="257"/>
      <c r="D1652" s="236" t="s">
        <v>223</v>
      </c>
      <c r="E1652" s="258" t="s">
        <v>21</v>
      </c>
      <c r="F1652" s="259" t="s">
        <v>230</v>
      </c>
      <c r="G1652" s="257"/>
      <c r="H1652" s="260">
        <v>447.69900000000001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223</v>
      </c>
      <c r="AU1652" s="266" t="s">
        <v>86</v>
      </c>
      <c r="AV1652" s="15" t="s">
        <v>122</v>
      </c>
      <c r="AW1652" s="15" t="s">
        <v>34</v>
      </c>
      <c r="AX1652" s="15" t="s">
        <v>80</v>
      </c>
      <c r="AY1652" s="266" t="s">
        <v>213</v>
      </c>
    </row>
    <row r="1653" s="2" customFormat="1" ht="16.5" customHeight="1">
      <c r="A1653" s="41"/>
      <c r="B1653" s="42"/>
      <c r="C1653" s="267" t="s">
        <v>1879</v>
      </c>
      <c r="D1653" s="267" t="s">
        <v>241</v>
      </c>
      <c r="E1653" s="268" t="s">
        <v>1880</v>
      </c>
      <c r="F1653" s="269" t="s">
        <v>1881</v>
      </c>
      <c r="G1653" s="270" t="s">
        <v>248</v>
      </c>
      <c r="H1653" s="271">
        <v>21.347000000000001</v>
      </c>
      <c r="I1653" s="272"/>
      <c r="J1653" s="273">
        <f>ROUND(I1653*H1653,2)</f>
        <v>0</v>
      </c>
      <c r="K1653" s="269" t="s">
        <v>219</v>
      </c>
      <c r="L1653" s="274"/>
      <c r="M1653" s="275" t="s">
        <v>21</v>
      </c>
      <c r="N1653" s="276" t="s">
        <v>45</v>
      </c>
      <c r="O1653" s="87"/>
      <c r="P1653" s="225">
        <f>O1653*H1653</f>
        <v>0</v>
      </c>
      <c r="Q1653" s="225">
        <v>0.0030000000000000001</v>
      </c>
      <c r="R1653" s="225">
        <f>Q1653*H1653</f>
        <v>0.064041000000000001</v>
      </c>
      <c r="S1653" s="225">
        <v>0</v>
      </c>
      <c r="T1653" s="226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7" t="s">
        <v>502</v>
      </c>
      <c r="AT1653" s="227" t="s">
        <v>241</v>
      </c>
      <c r="AU1653" s="227" t="s">
        <v>86</v>
      </c>
      <c r="AY1653" s="20" t="s">
        <v>213</v>
      </c>
      <c r="BE1653" s="228">
        <f>IF(N1653="základní",J1653,0)</f>
        <v>0</v>
      </c>
      <c r="BF1653" s="228">
        <f>IF(N1653="snížená",J1653,0)</f>
        <v>0</v>
      </c>
      <c r="BG1653" s="228">
        <f>IF(N1653="zákl. přenesená",J1653,0)</f>
        <v>0</v>
      </c>
      <c r="BH1653" s="228">
        <f>IF(N1653="sníž. přenesená",J1653,0)</f>
        <v>0</v>
      </c>
      <c r="BI1653" s="228">
        <f>IF(N1653="nulová",J1653,0)</f>
        <v>0</v>
      </c>
      <c r="BJ1653" s="20" t="s">
        <v>86</v>
      </c>
      <c r="BK1653" s="228">
        <f>ROUND(I1653*H1653,2)</f>
        <v>0</v>
      </c>
      <c r="BL1653" s="20" t="s">
        <v>314</v>
      </c>
      <c r="BM1653" s="227" t="s">
        <v>1882</v>
      </c>
    </row>
    <row r="1654" s="13" customFormat="1">
      <c r="A1654" s="13"/>
      <c r="B1654" s="234"/>
      <c r="C1654" s="235"/>
      <c r="D1654" s="236" t="s">
        <v>223</v>
      </c>
      <c r="E1654" s="237" t="s">
        <v>21</v>
      </c>
      <c r="F1654" s="238" t="s">
        <v>1873</v>
      </c>
      <c r="G1654" s="235"/>
      <c r="H1654" s="237" t="s">
        <v>21</v>
      </c>
      <c r="I1654" s="239"/>
      <c r="J1654" s="235"/>
      <c r="K1654" s="235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223</v>
      </c>
      <c r="AU1654" s="244" t="s">
        <v>86</v>
      </c>
      <c r="AV1654" s="13" t="s">
        <v>80</v>
      </c>
      <c r="AW1654" s="13" t="s">
        <v>34</v>
      </c>
      <c r="AX1654" s="13" t="s">
        <v>73</v>
      </c>
      <c r="AY1654" s="244" t="s">
        <v>213</v>
      </c>
    </row>
    <row r="1655" s="14" customFormat="1">
      <c r="A1655" s="14"/>
      <c r="B1655" s="245"/>
      <c r="C1655" s="246"/>
      <c r="D1655" s="236" t="s">
        <v>223</v>
      </c>
      <c r="E1655" s="247" t="s">
        <v>21</v>
      </c>
      <c r="F1655" s="248" t="s">
        <v>1883</v>
      </c>
      <c r="G1655" s="246"/>
      <c r="H1655" s="249">
        <v>21.347000000000001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223</v>
      </c>
      <c r="AU1655" s="255" t="s">
        <v>86</v>
      </c>
      <c r="AV1655" s="14" t="s">
        <v>86</v>
      </c>
      <c r="AW1655" s="14" t="s">
        <v>34</v>
      </c>
      <c r="AX1655" s="14" t="s">
        <v>73</v>
      </c>
      <c r="AY1655" s="255" t="s">
        <v>213</v>
      </c>
    </row>
    <row r="1656" s="15" customFormat="1">
      <c r="A1656" s="15"/>
      <c r="B1656" s="256"/>
      <c r="C1656" s="257"/>
      <c r="D1656" s="236" t="s">
        <v>223</v>
      </c>
      <c r="E1656" s="258" t="s">
        <v>21</v>
      </c>
      <c r="F1656" s="259" t="s">
        <v>230</v>
      </c>
      <c r="G1656" s="257"/>
      <c r="H1656" s="260">
        <v>21.347000000000001</v>
      </c>
      <c r="I1656" s="261"/>
      <c r="J1656" s="257"/>
      <c r="K1656" s="257"/>
      <c r="L1656" s="262"/>
      <c r="M1656" s="263"/>
      <c r="N1656" s="264"/>
      <c r="O1656" s="264"/>
      <c r="P1656" s="264"/>
      <c r="Q1656" s="264"/>
      <c r="R1656" s="264"/>
      <c r="S1656" s="264"/>
      <c r="T1656" s="26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6" t="s">
        <v>223</v>
      </c>
      <c r="AU1656" s="266" t="s">
        <v>86</v>
      </c>
      <c r="AV1656" s="15" t="s">
        <v>122</v>
      </c>
      <c r="AW1656" s="15" t="s">
        <v>34</v>
      </c>
      <c r="AX1656" s="15" t="s">
        <v>80</v>
      </c>
      <c r="AY1656" s="266" t="s">
        <v>213</v>
      </c>
    </row>
    <row r="1657" s="2" customFormat="1" ht="16.5" customHeight="1">
      <c r="A1657" s="41"/>
      <c r="B1657" s="42"/>
      <c r="C1657" s="216" t="s">
        <v>1884</v>
      </c>
      <c r="D1657" s="216" t="s">
        <v>215</v>
      </c>
      <c r="E1657" s="217" t="s">
        <v>1885</v>
      </c>
      <c r="F1657" s="218" t="s">
        <v>1886</v>
      </c>
      <c r="G1657" s="219" t="s">
        <v>248</v>
      </c>
      <c r="H1657" s="220">
        <v>20.329999999999998</v>
      </c>
      <c r="I1657" s="221"/>
      <c r="J1657" s="222">
        <f>ROUND(I1657*H1657,2)</f>
        <v>0</v>
      </c>
      <c r="K1657" s="218" t="s">
        <v>219</v>
      </c>
      <c r="L1657" s="47"/>
      <c r="M1657" s="223" t="s">
        <v>21</v>
      </c>
      <c r="N1657" s="224" t="s">
        <v>45</v>
      </c>
      <c r="O1657" s="87"/>
      <c r="P1657" s="225">
        <f>O1657*H1657</f>
        <v>0</v>
      </c>
      <c r="Q1657" s="225">
        <v>0</v>
      </c>
      <c r="R1657" s="225">
        <f>Q1657*H1657</f>
        <v>0</v>
      </c>
      <c r="S1657" s="225">
        <v>0</v>
      </c>
      <c r="T1657" s="226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27" t="s">
        <v>314</v>
      </c>
      <c r="AT1657" s="227" t="s">
        <v>215</v>
      </c>
      <c r="AU1657" s="227" t="s">
        <v>86</v>
      </c>
      <c r="AY1657" s="20" t="s">
        <v>213</v>
      </c>
      <c r="BE1657" s="228">
        <f>IF(N1657="základní",J1657,0)</f>
        <v>0</v>
      </c>
      <c r="BF1657" s="228">
        <f>IF(N1657="snížená",J1657,0)</f>
        <v>0</v>
      </c>
      <c r="BG1657" s="228">
        <f>IF(N1657="zákl. přenesená",J1657,0)</f>
        <v>0</v>
      </c>
      <c r="BH1657" s="228">
        <f>IF(N1657="sníž. přenesená",J1657,0)</f>
        <v>0</v>
      </c>
      <c r="BI1657" s="228">
        <f>IF(N1657="nulová",J1657,0)</f>
        <v>0</v>
      </c>
      <c r="BJ1657" s="20" t="s">
        <v>86</v>
      </c>
      <c r="BK1657" s="228">
        <f>ROUND(I1657*H1657,2)</f>
        <v>0</v>
      </c>
      <c r="BL1657" s="20" t="s">
        <v>314</v>
      </c>
      <c r="BM1657" s="227" t="s">
        <v>1887</v>
      </c>
    </row>
    <row r="1658" s="2" customFormat="1">
      <c r="A1658" s="41"/>
      <c r="B1658" s="42"/>
      <c r="C1658" s="43"/>
      <c r="D1658" s="229" t="s">
        <v>221</v>
      </c>
      <c r="E1658" s="43"/>
      <c r="F1658" s="230" t="s">
        <v>1888</v>
      </c>
      <c r="G1658" s="43"/>
      <c r="H1658" s="43"/>
      <c r="I1658" s="231"/>
      <c r="J1658" s="43"/>
      <c r="K1658" s="43"/>
      <c r="L1658" s="47"/>
      <c r="M1658" s="232"/>
      <c r="N1658" s="233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221</v>
      </c>
      <c r="AU1658" s="20" t="s">
        <v>86</v>
      </c>
    </row>
    <row r="1659" s="13" customFormat="1">
      <c r="A1659" s="13"/>
      <c r="B1659" s="234"/>
      <c r="C1659" s="235"/>
      <c r="D1659" s="236" t="s">
        <v>223</v>
      </c>
      <c r="E1659" s="237" t="s">
        <v>21</v>
      </c>
      <c r="F1659" s="238" t="s">
        <v>1873</v>
      </c>
      <c r="G1659" s="235"/>
      <c r="H1659" s="237" t="s">
        <v>21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223</v>
      </c>
      <c r="AU1659" s="244" t="s">
        <v>86</v>
      </c>
      <c r="AV1659" s="13" t="s">
        <v>80</v>
      </c>
      <c r="AW1659" s="13" t="s">
        <v>34</v>
      </c>
      <c r="AX1659" s="13" t="s">
        <v>73</v>
      </c>
      <c r="AY1659" s="244" t="s">
        <v>213</v>
      </c>
    </row>
    <row r="1660" s="14" customFormat="1">
      <c r="A1660" s="14"/>
      <c r="B1660" s="245"/>
      <c r="C1660" s="246"/>
      <c r="D1660" s="236" t="s">
        <v>223</v>
      </c>
      <c r="E1660" s="247" t="s">
        <v>21</v>
      </c>
      <c r="F1660" s="248" t="s">
        <v>587</v>
      </c>
      <c r="G1660" s="246"/>
      <c r="H1660" s="249">
        <v>20.329999999999998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223</v>
      </c>
      <c r="AU1660" s="255" t="s">
        <v>86</v>
      </c>
      <c r="AV1660" s="14" t="s">
        <v>86</v>
      </c>
      <c r="AW1660" s="14" t="s">
        <v>34</v>
      </c>
      <c r="AX1660" s="14" t="s">
        <v>73</v>
      </c>
      <c r="AY1660" s="255" t="s">
        <v>213</v>
      </c>
    </row>
    <row r="1661" s="15" customFormat="1">
      <c r="A1661" s="15"/>
      <c r="B1661" s="256"/>
      <c r="C1661" s="257"/>
      <c r="D1661" s="236" t="s">
        <v>223</v>
      </c>
      <c r="E1661" s="258" t="s">
        <v>21</v>
      </c>
      <c r="F1661" s="259" t="s">
        <v>230</v>
      </c>
      <c r="G1661" s="257"/>
      <c r="H1661" s="260">
        <v>20.329999999999998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223</v>
      </c>
      <c r="AU1661" s="266" t="s">
        <v>86</v>
      </c>
      <c r="AV1661" s="15" t="s">
        <v>122</v>
      </c>
      <c r="AW1661" s="15" t="s">
        <v>34</v>
      </c>
      <c r="AX1661" s="15" t="s">
        <v>80</v>
      </c>
      <c r="AY1661" s="266" t="s">
        <v>213</v>
      </c>
    </row>
    <row r="1662" s="2" customFormat="1" ht="16.5" customHeight="1">
      <c r="A1662" s="41"/>
      <c r="B1662" s="42"/>
      <c r="C1662" s="267" t="s">
        <v>1889</v>
      </c>
      <c r="D1662" s="267" t="s">
        <v>241</v>
      </c>
      <c r="E1662" s="268" t="s">
        <v>1890</v>
      </c>
      <c r="F1662" s="269" t="s">
        <v>1891</v>
      </c>
      <c r="G1662" s="270" t="s">
        <v>218</v>
      </c>
      <c r="H1662" s="271">
        <v>0.42699999999999999</v>
      </c>
      <c r="I1662" s="272"/>
      <c r="J1662" s="273">
        <f>ROUND(I1662*H1662,2)</f>
        <v>0</v>
      </c>
      <c r="K1662" s="269" t="s">
        <v>219</v>
      </c>
      <c r="L1662" s="274"/>
      <c r="M1662" s="275" t="s">
        <v>21</v>
      </c>
      <c r="N1662" s="276" t="s">
        <v>45</v>
      </c>
      <c r="O1662" s="87"/>
      <c r="P1662" s="225">
        <f>O1662*H1662</f>
        <v>0</v>
      </c>
      <c r="Q1662" s="225">
        <v>0.029999999999999999</v>
      </c>
      <c r="R1662" s="225">
        <f>Q1662*H1662</f>
        <v>0.012809999999999999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502</v>
      </c>
      <c r="AT1662" s="227" t="s">
        <v>241</v>
      </c>
      <c r="AU1662" s="227" t="s">
        <v>86</v>
      </c>
      <c r="AY1662" s="20" t="s">
        <v>213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86</v>
      </c>
      <c r="BK1662" s="228">
        <f>ROUND(I1662*H1662,2)</f>
        <v>0</v>
      </c>
      <c r="BL1662" s="20" t="s">
        <v>314</v>
      </c>
      <c r="BM1662" s="227" t="s">
        <v>1892</v>
      </c>
    </row>
    <row r="1663" s="13" customFormat="1">
      <c r="A1663" s="13"/>
      <c r="B1663" s="234"/>
      <c r="C1663" s="235"/>
      <c r="D1663" s="236" t="s">
        <v>223</v>
      </c>
      <c r="E1663" s="237" t="s">
        <v>21</v>
      </c>
      <c r="F1663" s="238" t="s">
        <v>1873</v>
      </c>
      <c r="G1663" s="235"/>
      <c r="H1663" s="237" t="s">
        <v>21</v>
      </c>
      <c r="I1663" s="239"/>
      <c r="J1663" s="235"/>
      <c r="K1663" s="235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223</v>
      </c>
      <c r="AU1663" s="244" t="s">
        <v>86</v>
      </c>
      <c r="AV1663" s="13" t="s">
        <v>80</v>
      </c>
      <c r="AW1663" s="13" t="s">
        <v>34</v>
      </c>
      <c r="AX1663" s="13" t="s">
        <v>73</v>
      </c>
      <c r="AY1663" s="244" t="s">
        <v>213</v>
      </c>
    </row>
    <row r="1664" s="14" customFormat="1">
      <c r="A1664" s="14"/>
      <c r="B1664" s="245"/>
      <c r="C1664" s="246"/>
      <c r="D1664" s="236" t="s">
        <v>223</v>
      </c>
      <c r="E1664" s="247" t="s">
        <v>21</v>
      </c>
      <c r="F1664" s="248" t="s">
        <v>1893</v>
      </c>
      <c r="G1664" s="246"/>
      <c r="H1664" s="249">
        <v>0.42699999999999999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223</v>
      </c>
      <c r="AU1664" s="255" t="s">
        <v>86</v>
      </c>
      <c r="AV1664" s="14" t="s">
        <v>86</v>
      </c>
      <c r="AW1664" s="14" t="s">
        <v>34</v>
      </c>
      <c r="AX1664" s="14" t="s">
        <v>73</v>
      </c>
      <c r="AY1664" s="255" t="s">
        <v>213</v>
      </c>
    </row>
    <row r="1665" s="15" customFormat="1">
      <c r="A1665" s="15"/>
      <c r="B1665" s="256"/>
      <c r="C1665" s="257"/>
      <c r="D1665" s="236" t="s">
        <v>223</v>
      </c>
      <c r="E1665" s="258" t="s">
        <v>21</v>
      </c>
      <c r="F1665" s="259" t="s">
        <v>230</v>
      </c>
      <c r="G1665" s="257"/>
      <c r="H1665" s="260">
        <v>0.42699999999999999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6" t="s">
        <v>223</v>
      </c>
      <c r="AU1665" s="266" t="s">
        <v>86</v>
      </c>
      <c r="AV1665" s="15" t="s">
        <v>122</v>
      </c>
      <c r="AW1665" s="15" t="s">
        <v>34</v>
      </c>
      <c r="AX1665" s="15" t="s">
        <v>80</v>
      </c>
      <c r="AY1665" s="266" t="s">
        <v>213</v>
      </c>
    </row>
    <row r="1666" s="2" customFormat="1" ht="24.15" customHeight="1">
      <c r="A1666" s="41"/>
      <c r="B1666" s="42"/>
      <c r="C1666" s="216" t="s">
        <v>1894</v>
      </c>
      <c r="D1666" s="216" t="s">
        <v>215</v>
      </c>
      <c r="E1666" s="217" t="s">
        <v>1895</v>
      </c>
      <c r="F1666" s="218" t="s">
        <v>1896</v>
      </c>
      <c r="G1666" s="219" t="s">
        <v>284</v>
      </c>
      <c r="H1666" s="220">
        <v>3.2109999999999999</v>
      </c>
      <c r="I1666" s="221"/>
      <c r="J1666" s="222">
        <f>ROUND(I1666*H1666,2)</f>
        <v>0</v>
      </c>
      <c r="K1666" s="218" t="s">
        <v>219</v>
      </c>
      <c r="L1666" s="47"/>
      <c r="M1666" s="223" t="s">
        <v>21</v>
      </c>
      <c r="N1666" s="224" t="s">
        <v>45</v>
      </c>
      <c r="O1666" s="87"/>
      <c r="P1666" s="225">
        <f>O1666*H1666</f>
        <v>0</v>
      </c>
      <c r="Q1666" s="225">
        <v>0</v>
      </c>
      <c r="R1666" s="225">
        <f>Q1666*H1666</f>
        <v>0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314</v>
      </c>
      <c r="AT1666" s="227" t="s">
        <v>215</v>
      </c>
      <c r="AU1666" s="227" t="s">
        <v>86</v>
      </c>
      <c r="AY1666" s="20" t="s">
        <v>213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86</v>
      </c>
      <c r="BK1666" s="228">
        <f>ROUND(I1666*H1666,2)</f>
        <v>0</v>
      </c>
      <c r="BL1666" s="20" t="s">
        <v>314</v>
      </c>
      <c r="BM1666" s="227" t="s">
        <v>1897</v>
      </c>
    </row>
    <row r="1667" s="2" customFormat="1">
      <c r="A1667" s="41"/>
      <c r="B1667" s="42"/>
      <c r="C1667" s="43"/>
      <c r="D1667" s="229" t="s">
        <v>221</v>
      </c>
      <c r="E1667" s="43"/>
      <c r="F1667" s="230" t="s">
        <v>1898</v>
      </c>
      <c r="G1667" s="43"/>
      <c r="H1667" s="43"/>
      <c r="I1667" s="231"/>
      <c r="J1667" s="43"/>
      <c r="K1667" s="43"/>
      <c r="L1667" s="47"/>
      <c r="M1667" s="232"/>
      <c r="N1667" s="233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221</v>
      </c>
      <c r="AU1667" s="20" t="s">
        <v>86</v>
      </c>
    </row>
    <row r="1668" s="12" customFormat="1" ht="22.8" customHeight="1">
      <c r="A1668" s="12"/>
      <c r="B1668" s="200"/>
      <c r="C1668" s="201"/>
      <c r="D1668" s="202" t="s">
        <v>72</v>
      </c>
      <c r="E1668" s="214" t="s">
        <v>1899</v>
      </c>
      <c r="F1668" s="214" t="s">
        <v>1900</v>
      </c>
      <c r="G1668" s="201"/>
      <c r="H1668" s="201"/>
      <c r="I1668" s="204"/>
      <c r="J1668" s="215">
        <f>BK1668</f>
        <v>0</v>
      </c>
      <c r="K1668" s="201"/>
      <c r="L1668" s="206"/>
      <c r="M1668" s="207"/>
      <c r="N1668" s="208"/>
      <c r="O1668" s="208"/>
      <c r="P1668" s="209">
        <f>SUM(P1669:P1721)</f>
        <v>0</v>
      </c>
      <c r="Q1668" s="208"/>
      <c r="R1668" s="209">
        <f>SUM(R1669:R1721)</f>
        <v>0.85520825</v>
      </c>
      <c r="S1668" s="208"/>
      <c r="T1668" s="210">
        <f>SUM(T1669:T1721)</f>
        <v>0</v>
      </c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R1668" s="211" t="s">
        <v>86</v>
      </c>
      <c r="AT1668" s="212" t="s">
        <v>72</v>
      </c>
      <c r="AU1668" s="212" t="s">
        <v>80</v>
      </c>
      <c r="AY1668" s="211" t="s">
        <v>213</v>
      </c>
      <c r="BK1668" s="213">
        <f>SUM(BK1669:BK1721)</f>
        <v>0</v>
      </c>
    </row>
    <row r="1669" s="2" customFormat="1" ht="33" customHeight="1">
      <c r="A1669" s="41"/>
      <c r="B1669" s="42"/>
      <c r="C1669" s="216" t="s">
        <v>1901</v>
      </c>
      <c r="D1669" s="216" t="s">
        <v>215</v>
      </c>
      <c r="E1669" s="217" t="s">
        <v>1902</v>
      </c>
      <c r="F1669" s="218" t="s">
        <v>1903</v>
      </c>
      <c r="G1669" s="219" t="s">
        <v>248</v>
      </c>
      <c r="H1669" s="220">
        <v>63.115000000000002</v>
      </c>
      <c r="I1669" s="221"/>
      <c r="J1669" s="222">
        <f>ROUND(I1669*H1669,2)</f>
        <v>0</v>
      </c>
      <c r="K1669" s="218" t="s">
        <v>219</v>
      </c>
      <c r="L1669" s="47"/>
      <c r="M1669" s="223" t="s">
        <v>21</v>
      </c>
      <c r="N1669" s="224" t="s">
        <v>45</v>
      </c>
      <c r="O1669" s="87"/>
      <c r="P1669" s="225">
        <f>O1669*H1669</f>
        <v>0</v>
      </c>
      <c r="Q1669" s="225">
        <v>0.01355</v>
      </c>
      <c r="R1669" s="225">
        <f>Q1669*H1669</f>
        <v>0.85520825</v>
      </c>
      <c r="S1669" s="225">
        <v>0</v>
      </c>
      <c r="T1669" s="226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27" t="s">
        <v>314</v>
      </c>
      <c r="AT1669" s="227" t="s">
        <v>215</v>
      </c>
      <c r="AU1669" s="227" t="s">
        <v>86</v>
      </c>
      <c r="AY1669" s="20" t="s">
        <v>213</v>
      </c>
      <c r="BE1669" s="228">
        <f>IF(N1669="základní",J1669,0)</f>
        <v>0</v>
      </c>
      <c r="BF1669" s="228">
        <f>IF(N1669="snížená",J1669,0)</f>
        <v>0</v>
      </c>
      <c r="BG1669" s="228">
        <f>IF(N1669="zákl. přenesená",J1669,0)</f>
        <v>0</v>
      </c>
      <c r="BH1669" s="228">
        <f>IF(N1669="sníž. přenesená",J1669,0)</f>
        <v>0</v>
      </c>
      <c r="BI1669" s="228">
        <f>IF(N1669="nulová",J1669,0)</f>
        <v>0</v>
      </c>
      <c r="BJ1669" s="20" t="s">
        <v>86</v>
      </c>
      <c r="BK1669" s="228">
        <f>ROUND(I1669*H1669,2)</f>
        <v>0</v>
      </c>
      <c r="BL1669" s="20" t="s">
        <v>314</v>
      </c>
      <c r="BM1669" s="227" t="s">
        <v>1904</v>
      </c>
    </row>
    <row r="1670" s="2" customFormat="1">
      <c r="A1670" s="41"/>
      <c r="B1670" s="42"/>
      <c r="C1670" s="43"/>
      <c r="D1670" s="229" t="s">
        <v>221</v>
      </c>
      <c r="E1670" s="43"/>
      <c r="F1670" s="230" t="s">
        <v>1905</v>
      </c>
      <c r="G1670" s="43"/>
      <c r="H1670" s="43"/>
      <c r="I1670" s="231"/>
      <c r="J1670" s="43"/>
      <c r="K1670" s="43"/>
      <c r="L1670" s="47"/>
      <c r="M1670" s="232"/>
      <c r="N1670" s="233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221</v>
      </c>
      <c r="AU1670" s="20" t="s">
        <v>86</v>
      </c>
    </row>
    <row r="1671" s="13" customFormat="1">
      <c r="A1671" s="13"/>
      <c r="B1671" s="234"/>
      <c r="C1671" s="235"/>
      <c r="D1671" s="236" t="s">
        <v>223</v>
      </c>
      <c r="E1671" s="237" t="s">
        <v>21</v>
      </c>
      <c r="F1671" s="238" t="s">
        <v>1209</v>
      </c>
      <c r="G1671" s="235"/>
      <c r="H1671" s="237" t="s">
        <v>21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223</v>
      </c>
      <c r="AU1671" s="244" t="s">
        <v>86</v>
      </c>
      <c r="AV1671" s="13" t="s">
        <v>80</v>
      </c>
      <c r="AW1671" s="13" t="s">
        <v>34</v>
      </c>
      <c r="AX1671" s="13" t="s">
        <v>73</v>
      </c>
      <c r="AY1671" s="244" t="s">
        <v>213</v>
      </c>
    </row>
    <row r="1672" s="13" customFormat="1">
      <c r="A1672" s="13"/>
      <c r="B1672" s="234"/>
      <c r="C1672" s="235"/>
      <c r="D1672" s="236" t="s">
        <v>223</v>
      </c>
      <c r="E1672" s="237" t="s">
        <v>21</v>
      </c>
      <c r="F1672" s="238" t="s">
        <v>1906</v>
      </c>
      <c r="G1672" s="235"/>
      <c r="H1672" s="237" t="s">
        <v>21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223</v>
      </c>
      <c r="AU1672" s="244" t="s">
        <v>86</v>
      </c>
      <c r="AV1672" s="13" t="s">
        <v>80</v>
      </c>
      <c r="AW1672" s="13" t="s">
        <v>34</v>
      </c>
      <c r="AX1672" s="13" t="s">
        <v>73</v>
      </c>
      <c r="AY1672" s="244" t="s">
        <v>213</v>
      </c>
    </row>
    <row r="1673" s="14" customFormat="1">
      <c r="A1673" s="14"/>
      <c r="B1673" s="245"/>
      <c r="C1673" s="246"/>
      <c r="D1673" s="236" t="s">
        <v>223</v>
      </c>
      <c r="E1673" s="247" t="s">
        <v>21</v>
      </c>
      <c r="F1673" s="248" t="s">
        <v>1907</v>
      </c>
      <c r="G1673" s="246"/>
      <c r="H1673" s="249">
        <v>6.4320000000000004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223</v>
      </c>
      <c r="AU1673" s="255" t="s">
        <v>86</v>
      </c>
      <c r="AV1673" s="14" t="s">
        <v>86</v>
      </c>
      <c r="AW1673" s="14" t="s">
        <v>34</v>
      </c>
      <c r="AX1673" s="14" t="s">
        <v>73</v>
      </c>
      <c r="AY1673" s="255" t="s">
        <v>213</v>
      </c>
    </row>
    <row r="1674" s="13" customFormat="1">
      <c r="A1674" s="13"/>
      <c r="B1674" s="234"/>
      <c r="C1674" s="235"/>
      <c r="D1674" s="236" t="s">
        <v>223</v>
      </c>
      <c r="E1674" s="237" t="s">
        <v>21</v>
      </c>
      <c r="F1674" s="238" t="s">
        <v>1035</v>
      </c>
      <c r="G1674" s="235"/>
      <c r="H1674" s="237" t="s">
        <v>21</v>
      </c>
      <c r="I1674" s="239"/>
      <c r="J1674" s="235"/>
      <c r="K1674" s="235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223</v>
      </c>
      <c r="AU1674" s="244" t="s">
        <v>86</v>
      </c>
      <c r="AV1674" s="13" t="s">
        <v>80</v>
      </c>
      <c r="AW1674" s="13" t="s">
        <v>34</v>
      </c>
      <c r="AX1674" s="13" t="s">
        <v>73</v>
      </c>
      <c r="AY1674" s="244" t="s">
        <v>213</v>
      </c>
    </row>
    <row r="1675" s="13" customFormat="1">
      <c r="A1675" s="13"/>
      <c r="B1675" s="234"/>
      <c r="C1675" s="235"/>
      <c r="D1675" s="236" t="s">
        <v>223</v>
      </c>
      <c r="E1675" s="237" t="s">
        <v>21</v>
      </c>
      <c r="F1675" s="238" t="s">
        <v>1370</v>
      </c>
      <c r="G1675" s="235"/>
      <c r="H1675" s="237" t="s">
        <v>21</v>
      </c>
      <c r="I1675" s="239"/>
      <c r="J1675" s="235"/>
      <c r="K1675" s="235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223</v>
      </c>
      <c r="AU1675" s="244" t="s">
        <v>86</v>
      </c>
      <c r="AV1675" s="13" t="s">
        <v>80</v>
      </c>
      <c r="AW1675" s="13" t="s">
        <v>34</v>
      </c>
      <c r="AX1675" s="13" t="s">
        <v>73</v>
      </c>
      <c r="AY1675" s="244" t="s">
        <v>213</v>
      </c>
    </row>
    <row r="1676" s="14" customFormat="1">
      <c r="A1676" s="14"/>
      <c r="B1676" s="245"/>
      <c r="C1676" s="246"/>
      <c r="D1676" s="236" t="s">
        <v>223</v>
      </c>
      <c r="E1676" s="247" t="s">
        <v>21</v>
      </c>
      <c r="F1676" s="248" t="s">
        <v>1908</v>
      </c>
      <c r="G1676" s="246"/>
      <c r="H1676" s="249">
        <v>3.8029999999999999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223</v>
      </c>
      <c r="AU1676" s="255" t="s">
        <v>86</v>
      </c>
      <c r="AV1676" s="14" t="s">
        <v>86</v>
      </c>
      <c r="AW1676" s="14" t="s">
        <v>34</v>
      </c>
      <c r="AX1676" s="14" t="s">
        <v>73</v>
      </c>
      <c r="AY1676" s="255" t="s">
        <v>213</v>
      </c>
    </row>
    <row r="1677" s="13" customFormat="1">
      <c r="A1677" s="13"/>
      <c r="B1677" s="234"/>
      <c r="C1677" s="235"/>
      <c r="D1677" s="236" t="s">
        <v>223</v>
      </c>
      <c r="E1677" s="237" t="s">
        <v>21</v>
      </c>
      <c r="F1677" s="238" t="s">
        <v>1909</v>
      </c>
      <c r="G1677" s="235"/>
      <c r="H1677" s="237" t="s">
        <v>21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223</v>
      </c>
      <c r="AU1677" s="244" t="s">
        <v>86</v>
      </c>
      <c r="AV1677" s="13" t="s">
        <v>80</v>
      </c>
      <c r="AW1677" s="13" t="s">
        <v>34</v>
      </c>
      <c r="AX1677" s="13" t="s">
        <v>73</v>
      </c>
      <c r="AY1677" s="244" t="s">
        <v>213</v>
      </c>
    </row>
    <row r="1678" s="14" customFormat="1">
      <c r="A1678" s="14"/>
      <c r="B1678" s="245"/>
      <c r="C1678" s="246"/>
      <c r="D1678" s="236" t="s">
        <v>223</v>
      </c>
      <c r="E1678" s="247" t="s">
        <v>21</v>
      </c>
      <c r="F1678" s="248" t="s">
        <v>1910</v>
      </c>
      <c r="G1678" s="246"/>
      <c r="H1678" s="249">
        <v>3.54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223</v>
      </c>
      <c r="AU1678" s="255" t="s">
        <v>86</v>
      </c>
      <c r="AV1678" s="14" t="s">
        <v>86</v>
      </c>
      <c r="AW1678" s="14" t="s">
        <v>34</v>
      </c>
      <c r="AX1678" s="14" t="s">
        <v>73</v>
      </c>
      <c r="AY1678" s="255" t="s">
        <v>213</v>
      </c>
    </row>
    <row r="1679" s="13" customFormat="1">
      <c r="A1679" s="13"/>
      <c r="B1679" s="234"/>
      <c r="C1679" s="235"/>
      <c r="D1679" s="236" t="s">
        <v>223</v>
      </c>
      <c r="E1679" s="237" t="s">
        <v>21</v>
      </c>
      <c r="F1679" s="238" t="s">
        <v>1911</v>
      </c>
      <c r="G1679" s="235"/>
      <c r="H1679" s="237" t="s">
        <v>21</v>
      </c>
      <c r="I1679" s="239"/>
      <c r="J1679" s="235"/>
      <c r="K1679" s="235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223</v>
      </c>
      <c r="AU1679" s="244" t="s">
        <v>86</v>
      </c>
      <c r="AV1679" s="13" t="s">
        <v>80</v>
      </c>
      <c r="AW1679" s="13" t="s">
        <v>34</v>
      </c>
      <c r="AX1679" s="13" t="s">
        <v>73</v>
      </c>
      <c r="AY1679" s="244" t="s">
        <v>213</v>
      </c>
    </row>
    <row r="1680" s="14" customFormat="1">
      <c r="A1680" s="14"/>
      <c r="B1680" s="245"/>
      <c r="C1680" s="246"/>
      <c r="D1680" s="236" t="s">
        <v>223</v>
      </c>
      <c r="E1680" s="247" t="s">
        <v>21</v>
      </c>
      <c r="F1680" s="248" t="s">
        <v>1912</v>
      </c>
      <c r="G1680" s="246"/>
      <c r="H1680" s="249">
        <v>1.74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223</v>
      </c>
      <c r="AU1680" s="255" t="s">
        <v>86</v>
      </c>
      <c r="AV1680" s="14" t="s">
        <v>86</v>
      </c>
      <c r="AW1680" s="14" t="s">
        <v>34</v>
      </c>
      <c r="AX1680" s="14" t="s">
        <v>73</v>
      </c>
      <c r="AY1680" s="255" t="s">
        <v>213</v>
      </c>
    </row>
    <row r="1681" s="13" customFormat="1">
      <c r="A1681" s="13"/>
      <c r="B1681" s="234"/>
      <c r="C1681" s="235"/>
      <c r="D1681" s="236" t="s">
        <v>223</v>
      </c>
      <c r="E1681" s="237" t="s">
        <v>21</v>
      </c>
      <c r="F1681" s="238" t="s">
        <v>1913</v>
      </c>
      <c r="G1681" s="235"/>
      <c r="H1681" s="237" t="s">
        <v>21</v>
      </c>
      <c r="I1681" s="239"/>
      <c r="J1681" s="235"/>
      <c r="K1681" s="235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223</v>
      </c>
      <c r="AU1681" s="244" t="s">
        <v>86</v>
      </c>
      <c r="AV1681" s="13" t="s">
        <v>80</v>
      </c>
      <c r="AW1681" s="13" t="s">
        <v>34</v>
      </c>
      <c r="AX1681" s="13" t="s">
        <v>73</v>
      </c>
      <c r="AY1681" s="244" t="s">
        <v>213</v>
      </c>
    </row>
    <row r="1682" s="14" customFormat="1">
      <c r="A1682" s="14"/>
      <c r="B1682" s="245"/>
      <c r="C1682" s="246"/>
      <c r="D1682" s="236" t="s">
        <v>223</v>
      </c>
      <c r="E1682" s="247" t="s">
        <v>21</v>
      </c>
      <c r="F1682" s="248" t="s">
        <v>1914</v>
      </c>
      <c r="G1682" s="246"/>
      <c r="H1682" s="249">
        <v>8.8439999999999994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223</v>
      </c>
      <c r="AU1682" s="255" t="s">
        <v>86</v>
      </c>
      <c r="AV1682" s="14" t="s">
        <v>86</v>
      </c>
      <c r="AW1682" s="14" t="s">
        <v>34</v>
      </c>
      <c r="AX1682" s="14" t="s">
        <v>73</v>
      </c>
      <c r="AY1682" s="255" t="s">
        <v>213</v>
      </c>
    </row>
    <row r="1683" s="13" customFormat="1">
      <c r="A1683" s="13"/>
      <c r="B1683" s="234"/>
      <c r="C1683" s="235"/>
      <c r="D1683" s="236" t="s">
        <v>223</v>
      </c>
      <c r="E1683" s="237" t="s">
        <v>21</v>
      </c>
      <c r="F1683" s="238" t="s">
        <v>1366</v>
      </c>
      <c r="G1683" s="235"/>
      <c r="H1683" s="237" t="s">
        <v>21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223</v>
      </c>
      <c r="AU1683" s="244" t="s">
        <v>86</v>
      </c>
      <c r="AV1683" s="13" t="s">
        <v>80</v>
      </c>
      <c r="AW1683" s="13" t="s">
        <v>34</v>
      </c>
      <c r="AX1683" s="13" t="s">
        <v>73</v>
      </c>
      <c r="AY1683" s="244" t="s">
        <v>213</v>
      </c>
    </row>
    <row r="1684" s="14" customFormat="1">
      <c r="A1684" s="14"/>
      <c r="B1684" s="245"/>
      <c r="C1684" s="246"/>
      <c r="D1684" s="236" t="s">
        <v>223</v>
      </c>
      <c r="E1684" s="247" t="s">
        <v>21</v>
      </c>
      <c r="F1684" s="248" t="s">
        <v>1915</v>
      </c>
      <c r="G1684" s="246"/>
      <c r="H1684" s="249">
        <v>2.5800000000000001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223</v>
      </c>
      <c r="AU1684" s="255" t="s">
        <v>86</v>
      </c>
      <c r="AV1684" s="14" t="s">
        <v>86</v>
      </c>
      <c r="AW1684" s="14" t="s">
        <v>34</v>
      </c>
      <c r="AX1684" s="14" t="s">
        <v>73</v>
      </c>
      <c r="AY1684" s="255" t="s">
        <v>213</v>
      </c>
    </row>
    <row r="1685" s="13" customFormat="1">
      <c r="A1685" s="13"/>
      <c r="B1685" s="234"/>
      <c r="C1685" s="235"/>
      <c r="D1685" s="236" t="s">
        <v>223</v>
      </c>
      <c r="E1685" s="237" t="s">
        <v>21</v>
      </c>
      <c r="F1685" s="238" t="s">
        <v>1916</v>
      </c>
      <c r="G1685" s="235"/>
      <c r="H1685" s="237" t="s">
        <v>21</v>
      </c>
      <c r="I1685" s="239"/>
      <c r="J1685" s="235"/>
      <c r="K1685" s="235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223</v>
      </c>
      <c r="AU1685" s="244" t="s">
        <v>86</v>
      </c>
      <c r="AV1685" s="13" t="s">
        <v>80</v>
      </c>
      <c r="AW1685" s="13" t="s">
        <v>34</v>
      </c>
      <c r="AX1685" s="13" t="s">
        <v>73</v>
      </c>
      <c r="AY1685" s="244" t="s">
        <v>213</v>
      </c>
    </row>
    <row r="1686" s="14" customFormat="1">
      <c r="A1686" s="14"/>
      <c r="B1686" s="245"/>
      <c r="C1686" s="246"/>
      <c r="D1686" s="236" t="s">
        <v>223</v>
      </c>
      <c r="E1686" s="247" t="s">
        <v>21</v>
      </c>
      <c r="F1686" s="248" t="s">
        <v>1917</v>
      </c>
      <c r="G1686" s="246"/>
      <c r="H1686" s="249">
        <v>1.1399999999999999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223</v>
      </c>
      <c r="AU1686" s="255" t="s">
        <v>86</v>
      </c>
      <c r="AV1686" s="14" t="s">
        <v>86</v>
      </c>
      <c r="AW1686" s="14" t="s">
        <v>34</v>
      </c>
      <c r="AX1686" s="14" t="s">
        <v>73</v>
      </c>
      <c r="AY1686" s="255" t="s">
        <v>213</v>
      </c>
    </row>
    <row r="1687" s="13" customFormat="1">
      <c r="A1687" s="13"/>
      <c r="B1687" s="234"/>
      <c r="C1687" s="235"/>
      <c r="D1687" s="236" t="s">
        <v>223</v>
      </c>
      <c r="E1687" s="237" t="s">
        <v>21</v>
      </c>
      <c r="F1687" s="238" t="s">
        <v>1918</v>
      </c>
      <c r="G1687" s="235"/>
      <c r="H1687" s="237" t="s">
        <v>21</v>
      </c>
      <c r="I1687" s="239"/>
      <c r="J1687" s="235"/>
      <c r="K1687" s="235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223</v>
      </c>
      <c r="AU1687" s="244" t="s">
        <v>86</v>
      </c>
      <c r="AV1687" s="13" t="s">
        <v>80</v>
      </c>
      <c r="AW1687" s="13" t="s">
        <v>34</v>
      </c>
      <c r="AX1687" s="13" t="s">
        <v>73</v>
      </c>
      <c r="AY1687" s="244" t="s">
        <v>213</v>
      </c>
    </row>
    <row r="1688" s="14" customFormat="1">
      <c r="A1688" s="14"/>
      <c r="B1688" s="245"/>
      <c r="C1688" s="246"/>
      <c r="D1688" s="236" t="s">
        <v>223</v>
      </c>
      <c r="E1688" s="247" t="s">
        <v>21</v>
      </c>
      <c r="F1688" s="248" t="s">
        <v>1919</v>
      </c>
      <c r="G1688" s="246"/>
      <c r="H1688" s="249">
        <v>2.7719999999999998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223</v>
      </c>
      <c r="AU1688" s="255" t="s">
        <v>86</v>
      </c>
      <c r="AV1688" s="14" t="s">
        <v>86</v>
      </c>
      <c r="AW1688" s="14" t="s">
        <v>34</v>
      </c>
      <c r="AX1688" s="14" t="s">
        <v>73</v>
      </c>
      <c r="AY1688" s="255" t="s">
        <v>213</v>
      </c>
    </row>
    <row r="1689" s="13" customFormat="1">
      <c r="A1689" s="13"/>
      <c r="B1689" s="234"/>
      <c r="C1689" s="235"/>
      <c r="D1689" s="236" t="s">
        <v>223</v>
      </c>
      <c r="E1689" s="237" t="s">
        <v>21</v>
      </c>
      <c r="F1689" s="238" t="s">
        <v>1920</v>
      </c>
      <c r="G1689" s="235"/>
      <c r="H1689" s="237" t="s">
        <v>21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223</v>
      </c>
      <c r="AU1689" s="244" t="s">
        <v>86</v>
      </c>
      <c r="AV1689" s="13" t="s">
        <v>80</v>
      </c>
      <c r="AW1689" s="13" t="s">
        <v>34</v>
      </c>
      <c r="AX1689" s="13" t="s">
        <v>73</v>
      </c>
      <c r="AY1689" s="244" t="s">
        <v>213</v>
      </c>
    </row>
    <row r="1690" s="14" customFormat="1">
      <c r="A1690" s="14"/>
      <c r="B1690" s="245"/>
      <c r="C1690" s="246"/>
      <c r="D1690" s="236" t="s">
        <v>223</v>
      </c>
      <c r="E1690" s="247" t="s">
        <v>21</v>
      </c>
      <c r="F1690" s="248" t="s">
        <v>1915</v>
      </c>
      <c r="G1690" s="246"/>
      <c r="H1690" s="249">
        <v>2.5800000000000001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223</v>
      </c>
      <c r="AU1690" s="255" t="s">
        <v>86</v>
      </c>
      <c r="AV1690" s="14" t="s">
        <v>86</v>
      </c>
      <c r="AW1690" s="14" t="s">
        <v>34</v>
      </c>
      <c r="AX1690" s="14" t="s">
        <v>73</v>
      </c>
      <c r="AY1690" s="255" t="s">
        <v>213</v>
      </c>
    </row>
    <row r="1691" s="13" customFormat="1">
      <c r="A1691" s="13"/>
      <c r="B1691" s="234"/>
      <c r="C1691" s="235"/>
      <c r="D1691" s="236" t="s">
        <v>223</v>
      </c>
      <c r="E1691" s="237" t="s">
        <v>21</v>
      </c>
      <c r="F1691" s="238" t="s">
        <v>1044</v>
      </c>
      <c r="G1691" s="235"/>
      <c r="H1691" s="237" t="s">
        <v>21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223</v>
      </c>
      <c r="AU1691" s="244" t="s">
        <v>86</v>
      </c>
      <c r="AV1691" s="13" t="s">
        <v>80</v>
      </c>
      <c r="AW1691" s="13" t="s">
        <v>34</v>
      </c>
      <c r="AX1691" s="13" t="s">
        <v>73</v>
      </c>
      <c r="AY1691" s="244" t="s">
        <v>213</v>
      </c>
    </row>
    <row r="1692" s="13" customFormat="1">
      <c r="A1692" s="13"/>
      <c r="B1692" s="234"/>
      <c r="C1692" s="235"/>
      <c r="D1692" s="236" t="s">
        <v>223</v>
      </c>
      <c r="E1692" s="237" t="s">
        <v>21</v>
      </c>
      <c r="F1692" s="238" t="s">
        <v>1921</v>
      </c>
      <c r="G1692" s="235"/>
      <c r="H1692" s="237" t="s">
        <v>21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223</v>
      </c>
      <c r="AU1692" s="244" t="s">
        <v>86</v>
      </c>
      <c r="AV1692" s="13" t="s">
        <v>80</v>
      </c>
      <c r="AW1692" s="13" t="s">
        <v>34</v>
      </c>
      <c r="AX1692" s="13" t="s">
        <v>73</v>
      </c>
      <c r="AY1692" s="244" t="s">
        <v>213</v>
      </c>
    </row>
    <row r="1693" s="14" customFormat="1">
      <c r="A1693" s="14"/>
      <c r="B1693" s="245"/>
      <c r="C1693" s="246"/>
      <c r="D1693" s="236" t="s">
        <v>223</v>
      </c>
      <c r="E1693" s="247" t="s">
        <v>21</v>
      </c>
      <c r="F1693" s="248" t="s">
        <v>1922</v>
      </c>
      <c r="G1693" s="246"/>
      <c r="H1693" s="249">
        <v>1.8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223</v>
      </c>
      <c r="AU1693" s="255" t="s">
        <v>86</v>
      </c>
      <c r="AV1693" s="14" t="s">
        <v>86</v>
      </c>
      <c r="AW1693" s="14" t="s">
        <v>34</v>
      </c>
      <c r="AX1693" s="14" t="s">
        <v>73</v>
      </c>
      <c r="AY1693" s="255" t="s">
        <v>213</v>
      </c>
    </row>
    <row r="1694" s="13" customFormat="1">
      <c r="A1694" s="13"/>
      <c r="B1694" s="234"/>
      <c r="C1694" s="235"/>
      <c r="D1694" s="236" t="s">
        <v>223</v>
      </c>
      <c r="E1694" s="237" t="s">
        <v>21</v>
      </c>
      <c r="F1694" s="238" t="s">
        <v>1373</v>
      </c>
      <c r="G1694" s="235"/>
      <c r="H1694" s="237" t="s">
        <v>21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223</v>
      </c>
      <c r="AU1694" s="244" t="s">
        <v>86</v>
      </c>
      <c r="AV1694" s="13" t="s">
        <v>80</v>
      </c>
      <c r="AW1694" s="13" t="s">
        <v>34</v>
      </c>
      <c r="AX1694" s="13" t="s">
        <v>73</v>
      </c>
      <c r="AY1694" s="244" t="s">
        <v>213</v>
      </c>
    </row>
    <row r="1695" s="14" customFormat="1">
      <c r="A1695" s="14"/>
      <c r="B1695" s="245"/>
      <c r="C1695" s="246"/>
      <c r="D1695" s="236" t="s">
        <v>223</v>
      </c>
      <c r="E1695" s="247" t="s">
        <v>21</v>
      </c>
      <c r="F1695" s="248" t="s">
        <v>1910</v>
      </c>
      <c r="G1695" s="246"/>
      <c r="H1695" s="249">
        <v>3.54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223</v>
      </c>
      <c r="AU1695" s="255" t="s">
        <v>86</v>
      </c>
      <c r="AV1695" s="14" t="s">
        <v>86</v>
      </c>
      <c r="AW1695" s="14" t="s">
        <v>34</v>
      </c>
      <c r="AX1695" s="14" t="s">
        <v>73</v>
      </c>
      <c r="AY1695" s="255" t="s">
        <v>213</v>
      </c>
    </row>
    <row r="1696" s="13" customFormat="1">
      <c r="A1696" s="13"/>
      <c r="B1696" s="234"/>
      <c r="C1696" s="235"/>
      <c r="D1696" s="236" t="s">
        <v>223</v>
      </c>
      <c r="E1696" s="237" t="s">
        <v>21</v>
      </c>
      <c r="F1696" s="238" t="s">
        <v>1377</v>
      </c>
      <c r="G1696" s="235"/>
      <c r="H1696" s="237" t="s">
        <v>21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223</v>
      </c>
      <c r="AU1696" s="244" t="s">
        <v>86</v>
      </c>
      <c r="AV1696" s="13" t="s">
        <v>80</v>
      </c>
      <c r="AW1696" s="13" t="s">
        <v>34</v>
      </c>
      <c r="AX1696" s="13" t="s">
        <v>73</v>
      </c>
      <c r="AY1696" s="244" t="s">
        <v>213</v>
      </c>
    </row>
    <row r="1697" s="14" customFormat="1">
      <c r="A1697" s="14"/>
      <c r="B1697" s="245"/>
      <c r="C1697" s="246"/>
      <c r="D1697" s="236" t="s">
        <v>223</v>
      </c>
      <c r="E1697" s="247" t="s">
        <v>21</v>
      </c>
      <c r="F1697" s="248" t="s">
        <v>1923</v>
      </c>
      <c r="G1697" s="246"/>
      <c r="H1697" s="249">
        <v>1.3420000000000001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223</v>
      </c>
      <c r="AU1697" s="255" t="s">
        <v>86</v>
      </c>
      <c r="AV1697" s="14" t="s">
        <v>86</v>
      </c>
      <c r="AW1697" s="14" t="s">
        <v>34</v>
      </c>
      <c r="AX1697" s="14" t="s">
        <v>73</v>
      </c>
      <c r="AY1697" s="255" t="s">
        <v>213</v>
      </c>
    </row>
    <row r="1698" s="13" customFormat="1">
      <c r="A1698" s="13"/>
      <c r="B1698" s="234"/>
      <c r="C1698" s="235"/>
      <c r="D1698" s="236" t="s">
        <v>223</v>
      </c>
      <c r="E1698" s="237" t="s">
        <v>21</v>
      </c>
      <c r="F1698" s="238" t="s">
        <v>1924</v>
      </c>
      <c r="G1698" s="235"/>
      <c r="H1698" s="237" t="s">
        <v>21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223</v>
      </c>
      <c r="AU1698" s="244" t="s">
        <v>86</v>
      </c>
      <c r="AV1698" s="13" t="s">
        <v>80</v>
      </c>
      <c r="AW1698" s="13" t="s">
        <v>34</v>
      </c>
      <c r="AX1698" s="13" t="s">
        <v>73</v>
      </c>
      <c r="AY1698" s="244" t="s">
        <v>213</v>
      </c>
    </row>
    <row r="1699" s="14" customFormat="1">
      <c r="A1699" s="14"/>
      <c r="B1699" s="245"/>
      <c r="C1699" s="246"/>
      <c r="D1699" s="236" t="s">
        <v>223</v>
      </c>
      <c r="E1699" s="247" t="s">
        <v>21</v>
      </c>
      <c r="F1699" s="248" t="s">
        <v>1923</v>
      </c>
      <c r="G1699" s="246"/>
      <c r="H1699" s="249">
        <v>1.3420000000000001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223</v>
      </c>
      <c r="AU1699" s="255" t="s">
        <v>86</v>
      </c>
      <c r="AV1699" s="14" t="s">
        <v>86</v>
      </c>
      <c r="AW1699" s="14" t="s">
        <v>34</v>
      </c>
      <c r="AX1699" s="14" t="s">
        <v>73</v>
      </c>
      <c r="AY1699" s="255" t="s">
        <v>213</v>
      </c>
    </row>
    <row r="1700" s="13" customFormat="1">
      <c r="A1700" s="13"/>
      <c r="B1700" s="234"/>
      <c r="C1700" s="235"/>
      <c r="D1700" s="236" t="s">
        <v>223</v>
      </c>
      <c r="E1700" s="237" t="s">
        <v>21</v>
      </c>
      <c r="F1700" s="238" t="s">
        <v>1925</v>
      </c>
      <c r="G1700" s="235"/>
      <c r="H1700" s="237" t="s">
        <v>21</v>
      </c>
      <c r="I1700" s="239"/>
      <c r="J1700" s="235"/>
      <c r="K1700" s="235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223</v>
      </c>
      <c r="AU1700" s="244" t="s">
        <v>86</v>
      </c>
      <c r="AV1700" s="13" t="s">
        <v>80</v>
      </c>
      <c r="AW1700" s="13" t="s">
        <v>34</v>
      </c>
      <c r="AX1700" s="13" t="s">
        <v>73</v>
      </c>
      <c r="AY1700" s="244" t="s">
        <v>213</v>
      </c>
    </row>
    <row r="1701" s="14" customFormat="1">
      <c r="A1701" s="14"/>
      <c r="B1701" s="245"/>
      <c r="C1701" s="246"/>
      <c r="D1701" s="236" t="s">
        <v>223</v>
      </c>
      <c r="E1701" s="247" t="s">
        <v>21</v>
      </c>
      <c r="F1701" s="248" t="s">
        <v>1926</v>
      </c>
      <c r="G1701" s="246"/>
      <c r="H1701" s="249">
        <v>2.1600000000000001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223</v>
      </c>
      <c r="AU1701" s="255" t="s">
        <v>86</v>
      </c>
      <c r="AV1701" s="14" t="s">
        <v>86</v>
      </c>
      <c r="AW1701" s="14" t="s">
        <v>34</v>
      </c>
      <c r="AX1701" s="14" t="s">
        <v>73</v>
      </c>
      <c r="AY1701" s="255" t="s">
        <v>213</v>
      </c>
    </row>
    <row r="1702" s="13" customFormat="1">
      <c r="A1702" s="13"/>
      <c r="B1702" s="234"/>
      <c r="C1702" s="235"/>
      <c r="D1702" s="236" t="s">
        <v>223</v>
      </c>
      <c r="E1702" s="237" t="s">
        <v>21</v>
      </c>
      <c r="F1702" s="238" t="s">
        <v>1927</v>
      </c>
      <c r="G1702" s="235"/>
      <c r="H1702" s="237" t="s">
        <v>21</v>
      </c>
      <c r="I1702" s="239"/>
      <c r="J1702" s="235"/>
      <c r="K1702" s="235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223</v>
      </c>
      <c r="AU1702" s="244" t="s">
        <v>86</v>
      </c>
      <c r="AV1702" s="13" t="s">
        <v>80</v>
      </c>
      <c r="AW1702" s="13" t="s">
        <v>34</v>
      </c>
      <c r="AX1702" s="13" t="s">
        <v>73</v>
      </c>
      <c r="AY1702" s="244" t="s">
        <v>213</v>
      </c>
    </row>
    <row r="1703" s="14" customFormat="1">
      <c r="A1703" s="14"/>
      <c r="B1703" s="245"/>
      <c r="C1703" s="246"/>
      <c r="D1703" s="236" t="s">
        <v>223</v>
      </c>
      <c r="E1703" s="247" t="s">
        <v>21</v>
      </c>
      <c r="F1703" s="248" t="s">
        <v>1928</v>
      </c>
      <c r="G1703" s="246"/>
      <c r="H1703" s="249">
        <v>2.3279999999999998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223</v>
      </c>
      <c r="AU1703" s="255" t="s">
        <v>86</v>
      </c>
      <c r="AV1703" s="14" t="s">
        <v>86</v>
      </c>
      <c r="AW1703" s="14" t="s">
        <v>34</v>
      </c>
      <c r="AX1703" s="14" t="s">
        <v>73</v>
      </c>
      <c r="AY1703" s="255" t="s">
        <v>213</v>
      </c>
    </row>
    <row r="1704" s="13" customFormat="1">
      <c r="A1704" s="13"/>
      <c r="B1704" s="234"/>
      <c r="C1704" s="235"/>
      <c r="D1704" s="236" t="s">
        <v>223</v>
      </c>
      <c r="E1704" s="237" t="s">
        <v>21</v>
      </c>
      <c r="F1704" s="238" t="s">
        <v>1929</v>
      </c>
      <c r="G1704" s="235"/>
      <c r="H1704" s="237" t="s">
        <v>21</v>
      </c>
      <c r="I1704" s="239"/>
      <c r="J1704" s="235"/>
      <c r="K1704" s="235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223</v>
      </c>
      <c r="AU1704" s="244" t="s">
        <v>86</v>
      </c>
      <c r="AV1704" s="13" t="s">
        <v>80</v>
      </c>
      <c r="AW1704" s="13" t="s">
        <v>34</v>
      </c>
      <c r="AX1704" s="13" t="s">
        <v>73</v>
      </c>
      <c r="AY1704" s="244" t="s">
        <v>213</v>
      </c>
    </row>
    <row r="1705" s="14" customFormat="1">
      <c r="A1705" s="14"/>
      <c r="B1705" s="245"/>
      <c r="C1705" s="246"/>
      <c r="D1705" s="236" t="s">
        <v>223</v>
      </c>
      <c r="E1705" s="247" t="s">
        <v>21</v>
      </c>
      <c r="F1705" s="248" t="s">
        <v>1930</v>
      </c>
      <c r="G1705" s="246"/>
      <c r="H1705" s="249">
        <v>7.4039999999999999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223</v>
      </c>
      <c r="AU1705" s="255" t="s">
        <v>86</v>
      </c>
      <c r="AV1705" s="14" t="s">
        <v>86</v>
      </c>
      <c r="AW1705" s="14" t="s">
        <v>34</v>
      </c>
      <c r="AX1705" s="14" t="s">
        <v>73</v>
      </c>
      <c r="AY1705" s="255" t="s">
        <v>213</v>
      </c>
    </row>
    <row r="1706" s="13" customFormat="1">
      <c r="A1706" s="13"/>
      <c r="B1706" s="234"/>
      <c r="C1706" s="235"/>
      <c r="D1706" s="236" t="s">
        <v>223</v>
      </c>
      <c r="E1706" s="237" t="s">
        <v>21</v>
      </c>
      <c r="F1706" s="238" t="s">
        <v>1102</v>
      </c>
      <c r="G1706" s="235"/>
      <c r="H1706" s="237" t="s">
        <v>21</v>
      </c>
      <c r="I1706" s="239"/>
      <c r="J1706" s="235"/>
      <c r="K1706" s="235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223</v>
      </c>
      <c r="AU1706" s="244" t="s">
        <v>86</v>
      </c>
      <c r="AV1706" s="13" t="s">
        <v>80</v>
      </c>
      <c r="AW1706" s="13" t="s">
        <v>34</v>
      </c>
      <c r="AX1706" s="13" t="s">
        <v>73</v>
      </c>
      <c r="AY1706" s="244" t="s">
        <v>213</v>
      </c>
    </row>
    <row r="1707" s="13" customFormat="1">
      <c r="A1707" s="13"/>
      <c r="B1707" s="234"/>
      <c r="C1707" s="235"/>
      <c r="D1707" s="236" t="s">
        <v>223</v>
      </c>
      <c r="E1707" s="237" t="s">
        <v>21</v>
      </c>
      <c r="F1707" s="238" t="s">
        <v>1383</v>
      </c>
      <c r="G1707" s="235"/>
      <c r="H1707" s="237" t="s">
        <v>21</v>
      </c>
      <c r="I1707" s="239"/>
      <c r="J1707" s="235"/>
      <c r="K1707" s="235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223</v>
      </c>
      <c r="AU1707" s="244" t="s">
        <v>86</v>
      </c>
      <c r="AV1707" s="13" t="s">
        <v>80</v>
      </c>
      <c r="AW1707" s="13" t="s">
        <v>34</v>
      </c>
      <c r="AX1707" s="13" t="s">
        <v>73</v>
      </c>
      <c r="AY1707" s="244" t="s">
        <v>213</v>
      </c>
    </row>
    <row r="1708" s="14" customFormat="1">
      <c r="A1708" s="14"/>
      <c r="B1708" s="245"/>
      <c r="C1708" s="246"/>
      <c r="D1708" s="236" t="s">
        <v>223</v>
      </c>
      <c r="E1708" s="247" t="s">
        <v>21</v>
      </c>
      <c r="F1708" s="248" t="s">
        <v>1931</v>
      </c>
      <c r="G1708" s="246"/>
      <c r="H1708" s="249">
        <v>1.44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223</v>
      </c>
      <c r="AU1708" s="255" t="s">
        <v>86</v>
      </c>
      <c r="AV1708" s="14" t="s">
        <v>86</v>
      </c>
      <c r="AW1708" s="14" t="s">
        <v>34</v>
      </c>
      <c r="AX1708" s="14" t="s">
        <v>73</v>
      </c>
      <c r="AY1708" s="255" t="s">
        <v>213</v>
      </c>
    </row>
    <row r="1709" s="13" customFormat="1">
      <c r="A1709" s="13"/>
      <c r="B1709" s="234"/>
      <c r="C1709" s="235"/>
      <c r="D1709" s="236" t="s">
        <v>223</v>
      </c>
      <c r="E1709" s="237" t="s">
        <v>21</v>
      </c>
      <c r="F1709" s="238" t="s">
        <v>1932</v>
      </c>
      <c r="G1709" s="235"/>
      <c r="H1709" s="237" t="s">
        <v>21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223</v>
      </c>
      <c r="AU1709" s="244" t="s">
        <v>86</v>
      </c>
      <c r="AV1709" s="13" t="s">
        <v>80</v>
      </c>
      <c r="AW1709" s="13" t="s">
        <v>34</v>
      </c>
      <c r="AX1709" s="13" t="s">
        <v>73</v>
      </c>
      <c r="AY1709" s="244" t="s">
        <v>213</v>
      </c>
    </row>
    <row r="1710" s="14" customFormat="1">
      <c r="A1710" s="14"/>
      <c r="B1710" s="245"/>
      <c r="C1710" s="246"/>
      <c r="D1710" s="236" t="s">
        <v>223</v>
      </c>
      <c r="E1710" s="247" t="s">
        <v>21</v>
      </c>
      <c r="F1710" s="248" t="s">
        <v>1931</v>
      </c>
      <c r="G1710" s="246"/>
      <c r="H1710" s="249">
        <v>1.44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223</v>
      </c>
      <c r="AU1710" s="255" t="s">
        <v>86</v>
      </c>
      <c r="AV1710" s="14" t="s">
        <v>86</v>
      </c>
      <c r="AW1710" s="14" t="s">
        <v>34</v>
      </c>
      <c r="AX1710" s="14" t="s">
        <v>73</v>
      </c>
      <c r="AY1710" s="255" t="s">
        <v>213</v>
      </c>
    </row>
    <row r="1711" s="13" customFormat="1">
      <c r="A1711" s="13"/>
      <c r="B1711" s="234"/>
      <c r="C1711" s="235"/>
      <c r="D1711" s="236" t="s">
        <v>223</v>
      </c>
      <c r="E1711" s="237" t="s">
        <v>21</v>
      </c>
      <c r="F1711" s="238" t="s">
        <v>1933</v>
      </c>
      <c r="G1711" s="235"/>
      <c r="H1711" s="237" t="s">
        <v>21</v>
      </c>
      <c r="I1711" s="239"/>
      <c r="J1711" s="235"/>
      <c r="K1711" s="235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223</v>
      </c>
      <c r="AU1711" s="244" t="s">
        <v>86</v>
      </c>
      <c r="AV1711" s="13" t="s">
        <v>80</v>
      </c>
      <c r="AW1711" s="13" t="s">
        <v>34</v>
      </c>
      <c r="AX1711" s="13" t="s">
        <v>73</v>
      </c>
      <c r="AY1711" s="244" t="s">
        <v>213</v>
      </c>
    </row>
    <row r="1712" s="14" customFormat="1">
      <c r="A1712" s="14"/>
      <c r="B1712" s="245"/>
      <c r="C1712" s="246"/>
      <c r="D1712" s="236" t="s">
        <v>223</v>
      </c>
      <c r="E1712" s="247" t="s">
        <v>21</v>
      </c>
      <c r="F1712" s="248" t="s">
        <v>1934</v>
      </c>
      <c r="G1712" s="246"/>
      <c r="H1712" s="249">
        <v>1.962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223</v>
      </c>
      <c r="AU1712" s="255" t="s">
        <v>86</v>
      </c>
      <c r="AV1712" s="14" t="s">
        <v>86</v>
      </c>
      <c r="AW1712" s="14" t="s">
        <v>34</v>
      </c>
      <c r="AX1712" s="14" t="s">
        <v>73</v>
      </c>
      <c r="AY1712" s="255" t="s">
        <v>213</v>
      </c>
    </row>
    <row r="1713" s="13" customFormat="1">
      <c r="A1713" s="13"/>
      <c r="B1713" s="234"/>
      <c r="C1713" s="235"/>
      <c r="D1713" s="236" t="s">
        <v>223</v>
      </c>
      <c r="E1713" s="237" t="s">
        <v>21</v>
      </c>
      <c r="F1713" s="238" t="s">
        <v>1935</v>
      </c>
      <c r="G1713" s="235"/>
      <c r="H1713" s="237" t="s">
        <v>21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223</v>
      </c>
      <c r="AU1713" s="244" t="s">
        <v>86</v>
      </c>
      <c r="AV1713" s="13" t="s">
        <v>80</v>
      </c>
      <c r="AW1713" s="13" t="s">
        <v>34</v>
      </c>
      <c r="AX1713" s="13" t="s">
        <v>73</v>
      </c>
      <c r="AY1713" s="244" t="s">
        <v>213</v>
      </c>
    </row>
    <row r="1714" s="14" customFormat="1">
      <c r="A1714" s="14"/>
      <c r="B1714" s="245"/>
      <c r="C1714" s="246"/>
      <c r="D1714" s="236" t="s">
        <v>223</v>
      </c>
      <c r="E1714" s="247" t="s">
        <v>21</v>
      </c>
      <c r="F1714" s="248" t="s">
        <v>1936</v>
      </c>
      <c r="G1714" s="246"/>
      <c r="H1714" s="249">
        <v>2.5619999999999998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223</v>
      </c>
      <c r="AU1714" s="255" t="s">
        <v>86</v>
      </c>
      <c r="AV1714" s="14" t="s">
        <v>86</v>
      </c>
      <c r="AW1714" s="14" t="s">
        <v>34</v>
      </c>
      <c r="AX1714" s="14" t="s">
        <v>73</v>
      </c>
      <c r="AY1714" s="255" t="s">
        <v>213</v>
      </c>
    </row>
    <row r="1715" s="13" customFormat="1">
      <c r="A1715" s="13"/>
      <c r="B1715" s="234"/>
      <c r="C1715" s="235"/>
      <c r="D1715" s="236" t="s">
        <v>223</v>
      </c>
      <c r="E1715" s="237" t="s">
        <v>21</v>
      </c>
      <c r="F1715" s="238" t="s">
        <v>1937</v>
      </c>
      <c r="G1715" s="235"/>
      <c r="H1715" s="237" t="s">
        <v>21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223</v>
      </c>
      <c r="AU1715" s="244" t="s">
        <v>86</v>
      </c>
      <c r="AV1715" s="13" t="s">
        <v>80</v>
      </c>
      <c r="AW1715" s="13" t="s">
        <v>34</v>
      </c>
      <c r="AX1715" s="13" t="s">
        <v>73</v>
      </c>
      <c r="AY1715" s="244" t="s">
        <v>213</v>
      </c>
    </row>
    <row r="1716" s="14" customFormat="1">
      <c r="A1716" s="14"/>
      <c r="B1716" s="245"/>
      <c r="C1716" s="246"/>
      <c r="D1716" s="236" t="s">
        <v>223</v>
      </c>
      <c r="E1716" s="247" t="s">
        <v>21</v>
      </c>
      <c r="F1716" s="248" t="s">
        <v>1938</v>
      </c>
      <c r="G1716" s="246"/>
      <c r="H1716" s="249">
        <v>1.1819999999999999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223</v>
      </c>
      <c r="AU1716" s="255" t="s">
        <v>86</v>
      </c>
      <c r="AV1716" s="14" t="s">
        <v>86</v>
      </c>
      <c r="AW1716" s="14" t="s">
        <v>34</v>
      </c>
      <c r="AX1716" s="14" t="s">
        <v>73</v>
      </c>
      <c r="AY1716" s="255" t="s">
        <v>213</v>
      </c>
    </row>
    <row r="1717" s="13" customFormat="1">
      <c r="A1717" s="13"/>
      <c r="B1717" s="234"/>
      <c r="C1717" s="235"/>
      <c r="D1717" s="236" t="s">
        <v>223</v>
      </c>
      <c r="E1717" s="237" t="s">
        <v>21</v>
      </c>
      <c r="F1717" s="238" t="s">
        <v>1939</v>
      </c>
      <c r="G1717" s="235"/>
      <c r="H1717" s="237" t="s">
        <v>21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223</v>
      </c>
      <c r="AU1717" s="244" t="s">
        <v>86</v>
      </c>
      <c r="AV1717" s="13" t="s">
        <v>80</v>
      </c>
      <c r="AW1717" s="13" t="s">
        <v>34</v>
      </c>
      <c r="AX1717" s="13" t="s">
        <v>73</v>
      </c>
      <c r="AY1717" s="244" t="s">
        <v>213</v>
      </c>
    </row>
    <row r="1718" s="14" customFormat="1">
      <c r="A1718" s="14"/>
      <c r="B1718" s="245"/>
      <c r="C1718" s="246"/>
      <c r="D1718" s="236" t="s">
        <v>223</v>
      </c>
      <c r="E1718" s="247" t="s">
        <v>21</v>
      </c>
      <c r="F1718" s="248" t="s">
        <v>1938</v>
      </c>
      <c r="G1718" s="246"/>
      <c r="H1718" s="249">
        <v>1.1819999999999999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223</v>
      </c>
      <c r="AU1718" s="255" t="s">
        <v>86</v>
      </c>
      <c r="AV1718" s="14" t="s">
        <v>86</v>
      </c>
      <c r="AW1718" s="14" t="s">
        <v>34</v>
      </c>
      <c r="AX1718" s="14" t="s">
        <v>73</v>
      </c>
      <c r="AY1718" s="255" t="s">
        <v>213</v>
      </c>
    </row>
    <row r="1719" s="15" customFormat="1">
      <c r="A1719" s="15"/>
      <c r="B1719" s="256"/>
      <c r="C1719" s="257"/>
      <c r="D1719" s="236" t="s">
        <v>223</v>
      </c>
      <c r="E1719" s="258" t="s">
        <v>21</v>
      </c>
      <c r="F1719" s="259" t="s">
        <v>230</v>
      </c>
      <c r="G1719" s="257"/>
      <c r="H1719" s="260">
        <v>63.115000000000002</v>
      </c>
      <c r="I1719" s="261"/>
      <c r="J1719" s="257"/>
      <c r="K1719" s="257"/>
      <c r="L1719" s="262"/>
      <c r="M1719" s="263"/>
      <c r="N1719" s="264"/>
      <c r="O1719" s="264"/>
      <c r="P1719" s="264"/>
      <c r="Q1719" s="264"/>
      <c r="R1719" s="264"/>
      <c r="S1719" s="264"/>
      <c r="T1719" s="26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6" t="s">
        <v>223</v>
      </c>
      <c r="AU1719" s="266" t="s">
        <v>86</v>
      </c>
      <c r="AV1719" s="15" t="s">
        <v>122</v>
      </c>
      <c r="AW1719" s="15" t="s">
        <v>34</v>
      </c>
      <c r="AX1719" s="15" t="s">
        <v>80</v>
      </c>
      <c r="AY1719" s="266" t="s">
        <v>213</v>
      </c>
    </row>
    <row r="1720" s="2" customFormat="1" ht="37.8" customHeight="1">
      <c r="A1720" s="41"/>
      <c r="B1720" s="42"/>
      <c r="C1720" s="216" t="s">
        <v>1940</v>
      </c>
      <c r="D1720" s="216" t="s">
        <v>215</v>
      </c>
      <c r="E1720" s="217" t="s">
        <v>1941</v>
      </c>
      <c r="F1720" s="218" t="s">
        <v>1942</v>
      </c>
      <c r="G1720" s="219" t="s">
        <v>284</v>
      </c>
      <c r="H1720" s="220">
        <v>0.85499999999999998</v>
      </c>
      <c r="I1720" s="221"/>
      <c r="J1720" s="222">
        <f>ROUND(I1720*H1720,2)</f>
        <v>0</v>
      </c>
      <c r="K1720" s="218" t="s">
        <v>219</v>
      </c>
      <c r="L1720" s="47"/>
      <c r="M1720" s="223" t="s">
        <v>21</v>
      </c>
      <c r="N1720" s="224" t="s">
        <v>45</v>
      </c>
      <c r="O1720" s="87"/>
      <c r="P1720" s="225">
        <f>O1720*H1720</f>
        <v>0</v>
      </c>
      <c r="Q1720" s="225">
        <v>0</v>
      </c>
      <c r="R1720" s="225">
        <f>Q1720*H1720</f>
        <v>0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314</v>
      </c>
      <c r="AT1720" s="227" t="s">
        <v>215</v>
      </c>
      <c r="AU1720" s="227" t="s">
        <v>86</v>
      </c>
      <c r="AY1720" s="20" t="s">
        <v>213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86</v>
      </c>
      <c r="BK1720" s="228">
        <f>ROUND(I1720*H1720,2)</f>
        <v>0</v>
      </c>
      <c r="BL1720" s="20" t="s">
        <v>314</v>
      </c>
      <c r="BM1720" s="227" t="s">
        <v>1943</v>
      </c>
    </row>
    <row r="1721" s="2" customFormat="1">
      <c r="A1721" s="41"/>
      <c r="B1721" s="42"/>
      <c r="C1721" s="43"/>
      <c r="D1721" s="229" t="s">
        <v>221</v>
      </c>
      <c r="E1721" s="43"/>
      <c r="F1721" s="230" t="s">
        <v>1944</v>
      </c>
      <c r="G1721" s="43"/>
      <c r="H1721" s="43"/>
      <c r="I1721" s="231"/>
      <c r="J1721" s="43"/>
      <c r="K1721" s="43"/>
      <c r="L1721" s="47"/>
      <c r="M1721" s="232"/>
      <c r="N1721" s="233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221</v>
      </c>
      <c r="AU1721" s="20" t="s">
        <v>86</v>
      </c>
    </row>
    <row r="1722" s="12" customFormat="1" ht="22.8" customHeight="1">
      <c r="A1722" s="12"/>
      <c r="B1722" s="200"/>
      <c r="C1722" s="201"/>
      <c r="D1722" s="202" t="s">
        <v>72</v>
      </c>
      <c r="E1722" s="214" t="s">
        <v>1945</v>
      </c>
      <c r="F1722" s="214" t="s">
        <v>1946</v>
      </c>
      <c r="G1722" s="201"/>
      <c r="H1722" s="201"/>
      <c r="I1722" s="204"/>
      <c r="J1722" s="215">
        <f>BK1722</f>
        <v>0</v>
      </c>
      <c r="K1722" s="201"/>
      <c r="L1722" s="206"/>
      <c r="M1722" s="207"/>
      <c r="N1722" s="208"/>
      <c r="O1722" s="208"/>
      <c r="P1722" s="209">
        <f>SUM(P1723:P1728)</f>
        <v>0</v>
      </c>
      <c r="Q1722" s="208"/>
      <c r="R1722" s="209">
        <f>SUM(R1723:R1728)</f>
        <v>0.0012005400000000002</v>
      </c>
      <c r="S1722" s="208"/>
      <c r="T1722" s="210">
        <f>SUM(T1723:T1728)</f>
        <v>0</v>
      </c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R1722" s="211" t="s">
        <v>86</v>
      </c>
      <c r="AT1722" s="212" t="s">
        <v>72</v>
      </c>
      <c r="AU1722" s="212" t="s">
        <v>80</v>
      </c>
      <c r="AY1722" s="211" t="s">
        <v>213</v>
      </c>
      <c r="BK1722" s="213">
        <f>SUM(BK1723:BK1728)</f>
        <v>0</v>
      </c>
    </row>
    <row r="1723" s="2" customFormat="1" ht="24.15" customHeight="1">
      <c r="A1723" s="41"/>
      <c r="B1723" s="42"/>
      <c r="C1723" s="216" t="s">
        <v>1947</v>
      </c>
      <c r="D1723" s="216" t="s">
        <v>215</v>
      </c>
      <c r="E1723" s="217" t="s">
        <v>1948</v>
      </c>
      <c r="F1723" s="218" t="s">
        <v>1949</v>
      </c>
      <c r="G1723" s="219" t="s">
        <v>284</v>
      </c>
      <c r="H1723" s="220">
        <v>1</v>
      </c>
      <c r="I1723" s="221"/>
      <c r="J1723" s="222">
        <f>ROUND(I1723*H1723,2)</f>
        <v>0</v>
      </c>
      <c r="K1723" s="218" t="s">
        <v>21</v>
      </c>
      <c r="L1723" s="47"/>
      <c r="M1723" s="223" t="s">
        <v>21</v>
      </c>
      <c r="N1723" s="224" t="s">
        <v>45</v>
      </c>
      <c r="O1723" s="87"/>
      <c r="P1723" s="225">
        <f>O1723*H1723</f>
        <v>0</v>
      </c>
      <c r="Q1723" s="225">
        <v>0</v>
      </c>
      <c r="R1723" s="225">
        <f>Q1723*H1723</f>
        <v>0</v>
      </c>
      <c r="S1723" s="225">
        <v>0</v>
      </c>
      <c r="T1723" s="226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27" t="s">
        <v>314</v>
      </c>
      <c r="AT1723" s="227" t="s">
        <v>215</v>
      </c>
      <c r="AU1723" s="227" t="s">
        <v>86</v>
      </c>
      <c r="AY1723" s="20" t="s">
        <v>213</v>
      </c>
      <c r="BE1723" s="228">
        <f>IF(N1723="základní",J1723,0)</f>
        <v>0</v>
      </c>
      <c r="BF1723" s="228">
        <f>IF(N1723="snížená",J1723,0)</f>
        <v>0</v>
      </c>
      <c r="BG1723" s="228">
        <f>IF(N1723="zákl. přenesená",J1723,0)</f>
        <v>0</v>
      </c>
      <c r="BH1723" s="228">
        <f>IF(N1723="sníž. přenesená",J1723,0)</f>
        <v>0</v>
      </c>
      <c r="BI1723" s="228">
        <f>IF(N1723="nulová",J1723,0)</f>
        <v>0</v>
      </c>
      <c r="BJ1723" s="20" t="s">
        <v>86</v>
      </c>
      <c r="BK1723" s="228">
        <f>ROUND(I1723*H1723,2)</f>
        <v>0</v>
      </c>
      <c r="BL1723" s="20" t="s">
        <v>314</v>
      </c>
      <c r="BM1723" s="227" t="s">
        <v>1950</v>
      </c>
    </row>
    <row r="1724" s="14" customFormat="1">
      <c r="A1724" s="14"/>
      <c r="B1724" s="245"/>
      <c r="C1724" s="246"/>
      <c r="D1724" s="236" t="s">
        <v>223</v>
      </c>
      <c r="E1724" s="247" t="s">
        <v>21</v>
      </c>
      <c r="F1724" s="248" t="s">
        <v>1204</v>
      </c>
      <c r="G1724" s="246"/>
      <c r="H1724" s="249">
        <v>1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223</v>
      </c>
      <c r="AU1724" s="255" t="s">
        <v>86</v>
      </c>
      <c r="AV1724" s="14" t="s">
        <v>86</v>
      </c>
      <c r="AW1724" s="14" t="s">
        <v>34</v>
      </c>
      <c r="AX1724" s="14" t="s">
        <v>80</v>
      </c>
      <c r="AY1724" s="255" t="s">
        <v>213</v>
      </c>
    </row>
    <row r="1725" s="2" customFormat="1" ht="21.75" customHeight="1">
      <c r="A1725" s="41"/>
      <c r="B1725" s="42"/>
      <c r="C1725" s="216" t="s">
        <v>1951</v>
      </c>
      <c r="D1725" s="216" t="s">
        <v>215</v>
      </c>
      <c r="E1725" s="217" t="s">
        <v>1952</v>
      </c>
      <c r="F1725" s="218" t="s">
        <v>1953</v>
      </c>
      <c r="G1725" s="219" t="s">
        <v>284</v>
      </c>
      <c r="H1725" s="220">
        <v>7.0620000000000003</v>
      </c>
      <c r="I1725" s="221"/>
      <c r="J1725" s="222">
        <f>ROUND(I1725*H1725,2)</f>
        <v>0</v>
      </c>
      <c r="K1725" s="218" t="s">
        <v>21</v>
      </c>
      <c r="L1725" s="47"/>
      <c r="M1725" s="223" t="s">
        <v>21</v>
      </c>
      <c r="N1725" s="224" t="s">
        <v>45</v>
      </c>
      <c r="O1725" s="87"/>
      <c r="P1725" s="225">
        <f>O1725*H1725</f>
        <v>0</v>
      </c>
      <c r="Q1725" s="225">
        <v>0.00017000000000000001</v>
      </c>
      <c r="R1725" s="225">
        <f>Q1725*H1725</f>
        <v>0.0012005400000000002</v>
      </c>
      <c r="S1725" s="225">
        <v>0</v>
      </c>
      <c r="T1725" s="226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27" t="s">
        <v>314</v>
      </c>
      <c r="AT1725" s="227" t="s">
        <v>215</v>
      </c>
      <c r="AU1725" s="227" t="s">
        <v>86</v>
      </c>
      <c r="AY1725" s="20" t="s">
        <v>213</v>
      </c>
      <c r="BE1725" s="228">
        <f>IF(N1725="základní",J1725,0)</f>
        <v>0</v>
      </c>
      <c r="BF1725" s="228">
        <f>IF(N1725="snížená",J1725,0)</f>
        <v>0</v>
      </c>
      <c r="BG1725" s="228">
        <f>IF(N1725="zákl. přenesená",J1725,0)</f>
        <v>0</v>
      </c>
      <c r="BH1725" s="228">
        <f>IF(N1725="sníž. přenesená",J1725,0)</f>
        <v>0</v>
      </c>
      <c r="BI1725" s="228">
        <f>IF(N1725="nulová",J1725,0)</f>
        <v>0</v>
      </c>
      <c r="BJ1725" s="20" t="s">
        <v>86</v>
      </c>
      <c r="BK1725" s="228">
        <f>ROUND(I1725*H1725,2)</f>
        <v>0</v>
      </c>
      <c r="BL1725" s="20" t="s">
        <v>314</v>
      </c>
      <c r="BM1725" s="227" t="s">
        <v>1954</v>
      </c>
    </row>
    <row r="1726" s="13" customFormat="1">
      <c r="A1726" s="13"/>
      <c r="B1726" s="234"/>
      <c r="C1726" s="235"/>
      <c r="D1726" s="236" t="s">
        <v>223</v>
      </c>
      <c r="E1726" s="237" t="s">
        <v>21</v>
      </c>
      <c r="F1726" s="238" t="s">
        <v>838</v>
      </c>
      <c r="G1726" s="235"/>
      <c r="H1726" s="237" t="s">
        <v>21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223</v>
      </c>
      <c r="AU1726" s="244" t="s">
        <v>86</v>
      </c>
      <c r="AV1726" s="13" t="s">
        <v>80</v>
      </c>
      <c r="AW1726" s="13" t="s">
        <v>34</v>
      </c>
      <c r="AX1726" s="13" t="s">
        <v>73</v>
      </c>
      <c r="AY1726" s="244" t="s">
        <v>213</v>
      </c>
    </row>
    <row r="1727" s="14" customFormat="1">
      <c r="A1727" s="14"/>
      <c r="B1727" s="245"/>
      <c r="C1727" s="246"/>
      <c r="D1727" s="236" t="s">
        <v>223</v>
      </c>
      <c r="E1727" s="247" t="s">
        <v>21</v>
      </c>
      <c r="F1727" s="248" t="s">
        <v>1955</v>
      </c>
      <c r="G1727" s="246"/>
      <c r="H1727" s="249">
        <v>7.0620000000000003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223</v>
      </c>
      <c r="AU1727" s="255" t="s">
        <v>86</v>
      </c>
      <c r="AV1727" s="14" t="s">
        <v>86</v>
      </c>
      <c r="AW1727" s="14" t="s">
        <v>34</v>
      </c>
      <c r="AX1727" s="14" t="s">
        <v>73</v>
      </c>
      <c r="AY1727" s="255" t="s">
        <v>213</v>
      </c>
    </row>
    <row r="1728" s="15" customFormat="1">
      <c r="A1728" s="15"/>
      <c r="B1728" s="256"/>
      <c r="C1728" s="257"/>
      <c r="D1728" s="236" t="s">
        <v>223</v>
      </c>
      <c r="E1728" s="258" t="s">
        <v>21</v>
      </c>
      <c r="F1728" s="259" t="s">
        <v>230</v>
      </c>
      <c r="G1728" s="257"/>
      <c r="H1728" s="260">
        <v>7.0620000000000003</v>
      </c>
      <c r="I1728" s="261"/>
      <c r="J1728" s="257"/>
      <c r="K1728" s="257"/>
      <c r="L1728" s="262"/>
      <c r="M1728" s="263"/>
      <c r="N1728" s="264"/>
      <c r="O1728" s="264"/>
      <c r="P1728" s="264"/>
      <c r="Q1728" s="264"/>
      <c r="R1728" s="264"/>
      <c r="S1728" s="264"/>
      <c r="T1728" s="26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6" t="s">
        <v>223</v>
      </c>
      <c r="AU1728" s="266" t="s">
        <v>86</v>
      </c>
      <c r="AV1728" s="15" t="s">
        <v>122</v>
      </c>
      <c r="AW1728" s="15" t="s">
        <v>34</v>
      </c>
      <c r="AX1728" s="15" t="s">
        <v>80</v>
      </c>
      <c r="AY1728" s="266" t="s">
        <v>213</v>
      </c>
    </row>
    <row r="1729" s="12" customFormat="1" ht="22.8" customHeight="1">
      <c r="A1729" s="12"/>
      <c r="B1729" s="200"/>
      <c r="C1729" s="201"/>
      <c r="D1729" s="202" t="s">
        <v>72</v>
      </c>
      <c r="E1729" s="214" t="s">
        <v>1956</v>
      </c>
      <c r="F1729" s="214" t="s">
        <v>1957</v>
      </c>
      <c r="G1729" s="201"/>
      <c r="H1729" s="201"/>
      <c r="I1729" s="204"/>
      <c r="J1729" s="215">
        <f>BK1729</f>
        <v>0</v>
      </c>
      <c r="K1729" s="201"/>
      <c r="L1729" s="206"/>
      <c r="M1729" s="207"/>
      <c r="N1729" s="208"/>
      <c r="O1729" s="208"/>
      <c r="P1729" s="209">
        <f>SUM(P1730:P1750)</f>
        <v>0</v>
      </c>
      <c r="Q1729" s="208"/>
      <c r="R1729" s="209">
        <f>SUM(R1730:R1750)</f>
        <v>0.046358200000000002</v>
      </c>
      <c r="S1729" s="208"/>
      <c r="T1729" s="210">
        <f>SUM(T1730:T1750)</f>
        <v>0</v>
      </c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R1729" s="211" t="s">
        <v>86</v>
      </c>
      <c r="AT1729" s="212" t="s">
        <v>72</v>
      </c>
      <c r="AU1729" s="212" t="s">
        <v>80</v>
      </c>
      <c r="AY1729" s="211" t="s">
        <v>213</v>
      </c>
      <c r="BK1729" s="213">
        <f>SUM(BK1730:BK1750)</f>
        <v>0</v>
      </c>
    </row>
    <row r="1730" s="2" customFormat="1" ht="16.5" customHeight="1">
      <c r="A1730" s="41"/>
      <c r="B1730" s="42"/>
      <c r="C1730" s="216" t="s">
        <v>1958</v>
      </c>
      <c r="D1730" s="216" t="s">
        <v>215</v>
      </c>
      <c r="E1730" s="217" t="s">
        <v>1959</v>
      </c>
      <c r="F1730" s="218" t="s">
        <v>1960</v>
      </c>
      <c r="G1730" s="219" t="s">
        <v>248</v>
      </c>
      <c r="H1730" s="220">
        <v>231.791</v>
      </c>
      <c r="I1730" s="221"/>
      <c r="J1730" s="222">
        <f>ROUND(I1730*H1730,2)</f>
        <v>0</v>
      </c>
      <c r="K1730" s="218" t="s">
        <v>21</v>
      </c>
      <c r="L1730" s="47"/>
      <c r="M1730" s="223" t="s">
        <v>21</v>
      </c>
      <c r="N1730" s="224" t="s">
        <v>45</v>
      </c>
      <c r="O1730" s="87"/>
      <c r="P1730" s="225">
        <f>O1730*H1730</f>
        <v>0</v>
      </c>
      <c r="Q1730" s="225">
        <v>0.00020000000000000001</v>
      </c>
      <c r="R1730" s="225">
        <f>Q1730*H1730</f>
        <v>0.046358200000000002</v>
      </c>
      <c r="S1730" s="225">
        <v>0</v>
      </c>
      <c r="T1730" s="226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7" t="s">
        <v>314</v>
      </c>
      <c r="AT1730" s="227" t="s">
        <v>215</v>
      </c>
      <c r="AU1730" s="227" t="s">
        <v>86</v>
      </c>
      <c r="AY1730" s="20" t="s">
        <v>213</v>
      </c>
      <c r="BE1730" s="228">
        <f>IF(N1730="základní",J1730,0)</f>
        <v>0</v>
      </c>
      <c r="BF1730" s="228">
        <f>IF(N1730="snížená",J1730,0)</f>
        <v>0</v>
      </c>
      <c r="BG1730" s="228">
        <f>IF(N1730="zákl. přenesená",J1730,0)</f>
        <v>0</v>
      </c>
      <c r="BH1730" s="228">
        <f>IF(N1730="sníž. přenesená",J1730,0)</f>
        <v>0</v>
      </c>
      <c r="BI1730" s="228">
        <f>IF(N1730="nulová",J1730,0)</f>
        <v>0</v>
      </c>
      <c r="BJ1730" s="20" t="s">
        <v>86</v>
      </c>
      <c r="BK1730" s="228">
        <f>ROUND(I1730*H1730,2)</f>
        <v>0</v>
      </c>
      <c r="BL1730" s="20" t="s">
        <v>314</v>
      </c>
      <c r="BM1730" s="227" t="s">
        <v>1961</v>
      </c>
    </row>
    <row r="1731" s="13" customFormat="1">
      <c r="A1731" s="13"/>
      <c r="B1731" s="234"/>
      <c r="C1731" s="235"/>
      <c r="D1731" s="236" t="s">
        <v>223</v>
      </c>
      <c r="E1731" s="237" t="s">
        <v>21</v>
      </c>
      <c r="F1731" s="238" t="s">
        <v>809</v>
      </c>
      <c r="G1731" s="235"/>
      <c r="H1731" s="237" t="s">
        <v>21</v>
      </c>
      <c r="I1731" s="239"/>
      <c r="J1731" s="235"/>
      <c r="K1731" s="235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223</v>
      </c>
      <c r="AU1731" s="244" t="s">
        <v>86</v>
      </c>
      <c r="AV1731" s="13" t="s">
        <v>80</v>
      </c>
      <c r="AW1731" s="13" t="s">
        <v>34</v>
      </c>
      <c r="AX1731" s="13" t="s">
        <v>73</v>
      </c>
      <c r="AY1731" s="244" t="s">
        <v>213</v>
      </c>
    </row>
    <row r="1732" s="14" customFormat="1">
      <c r="A1732" s="14"/>
      <c r="B1732" s="245"/>
      <c r="C1732" s="246"/>
      <c r="D1732" s="236" t="s">
        <v>223</v>
      </c>
      <c r="E1732" s="247" t="s">
        <v>21</v>
      </c>
      <c r="F1732" s="248" t="s">
        <v>1962</v>
      </c>
      <c r="G1732" s="246"/>
      <c r="H1732" s="249">
        <v>1.1379999999999999</v>
      </c>
      <c r="I1732" s="250"/>
      <c r="J1732" s="246"/>
      <c r="K1732" s="246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223</v>
      </c>
      <c r="AU1732" s="255" t="s">
        <v>86</v>
      </c>
      <c r="AV1732" s="14" t="s">
        <v>86</v>
      </c>
      <c r="AW1732" s="14" t="s">
        <v>34</v>
      </c>
      <c r="AX1732" s="14" t="s">
        <v>73</v>
      </c>
      <c r="AY1732" s="255" t="s">
        <v>213</v>
      </c>
    </row>
    <row r="1733" s="13" customFormat="1">
      <c r="A1733" s="13"/>
      <c r="B1733" s="234"/>
      <c r="C1733" s="235"/>
      <c r="D1733" s="236" t="s">
        <v>223</v>
      </c>
      <c r="E1733" s="237" t="s">
        <v>21</v>
      </c>
      <c r="F1733" s="238" t="s">
        <v>809</v>
      </c>
      <c r="G1733" s="235"/>
      <c r="H1733" s="237" t="s">
        <v>21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223</v>
      </c>
      <c r="AU1733" s="244" t="s">
        <v>86</v>
      </c>
      <c r="AV1733" s="13" t="s">
        <v>80</v>
      </c>
      <c r="AW1733" s="13" t="s">
        <v>34</v>
      </c>
      <c r="AX1733" s="13" t="s">
        <v>73</v>
      </c>
      <c r="AY1733" s="244" t="s">
        <v>213</v>
      </c>
    </row>
    <row r="1734" s="14" customFormat="1">
      <c r="A1734" s="14"/>
      <c r="B1734" s="245"/>
      <c r="C1734" s="246"/>
      <c r="D1734" s="236" t="s">
        <v>223</v>
      </c>
      <c r="E1734" s="247" t="s">
        <v>21</v>
      </c>
      <c r="F1734" s="248" t="s">
        <v>1963</v>
      </c>
      <c r="G1734" s="246"/>
      <c r="H1734" s="249">
        <v>6.4509999999999996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223</v>
      </c>
      <c r="AU1734" s="255" t="s">
        <v>86</v>
      </c>
      <c r="AV1734" s="14" t="s">
        <v>86</v>
      </c>
      <c r="AW1734" s="14" t="s">
        <v>34</v>
      </c>
      <c r="AX1734" s="14" t="s">
        <v>73</v>
      </c>
      <c r="AY1734" s="255" t="s">
        <v>213</v>
      </c>
    </row>
    <row r="1735" s="13" customFormat="1">
      <c r="A1735" s="13"/>
      <c r="B1735" s="234"/>
      <c r="C1735" s="235"/>
      <c r="D1735" s="236" t="s">
        <v>223</v>
      </c>
      <c r="E1735" s="237" t="s">
        <v>21</v>
      </c>
      <c r="F1735" s="238" t="s">
        <v>1706</v>
      </c>
      <c r="G1735" s="235"/>
      <c r="H1735" s="237" t="s">
        <v>21</v>
      </c>
      <c r="I1735" s="239"/>
      <c r="J1735" s="235"/>
      <c r="K1735" s="235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223</v>
      </c>
      <c r="AU1735" s="244" t="s">
        <v>86</v>
      </c>
      <c r="AV1735" s="13" t="s">
        <v>80</v>
      </c>
      <c r="AW1735" s="13" t="s">
        <v>34</v>
      </c>
      <c r="AX1735" s="13" t="s">
        <v>73</v>
      </c>
      <c r="AY1735" s="244" t="s">
        <v>213</v>
      </c>
    </row>
    <row r="1736" s="14" customFormat="1">
      <c r="A1736" s="14"/>
      <c r="B1736" s="245"/>
      <c r="C1736" s="246"/>
      <c r="D1736" s="236" t="s">
        <v>223</v>
      </c>
      <c r="E1736" s="247" t="s">
        <v>21</v>
      </c>
      <c r="F1736" s="248" t="s">
        <v>1964</v>
      </c>
      <c r="G1736" s="246"/>
      <c r="H1736" s="249">
        <v>25.48</v>
      </c>
      <c r="I1736" s="250"/>
      <c r="J1736" s="246"/>
      <c r="K1736" s="246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223</v>
      </c>
      <c r="AU1736" s="255" t="s">
        <v>86</v>
      </c>
      <c r="AV1736" s="14" t="s">
        <v>86</v>
      </c>
      <c r="AW1736" s="14" t="s">
        <v>34</v>
      </c>
      <c r="AX1736" s="14" t="s">
        <v>73</v>
      </c>
      <c r="AY1736" s="255" t="s">
        <v>213</v>
      </c>
    </row>
    <row r="1737" s="13" customFormat="1">
      <c r="A1737" s="13"/>
      <c r="B1737" s="234"/>
      <c r="C1737" s="235"/>
      <c r="D1737" s="236" t="s">
        <v>223</v>
      </c>
      <c r="E1737" s="237" t="s">
        <v>21</v>
      </c>
      <c r="F1737" s="238" t="s">
        <v>1141</v>
      </c>
      <c r="G1737" s="235"/>
      <c r="H1737" s="237" t="s">
        <v>21</v>
      </c>
      <c r="I1737" s="239"/>
      <c r="J1737" s="235"/>
      <c r="K1737" s="235"/>
      <c r="L1737" s="240"/>
      <c r="M1737" s="241"/>
      <c r="N1737" s="242"/>
      <c r="O1737" s="242"/>
      <c r="P1737" s="242"/>
      <c r="Q1737" s="242"/>
      <c r="R1737" s="242"/>
      <c r="S1737" s="242"/>
      <c r="T1737" s="24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4" t="s">
        <v>223</v>
      </c>
      <c r="AU1737" s="244" t="s">
        <v>86</v>
      </c>
      <c r="AV1737" s="13" t="s">
        <v>80</v>
      </c>
      <c r="AW1737" s="13" t="s">
        <v>34</v>
      </c>
      <c r="AX1737" s="13" t="s">
        <v>73</v>
      </c>
      <c r="AY1737" s="244" t="s">
        <v>213</v>
      </c>
    </row>
    <row r="1738" s="14" customFormat="1">
      <c r="A1738" s="14"/>
      <c r="B1738" s="245"/>
      <c r="C1738" s="246"/>
      <c r="D1738" s="236" t="s">
        <v>223</v>
      </c>
      <c r="E1738" s="247" t="s">
        <v>21</v>
      </c>
      <c r="F1738" s="248" t="s">
        <v>1763</v>
      </c>
      <c r="G1738" s="246"/>
      <c r="H1738" s="249">
        <v>162.43199999999999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223</v>
      </c>
      <c r="AU1738" s="255" t="s">
        <v>86</v>
      </c>
      <c r="AV1738" s="14" t="s">
        <v>86</v>
      </c>
      <c r="AW1738" s="14" t="s">
        <v>34</v>
      </c>
      <c r="AX1738" s="14" t="s">
        <v>73</v>
      </c>
      <c r="AY1738" s="255" t="s">
        <v>213</v>
      </c>
    </row>
    <row r="1739" s="13" customFormat="1">
      <c r="A1739" s="13"/>
      <c r="B1739" s="234"/>
      <c r="C1739" s="235"/>
      <c r="D1739" s="236" t="s">
        <v>223</v>
      </c>
      <c r="E1739" s="237" t="s">
        <v>21</v>
      </c>
      <c r="F1739" s="238" t="s">
        <v>1144</v>
      </c>
      <c r="G1739" s="235"/>
      <c r="H1739" s="237" t="s">
        <v>21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223</v>
      </c>
      <c r="AU1739" s="244" t="s">
        <v>86</v>
      </c>
      <c r="AV1739" s="13" t="s">
        <v>80</v>
      </c>
      <c r="AW1739" s="13" t="s">
        <v>34</v>
      </c>
      <c r="AX1739" s="13" t="s">
        <v>73</v>
      </c>
      <c r="AY1739" s="244" t="s">
        <v>213</v>
      </c>
    </row>
    <row r="1740" s="14" customFormat="1">
      <c r="A1740" s="14"/>
      <c r="B1740" s="245"/>
      <c r="C1740" s="246"/>
      <c r="D1740" s="236" t="s">
        <v>223</v>
      </c>
      <c r="E1740" s="247" t="s">
        <v>21</v>
      </c>
      <c r="F1740" s="248" t="s">
        <v>1764</v>
      </c>
      <c r="G1740" s="246"/>
      <c r="H1740" s="249">
        <v>-12.972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223</v>
      </c>
      <c r="AU1740" s="255" t="s">
        <v>86</v>
      </c>
      <c r="AV1740" s="14" t="s">
        <v>86</v>
      </c>
      <c r="AW1740" s="14" t="s">
        <v>34</v>
      </c>
      <c r="AX1740" s="14" t="s">
        <v>73</v>
      </c>
      <c r="AY1740" s="255" t="s">
        <v>213</v>
      </c>
    </row>
    <row r="1741" s="13" customFormat="1">
      <c r="A1741" s="13"/>
      <c r="B1741" s="234"/>
      <c r="C1741" s="235"/>
      <c r="D1741" s="236" t="s">
        <v>223</v>
      </c>
      <c r="E1741" s="237" t="s">
        <v>21</v>
      </c>
      <c r="F1741" s="238" t="s">
        <v>1965</v>
      </c>
      <c r="G1741" s="235"/>
      <c r="H1741" s="237" t="s">
        <v>21</v>
      </c>
      <c r="I1741" s="239"/>
      <c r="J1741" s="235"/>
      <c r="K1741" s="235"/>
      <c r="L1741" s="240"/>
      <c r="M1741" s="241"/>
      <c r="N1741" s="242"/>
      <c r="O1741" s="242"/>
      <c r="P1741" s="242"/>
      <c r="Q1741" s="242"/>
      <c r="R1741" s="242"/>
      <c r="S1741" s="242"/>
      <c r="T1741" s="24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4" t="s">
        <v>223</v>
      </c>
      <c r="AU1741" s="244" t="s">
        <v>86</v>
      </c>
      <c r="AV1741" s="13" t="s">
        <v>80</v>
      </c>
      <c r="AW1741" s="13" t="s">
        <v>34</v>
      </c>
      <c r="AX1741" s="13" t="s">
        <v>73</v>
      </c>
      <c r="AY1741" s="244" t="s">
        <v>213</v>
      </c>
    </row>
    <row r="1742" s="14" customFormat="1">
      <c r="A1742" s="14"/>
      <c r="B1742" s="245"/>
      <c r="C1742" s="246"/>
      <c r="D1742" s="236" t="s">
        <v>223</v>
      </c>
      <c r="E1742" s="247" t="s">
        <v>21</v>
      </c>
      <c r="F1742" s="248" t="s">
        <v>1966</v>
      </c>
      <c r="G1742" s="246"/>
      <c r="H1742" s="249">
        <v>19.98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223</v>
      </c>
      <c r="AU1742" s="255" t="s">
        <v>86</v>
      </c>
      <c r="AV1742" s="14" t="s">
        <v>86</v>
      </c>
      <c r="AW1742" s="14" t="s">
        <v>34</v>
      </c>
      <c r="AX1742" s="14" t="s">
        <v>73</v>
      </c>
      <c r="AY1742" s="255" t="s">
        <v>213</v>
      </c>
    </row>
    <row r="1743" s="13" customFormat="1">
      <c r="A1743" s="13"/>
      <c r="B1743" s="234"/>
      <c r="C1743" s="235"/>
      <c r="D1743" s="236" t="s">
        <v>223</v>
      </c>
      <c r="E1743" s="237" t="s">
        <v>21</v>
      </c>
      <c r="F1743" s="238" t="s">
        <v>853</v>
      </c>
      <c r="G1743" s="235"/>
      <c r="H1743" s="237" t="s">
        <v>21</v>
      </c>
      <c r="I1743" s="239"/>
      <c r="J1743" s="235"/>
      <c r="K1743" s="235"/>
      <c r="L1743" s="240"/>
      <c r="M1743" s="241"/>
      <c r="N1743" s="242"/>
      <c r="O1743" s="242"/>
      <c r="P1743" s="242"/>
      <c r="Q1743" s="242"/>
      <c r="R1743" s="242"/>
      <c r="S1743" s="242"/>
      <c r="T1743" s="24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4" t="s">
        <v>223</v>
      </c>
      <c r="AU1743" s="244" t="s">
        <v>86</v>
      </c>
      <c r="AV1743" s="13" t="s">
        <v>80</v>
      </c>
      <c r="AW1743" s="13" t="s">
        <v>34</v>
      </c>
      <c r="AX1743" s="13" t="s">
        <v>73</v>
      </c>
      <c r="AY1743" s="244" t="s">
        <v>213</v>
      </c>
    </row>
    <row r="1744" s="14" customFormat="1">
      <c r="A1744" s="14"/>
      <c r="B1744" s="245"/>
      <c r="C1744" s="246"/>
      <c r="D1744" s="236" t="s">
        <v>223</v>
      </c>
      <c r="E1744" s="247" t="s">
        <v>21</v>
      </c>
      <c r="F1744" s="248" t="s">
        <v>1967</v>
      </c>
      <c r="G1744" s="246"/>
      <c r="H1744" s="249">
        <v>3.52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5" t="s">
        <v>223</v>
      </c>
      <c r="AU1744" s="255" t="s">
        <v>86</v>
      </c>
      <c r="AV1744" s="14" t="s">
        <v>86</v>
      </c>
      <c r="AW1744" s="14" t="s">
        <v>34</v>
      </c>
      <c r="AX1744" s="14" t="s">
        <v>73</v>
      </c>
      <c r="AY1744" s="255" t="s">
        <v>213</v>
      </c>
    </row>
    <row r="1745" s="14" customFormat="1">
      <c r="A1745" s="14"/>
      <c r="B1745" s="245"/>
      <c r="C1745" s="246"/>
      <c r="D1745" s="236" t="s">
        <v>223</v>
      </c>
      <c r="E1745" s="247" t="s">
        <v>21</v>
      </c>
      <c r="F1745" s="248" t="s">
        <v>1968</v>
      </c>
      <c r="G1745" s="246"/>
      <c r="H1745" s="249">
        <v>6.2999999999999998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223</v>
      </c>
      <c r="AU1745" s="255" t="s">
        <v>86</v>
      </c>
      <c r="AV1745" s="14" t="s">
        <v>86</v>
      </c>
      <c r="AW1745" s="14" t="s">
        <v>34</v>
      </c>
      <c r="AX1745" s="14" t="s">
        <v>73</v>
      </c>
      <c r="AY1745" s="255" t="s">
        <v>213</v>
      </c>
    </row>
    <row r="1746" s="13" customFormat="1">
      <c r="A1746" s="13"/>
      <c r="B1746" s="234"/>
      <c r="C1746" s="235"/>
      <c r="D1746" s="236" t="s">
        <v>223</v>
      </c>
      <c r="E1746" s="237" t="s">
        <v>21</v>
      </c>
      <c r="F1746" s="238" t="s">
        <v>952</v>
      </c>
      <c r="G1746" s="235"/>
      <c r="H1746" s="237" t="s">
        <v>21</v>
      </c>
      <c r="I1746" s="239"/>
      <c r="J1746" s="235"/>
      <c r="K1746" s="235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223</v>
      </c>
      <c r="AU1746" s="244" t="s">
        <v>86</v>
      </c>
      <c r="AV1746" s="13" t="s">
        <v>80</v>
      </c>
      <c r="AW1746" s="13" t="s">
        <v>34</v>
      </c>
      <c r="AX1746" s="13" t="s">
        <v>73</v>
      </c>
      <c r="AY1746" s="244" t="s">
        <v>213</v>
      </c>
    </row>
    <row r="1747" s="13" customFormat="1">
      <c r="A1747" s="13"/>
      <c r="B1747" s="234"/>
      <c r="C1747" s="235"/>
      <c r="D1747" s="236" t="s">
        <v>223</v>
      </c>
      <c r="E1747" s="237" t="s">
        <v>21</v>
      </c>
      <c r="F1747" s="238" t="s">
        <v>953</v>
      </c>
      <c r="G1747" s="235"/>
      <c r="H1747" s="237" t="s">
        <v>21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223</v>
      </c>
      <c r="AU1747" s="244" t="s">
        <v>86</v>
      </c>
      <c r="AV1747" s="13" t="s">
        <v>80</v>
      </c>
      <c r="AW1747" s="13" t="s">
        <v>34</v>
      </c>
      <c r="AX1747" s="13" t="s">
        <v>73</v>
      </c>
      <c r="AY1747" s="244" t="s">
        <v>213</v>
      </c>
    </row>
    <row r="1748" s="14" customFormat="1">
      <c r="A1748" s="14"/>
      <c r="B1748" s="245"/>
      <c r="C1748" s="246"/>
      <c r="D1748" s="236" t="s">
        <v>223</v>
      </c>
      <c r="E1748" s="247" t="s">
        <v>21</v>
      </c>
      <c r="F1748" s="248" t="s">
        <v>1969</v>
      </c>
      <c r="G1748" s="246"/>
      <c r="H1748" s="249">
        <v>3.762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223</v>
      </c>
      <c r="AU1748" s="255" t="s">
        <v>86</v>
      </c>
      <c r="AV1748" s="14" t="s">
        <v>86</v>
      </c>
      <c r="AW1748" s="14" t="s">
        <v>34</v>
      </c>
      <c r="AX1748" s="14" t="s">
        <v>73</v>
      </c>
      <c r="AY1748" s="255" t="s">
        <v>213</v>
      </c>
    </row>
    <row r="1749" s="14" customFormat="1">
      <c r="A1749" s="14"/>
      <c r="B1749" s="245"/>
      <c r="C1749" s="246"/>
      <c r="D1749" s="236" t="s">
        <v>223</v>
      </c>
      <c r="E1749" s="247" t="s">
        <v>21</v>
      </c>
      <c r="F1749" s="248" t="s">
        <v>1006</v>
      </c>
      <c r="G1749" s="246"/>
      <c r="H1749" s="249">
        <v>15.699999999999999</v>
      </c>
      <c r="I1749" s="250"/>
      <c r="J1749" s="246"/>
      <c r="K1749" s="246"/>
      <c r="L1749" s="251"/>
      <c r="M1749" s="252"/>
      <c r="N1749" s="253"/>
      <c r="O1749" s="253"/>
      <c r="P1749" s="253"/>
      <c r="Q1749" s="253"/>
      <c r="R1749" s="253"/>
      <c r="S1749" s="253"/>
      <c r="T1749" s="25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5" t="s">
        <v>223</v>
      </c>
      <c r="AU1749" s="255" t="s">
        <v>86</v>
      </c>
      <c r="AV1749" s="14" t="s">
        <v>86</v>
      </c>
      <c r="AW1749" s="14" t="s">
        <v>34</v>
      </c>
      <c r="AX1749" s="14" t="s">
        <v>73</v>
      </c>
      <c r="AY1749" s="255" t="s">
        <v>213</v>
      </c>
    </row>
    <row r="1750" s="15" customFormat="1">
      <c r="A1750" s="15"/>
      <c r="B1750" s="256"/>
      <c r="C1750" s="257"/>
      <c r="D1750" s="236" t="s">
        <v>223</v>
      </c>
      <c r="E1750" s="258" t="s">
        <v>21</v>
      </c>
      <c r="F1750" s="259" t="s">
        <v>230</v>
      </c>
      <c r="G1750" s="257"/>
      <c r="H1750" s="260">
        <v>231.79099999999997</v>
      </c>
      <c r="I1750" s="261"/>
      <c r="J1750" s="257"/>
      <c r="K1750" s="257"/>
      <c r="L1750" s="262"/>
      <c r="M1750" s="297"/>
      <c r="N1750" s="298"/>
      <c r="O1750" s="298"/>
      <c r="P1750" s="298"/>
      <c r="Q1750" s="298"/>
      <c r="R1750" s="298"/>
      <c r="S1750" s="298"/>
      <c r="T1750" s="299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6" t="s">
        <v>223</v>
      </c>
      <c r="AU1750" s="266" t="s">
        <v>86</v>
      </c>
      <c r="AV1750" s="15" t="s">
        <v>122</v>
      </c>
      <c r="AW1750" s="15" t="s">
        <v>34</v>
      </c>
      <c r="AX1750" s="15" t="s">
        <v>80</v>
      </c>
      <c r="AY1750" s="266" t="s">
        <v>213</v>
      </c>
    </row>
    <row r="1751" s="2" customFormat="1" ht="6.96" customHeight="1">
      <c r="A1751" s="41"/>
      <c r="B1751" s="62"/>
      <c r="C1751" s="63"/>
      <c r="D1751" s="63"/>
      <c r="E1751" s="63"/>
      <c r="F1751" s="63"/>
      <c r="G1751" s="63"/>
      <c r="H1751" s="63"/>
      <c r="I1751" s="63"/>
      <c r="J1751" s="63"/>
      <c r="K1751" s="63"/>
      <c r="L1751" s="47"/>
      <c r="M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</row>
  </sheetData>
  <sheetProtection sheet="1" autoFilter="0" formatColumns="0" formatRows="0" objects="1" scenarios="1" spinCount="100000" saltValue="JnyrPg2HE10lPni68ZvP0JIjjsGArBw74rHGkULuh7K/cGDkUvxCuS9pTTmfPuyO/4OsThy1HOUM//zELeKiPg==" hashValue="LpY4spbpGukmvWSVObqAIFD7fVtimtuAMSpUayO9CaSdfeQsCXWGp1tPgyw5ljFPcvDw+upEUpyUbKtajrz1ng==" algorithmName="SHA-512" password="CC35"/>
  <autoFilter ref="C98:K17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55" r:id="rId1" display="https://podminky.urs.cz/item/CS_URS_2024_01/151711111"/>
    <hyperlink ref="F164" r:id="rId2" display="https://podminky.urs.cz/item/CS_URS_2024_01/151711131"/>
    <hyperlink ref="F166" r:id="rId3" display="https://podminky.urs.cz/item/CS_URS_2024_01/151721112"/>
    <hyperlink ref="F171" r:id="rId4" display="https://podminky.urs.cz/item/CS_URS_2024_01/162351103"/>
    <hyperlink ref="F194" r:id="rId5" display="https://podminky.urs.cz/item/CS_URS_2024_01/1712012.1"/>
    <hyperlink ref="F234" r:id="rId6" display="https://podminky.urs.cz/item/CS_URS_2024_01/174151101"/>
    <hyperlink ref="F249" r:id="rId7" display="https://podminky.urs.cz/item/CS_URS_2024_01/211571112"/>
    <hyperlink ref="F256" r:id="rId8" display="https://podminky.urs.cz/item/CS_URS_2024_01/211971121"/>
    <hyperlink ref="F265" r:id="rId9" display="https://podminky.urs.cz/item/CS_URS_2024_01/212312111"/>
    <hyperlink ref="F272" r:id="rId10" display="https://podminky.urs.cz/item/CS_URS_2024_01/212755215"/>
    <hyperlink ref="F279" r:id="rId11" display="https://podminky.urs.cz/item/CS_URS_2024_01/225311114"/>
    <hyperlink ref="F284" r:id="rId12" display="https://podminky.urs.cz/item/CS_URS_2024_01/271572211"/>
    <hyperlink ref="F296" r:id="rId13" display="https://podminky.urs.cz/item/CS_URS_2024_01/273313811"/>
    <hyperlink ref="F304" r:id="rId14" display="https://podminky.urs.cz/item/CS_URS_2024_01/273321511"/>
    <hyperlink ref="F313" r:id="rId15" display="https://podminky.urs.cz/item/CS_URS_2024_01/273321611"/>
    <hyperlink ref="F318" r:id="rId16" display="https://podminky.urs.cz/item/CS_URS_2024_01/273323611"/>
    <hyperlink ref="F325" r:id="rId17" display="https://podminky.urs.cz/item/CS_URS_2024_01/273351121"/>
    <hyperlink ref="F341" r:id="rId18" display="https://podminky.urs.cz/item/CS_URS_2024_01/273351122"/>
    <hyperlink ref="F343" r:id="rId19" display="https://podminky.urs.cz/item/CS_URS_2024_01/273361821"/>
    <hyperlink ref="F351" r:id="rId20" display="https://podminky.urs.cz/item/CS_URS_2024_01/273362021"/>
    <hyperlink ref="F362" r:id="rId21" display="https://podminky.urs.cz/item/CS_URS_2024_01/274321511"/>
    <hyperlink ref="F378" r:id="rId22" display="https://podminky.urs.cz/item/CS_URS_2024_01/274351121"/>
    <hyperlink ref="F394" r:id="rId23" display="https://podminky.urs.cz/item/CS_URS_2024_01/274351122"/>
    <hyperlink ref="F396" r:id="rId24" display="https://podminky.urs.cz/item/CS_URS_2024_01/274361821"/>
    <hyperlink ref="F401" r:id="rId25" display="https://podminky.urs.cz/item/CS_URS_2024_01/275313811"/>
    <hyperlink ref="F406" r:id="rId26" display="https://podminky.urs.cz/item/CS_URS_2024_01/275351121"/>
    <hyperlink ref="F411" r:id="rId27" display="https://podminky.urs.cz/item/CS_URS_2024_01/275351122"/>
    <hyperlink ref="F413" r:id="rId28" display="https://podminky.urs.cz/item/CS_URS_2024_01/279113153"/>
    <hyperlink ref="F422" r:id="rId29" display="https://podminky.urs.cz/item/CS_URS_2024_01/279113155"/>
    <hyperlink ref="F451" r:id="rId30" display="https://podminky.urs.cz/item/CS_URS_2024_01/279321348"/>
    <hyperlink ref="F460" r:id="rId31" display="https://podminky.urs.cz/item/CS_URS_2024_01/279323112"/>
    <hyperlink ref="F481" r:id="rId32" display="https://podminky.urs.cz/item/CS_URS_2024_01/279351121"/>
    <hyperlink ref="F513" r:id="rId33" display="https://podminky.urs.cz/item/CS_URS_2024_01/279351122"/>
    <hyperlink ref="F515" r:id="rId34" display="https://podminky.urs.cz/item/CS_URS_2024_01/279361821"/>
    <hyperlink ref="F532" r:id="rId35" display="https://podminky.urs.cz/item/CS_URS_2024_01/311270331"/>
    <hyperlink ref="F552" r:id="rId36" display="https://podminky.urs.cz/item/CS_URS_2024_01/311270521"/>
    <hyperlink ref="F669" r:id="rId37" display="https://podminky.urs.cz/item/CS_URS_2024_01/311321611"/>
    <hyperlink ref="F677" r:id="rId38" display="https://podminky.urs.cz/item/CS_URS_2024_01/311351121"/>
    <hyperlink ref="F685" r:id="rId39" display="https://podminky.urs.cz/item/CS_URS_2024_01/311351122"/>
    <hyperlink ref="F687" r:id="rId40" display="https://podminky.urs.cz/item/CS_URS_2024_01/311351311"/>
    <hyperlink ref="F695" r:id="rId41" display="https://podminky.urs.cz/item/CS_URS_2024_01/311351312"/>
    <hyperlink ref="F697" r:id="rId42" display="https://podminky.urs.cz/item/CS_URS_2024_01/311361821"/>
    <hyperlink ref="F704" r:id="rId43" display="https://podminky.urs.cz/item/CS_URS_2024_01/314237206"/>
    <hyperlink ref="F707" r:id="rId44" display="https://podminky.urs.cz/item/CS_URS_2024_01/314237216"/>
    <hyperlink ref="F842" r:id="rId45" display="https://podminky.urs.cz/item/CS_URS_2024_01/317151186"/>
    <hyperlink ref="F848" r:id="rId46" display="https://podminky.urs.cz/item/CS_URS_2024_01/342271401"/>
    <hyperlink ref="F979" r:id="rId47" display="https://podminky.urs.cz/item/CS_URS_2024_01/342271531"/>
    <hyperlink ref="F1010" r:id="rId48" display="https://podminky.urs.cz/item/CS_URS_2024_01/389381001"/>
    <hyperlink ref="F1026" r:id="rId49" display="https://podminky.urs.cz/item/CS_URS_2024_01/411121125"/>
    <hyperlink ref="F1044" r:id="rId50" display="https://podminky.urs.cz/item/CS_URS_2024_01/411121127"/>
    <hyperlink ref="F1094" r:id="rId51" display="https://podminky.urs.cz/item/CS_URS_2024_01/411321414"/>
    <hyperlink ref="F1101" r:id="rId52" display="https://podminky.urs.cz/item/CS_URS_2024_01/411321616"/>
    <hyperlink ref="F1153" r:id="rId53" display="https://podminky.urs.cz/item/CS_URS_2024_01/411351011"/>
    <hyperlink ref="F1234" r:id="rId54" display="https://podminky.urs.cz/item/CS_URS_2024_01/411351012"/>
    <hyperlink ref="F1236" r:id="rId55" display="https://podminky.urs.cz/item/CS_URS_2024_01/411354331"/>
    <hyperlink ref="F1279" r:id="rId56" display="https://podminky.urs.cz/item/CS_URS_2024_01/411354332"/>
    <hyperlink ref="F1281" r:id="rId57" display="https://podminky.urs.cz/item/CS_URS_2024_01/411361821"/>
    <hyperlink ref="F1290" r:id="rId58" display="https://podminky.urs.cz/item/CS_URS_2024_01/411362021"/>
    <hyperlink ref="F1297" r:id="rId59" display="https://podminky.urs.cz/item/CS_URS_2024_01/413321616"/>
    <hyperlink ref="F1319" r:id="rId60" display="https://podminky.urs.cz/item/CS_URS_2024_01/413351111"/>
    <hyperlink ref="F1341" r:id="rId61" display="https://podminky.urs.cz/item/CS_URS_2024_01/413351112"/>
    <hyperlink ref="F1343" r:id="rId62" display="https://podminky.urs.cz/item/CS_URS_2024_01/413361821"/>
    <hyperlink ref="F1351" r:id="rId63" display="https://podminky.urs.cz/item/CS_URS_2024_01/413941133"/>
    <hyperlink ref="F1362" r:id="rId64" display="https://podminky.urs.cz/item/CS_URS_2024_01/417321616"/>
    <hyperlink ref="F1379" r:id="rId65" display="https://podminky.urs.cz/item/CS_URS_2024_01/417351115"/>
    <hyperlink ref="F1396" r:id="rId66" display="https://podminky.urs.cz/item/CS_URS_2024_01/417351116"/>
    <hyperlink ref="F1398" r:id="rId67" display="https://podminky.urs.cz/item/CS_URS_2024_01/417361821"/>
    <hyperlink ref="F1403" r:id="rId68" display="https://podminky.urs.cz/item/CS_URS_2024_01/430321616"/>
    <hyperlink ref="F1429" r:id="rId69" display="https://podminky.urs.cz/item/CS_URS_2024_01/430361821"/>
    <hyperlink ref="F1436" r:id="rId70" display="https://podminky.urs.cz/item/CS_URS_2024_01/431351121"/>
    <hyperlink ref="F1462" r:id="rId71" display="https://podminky.urs.cz/item/CS_URS_2024_01/431351122"/>
    <hyperlink ref="F1465" r:id="rId72" display="https://podminky.urs.cz/item/CS_URS_2024_01/564231011"/>
    <hyperlink ref="F1471" r:id="rId73" display="https://podminky.urs.cz/item/CS_URS_2024_01/596811120"/>
    <hyperlink ref="F1478" r:id="rId74" display="https://podminky.urs.cz/item/CS_URS_2024_01/919726122"/>
    <hyperlink ref="F1489" r:id="rId75" display="https://podminky.urs.cz/item/CS_URS_2024_01/953312122"/>
    <hyperlink ref="F1496" r:id="rId76" display="https://podminky.urs.cz/item/CS_URS_2024_01/953611115"/>
    <hyperlink ref="F1499" r:id="rId77" display="https://podminky.urs.cz/item/CS_URS_2024_01/953611211"/>
    <hyperlink ref="F1616" r:id="rId78" display="https://podminky.urs.cz/item/CS_URS_2024_01/998011003"/>
    <hyperlink ref="F1620" r:id="rId79" display="https://podminky.urs.cz/item/CS_URS_2024_01/711111001"/>
    <hyperlink ref="F1629" r:id="rId80" display="https://podminky.urs.cz/item/CS_URS_2024_01/711141559"/>
    <hyperlink ref="F1638" r:id="rId81" display="https://podminky.urs.cz/item/CS_URS_2024_01/998711101"/>
    <hyperlink ref="F1641" r:id="rId82" display="https://podminky.urs.cz/item/CS_URS_2024_01/713121111"/>
    <hyperlink ref="F1658" r:id="rId83" display="https://podminky.urs.cz/item/CS_URS_2024_01/713141311"/>
    <hyperlink ref="F1667" r:id="rId84" display="https://podminky.urs.cz/item/CS_URS_2024_01/998713103"/>
    <hyperlink ref="F1670" r:id="rId85" display="https://podminky.urs.cz/item/CS_URS_2024_01/763121426"/>
    <hyperlink ref="F1721" r:id="rId86" display="https://podminky.urs.cz/item/CS_URS_2024_01/9987633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  <c r="AZ2" s="280" t="s">
        <v>1970</v>
      </c>
      <c r="BA2" s="280" t="s">
        <v>21</v>
      </c>
      <c r="BB2" s="280" t="s">
        <v>21</v>
      </c>
      <c r="BC2" s="280" t="s">
        <v>1971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1972</v>
      </c>
      <c r="BA3" s="280" t="s">
        <v>21</v>
      </c>
      <c r="BB3" s="280" t="s">
        <v>21</v>
      </c>
      <c r="BC3" s="280" t="s">
        <v>1973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1974</v>
      </c>
      <c r="BA4" s="280" t="s">
        <v>21</v>
      </c>
      <c r="BB4" s="280" t="s">
        <v>21</v>
      </c>
      <c r="BC4" s="280" t="s">
        <v>1975</v>
      </c>
      <c r="BD4" s="280" t="s">
        <v>86</v>
      </c>
    </row>
    <row r="5" s="1" customFormat="1" ht="6.96" customHeight="1">
      <c r="B5" s="23"/>
      <c r="L5" s="23"/>
      <c r="AZ5" s="280" t="s">
        <v>1976</v>
      </c>
      <c r="BA5" s="280" t="s">
        <v>21</v>
      </c>
      <c r="BB5" s="280" t="s">
        <v>21</v>
      </c>
      <c r="BC5" s="280" t="s">
        <v>1977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1978</v>
      </c>
      <c r="BA6" s="280" t="s">
        <v>21</v>
      </c>
      <c r="BB6" s="280" t="s">
        <v>21</v>
      </c>
      <c r="BC6" s="280" t="s">
        <v>1979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1980</v>
      </c>
      <c r="BA7" s="280" t="s">
        <v>21</v>
      </c>
      <c r="BB7" s="280" t="s">
        <v>21</v>
      </c>
      <c r="BC7" s="280" t="s">
        <v>1981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1982</v>
      </c>
      <c r="BA8" s="280" t="s">
        <v>21</v>
      </c>
      <c r="BB8" s="280" t="s">
        <v>21</v>
      </c>
      <c r="BC8" s="280" t="s">
        <v>1983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1984</v>
      </c>
      <c r="BA9" s="280" t="s">
        <v>21</v>
      </c>
      <c r="BB9" s="280" t="s">
        <v>21</v>
      </c>
      <c r="BC9" s="280" t="s">
        <v>1985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1986</v>
      </c>
      <c r="BA10" s="280" t="s">
        <v>21</v>
      </c>
      <c r="BB10" s="280" t="s">
        <v>21</v>
      </c>
      <c r="BC10" s="280" t="s">
        <v>1987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1988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1989</v>
      </c>
      <c r="BA11" s="280" t="s">
        <v>21</v>
      </c>
      <c r="BB11" s="280" t="s">
        <v>21</v>
      </c>
      <c r="BC11" s="280" t="s">
        <v>1990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1991</v>
      </c>
      <c r="BA12" s="280" t="s">
        <v>21</v>
      </c>
      <c r="BB12" s="280" t="s">
        <v>21</v>
      </c>
      <c r="BC12" s="280" t="s">
        <v>1992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1993</v>
      </c>
      <c r="BA13" s="280" t="s">
        <v>21</v>
      </c>
      <c r="BB13" s="280" t="s">
        <v>21</v>
      </c>
      <c r="BC13" s="280" t="s">
        <v>1994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1995</v>
      </c>
      <c r="BA14" s="280" t="s">
        <v>21</v>
      </c>
      <c r="BB14" s="280" t="s">
        <v>21</v>
      </c>
      <c r="BC14" s="280" t="s">
        <v>1996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80" t="s">
        <v>1997</v>
      </c>
      <c r="BA15" s="280" t="s">
        <v>21</v>
      </c>
      <c r="BB15" s="280" t="s">
        <v>21</v>
      </c>
      <c r="BC15" s="280" t="s">
        <v>1998</v>
      </c>
      <c r="BD15" s="280" t="s">
        <v>86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80" t="s">
        <v>1999</v>
      </c>
      <c r="BA16" s="280" t="s">
        <v>21</v>
      </c>
      <c r="BB16" s="280" t="s">
        <v>21</v>
      </c>
      <c r="BC16" s="280" t="s">
        <v>2000</v>
      </c>
      <c r="BD16" s="280" t="s">
        <v>86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80" t="s">
        <v>2001</v>
      </c>
      <c r="BA17" s="280" t="s">
        <v>21</v>
      </c>
      <c r="BB17" s="280" t="s">
        <v>21</v>
      </c>
      <c r="BC17" s="280" t="s">
        <v>2002</v>
      </c>
      <c r="BD17" s="280" t="s">
        <v>86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80" t="s">
        <v>2003</v>
      </c>
      <c r="BA18" s="280" t="s">
        <v>21</v>
      </c>
      <c r="BB18" s="280" t="s">
        <v>21</v>
      </c>
      <c r="BC18" s="280" t="s">
        <v>2004</v>
      </c>
      <c r="BD18" s="280" t="s">
        <v>86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80" t="s">
        <v>2005</v>
      </c>
      <c r="BA19" s="280" t="s">
        <v>21</v>
      </c>
      <c r="BB19" s="280" t="s">
        <v>21</v>
      </c>
      <c r="BC19" s="280" t="s">
        <v>2006</v>
      </c>
      <c r="BD19" s="280" t="s">
        <v>86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80" t="s">
        <v>2007</v>
      </c>
      <c r="BA20" s="280" t="s">
        <v>21</v>
      </c>
      <c r="BB20" s="280" t="s">
        <v>21</v>
      </c>
      <c r="BC20" s="280" t="s">
        <v>2008</v>
      </c>
      <c r="BD20" s="280" t="s">
        <v>86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80" t="s">
        <v>2009</v>
      </c>
      <c r="BA21" s="280" t="s">
        <v>21</v>
      </c>
      <c r="BB21" s="280" t="s">
        <v>21</v>
      </c>
      <c r="BC21" s="280" t="s">
        <v>2010</v>
      </c>
      <c r="BD21" s="280" t="s">
        <v>86</v>
      </c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80" t="s">
        <v>2011</v>
      </c>
      <c r="BA22" s="280" t="s">
        <v>21</v>
      </c>
      <c r="BB22" s="280" t="s">
        <v>21</v>
      </c>
      <c r="BC22" s="280" t="s">
        <v>2012</v>
      </c>
      <c r="BD22" s="280" t="s">
        <v>86</v>
      </c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80" t="s">
        <v>2013</v>
      </c>
      <c r="BA23" s="280" t="s">
        <v>21</v>
      </c>
      <c r="BB23" s="280" t="s">
        <v>21</v>
      </c>
      <c r="BC23" s="280" t="s">
        <v>2014</v>
      </c>
      <c r="BD23" s="280" t="s">
        <v>86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80" t="s">
        <v>2015</v>
      </c>
      <c r="BA24" s="280" t="s">
        <v>21</v>
      </c>
      <c r="BB24" s="280" t="s">
        <v>21</v>
      </c>
      <c r="BC24" s="280" t="s">
        <v>2016</v>
      </c>
      <c r="BD24" s="280" t="s">
        <v>86</v>
      </c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80" t="s">
        <v>2017</v>
      </c>
      <c r="BA25" s="280" t="s">
        <v>21</v>
      </c>
      <c r="BB25" s="280" t="s">
        <v>21</v>
      </c>
      <c r="BC25" s="280" t="s">
        <v>2018</v>
      </c>
      <c r="BD25" s="280" t="s">
        <v>86</v>
      </c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80" t="s">
        <v>2019</v>
      </c>
      <c r="BA26" s="280" t="s">
        <v>21</v>
      </c>
      <c r="BB26" s="280" t="s">
        <v>21</v>
      </c>
      <c r="BC26" s="280" t="s">
        <v>1998</v>
      </c>
      <c r="BD26" s="280" t="s">
        <v>86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80" t="s">
        <v>2020</v>
      </c>
      <c r="BA27" s="280" t="s">
        <v>21</v>
      </c>
      <c r="BB27" s="280" t="s">
        <v>21</v>
      </c>
      <c r="BC27" s="280" t="s">
        <v>2021</v>
      </c>
      <c r="BD27" s="280" t="s">
        <v>86</v>
      </c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80" t="s">
        <v>2022</v>
      </c>
      <c r="BA28" s="280" t="s">
        <v>21</v>
      </c>
      <c r="BB28" s="280" t="s">
        <v>21</v>
      </c>
      <c r="BC28" s="280" t="s">
        <v>2023</v>
      </c>
      <c r="BD28" s="280" t="s">
        <v>86</v>
      </c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Z29" s="300" t="s">
        <v>2024</v>
      </c>
      <c r="BA29" s="300" t="s">
        <v>21</v>
      </c>
      <c r="BB29" s="300" t="s">
        <v>21</v>
      </c>
      <c r="BC29" s="300" t="s">
        <v>2025</v>
      </c>
      <c r="BD29" s="300" t="s">
        <v>86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80" t="s">
        <v>2026</v>
      </c>
      <c r="BA30" s="280" t="s">
        <v>21</v>
      </c>
      <c r="BB30" s="280" t="s">
        <v>21</v>
      </c>
      <c r="BC30" s="280" t="s">
        <v>2027</v>
      </c>
      <c r="BD30" s="280" t="s">
        <v>86</v>
      </c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80" t="s">
        <v>2028</v>
      </c>
      <c r="BA31" s="280" t="s">
        <v>21</v>
      </c>
      <c r="BB31" s="280" t="s">
        <v>21</v>
      </c>
      <c r="BC31" s="280" t="s">
        <v>2029</v>
      </c>
      <c r="BD31" s="280" t="s">
        <v>86</v>
      </c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80" t="s">
        <v>2030</v>
      </c>
      <c r="BA32" s="280" t="s">
        <v>21</v>
      </c>
      <c r="BB32" s="280" t="s">
        <v>21</v>
      </c>
      <c r="BC32" s="280" t="s">
        <v>2031</v>
      </c>
      <c r="BD32" s="280" t="s">
        <v>86</v>
      </c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80" t="s">
        <v>2032</v>
      </c>
      <c r="BA33" s="280" t="s">
        <v>21</v>
      </c>
      <c r="BB33" s="280" t="s">
        <v>21</v>
      </c>
      <c r="BC33" s="280" t="s">
        <v>2033</v>
      </c>
      <c r="BD33" s="280" t="s">
        <v>86</v>
      </c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80" t="s">
        <v>2034</v>
      </c>
      <c r="BA34" s="280" t="s">
        <v>21</v>
      </c>
      <c r="BB34" s="280" t="s">
        <v>21</v>
      </c>
      <c r="BC34" s="280" t="s">
        <v>2035</v>
      </c>
      <c r="BD34" s="280" t="s">
        <v>86</v>
      </c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ROUND((SUM(BE96:BE1639)),  2)</f>
        <v>0</v>
      </c>
      <c r="G35" s="41"/>
      <c r="H35" s="41"/>
      <c r="I35" s="161">
        <v>0.20999999999999999</v>
      </c>
      <c r="J35" s="160">
        <f>ROUND(((SUM(BE96:BE1639))*I35),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80" t="s">
        <v>2036</v>
      </c>
      <c r="BA35" s="280" t="s">
        <v>21</v>
      </c>
      <c r="BB35" s="280" t="s">
        <v>21</v>
      </c>
      <c r="BC35" s="280" t="s">
        <v>2037</v>
      </c>
      <c r="BD35" s="280" t="s">
        <v>86</v>
      </c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ROUND((SUM(BF96:BF1639)),  2)</f>
        <v>0</v>
      </c>
      <c r="G36" s="41"/>
      <c r="H36" s="41"/>
      <c r="I36" s="161">
        <v>0.12</v>
      </c>
      <c r="J36" s="160">
        <f>ROUND(((SUM(BF96:BF1639))*I36),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80" t="s">
        <v>2038</v>
      </c>
      <c r="BA36" s="280" t="s">
        <v>21</v>
      </c>
      <c r="BB36" s="280" t="s">
        <v>21</v>
      </c>
      <c r="BC36" s="280" t="s">
        <v>2039</v>
      </c>
      <c r="BD36" s="280" t="s">
        <v>86</v>
      </c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ROUND((SUM(BG96:BG1639)),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80" t="s">
        <v>2040</v>
      </c>
      <c r="BA37" s="280" t="s">
        <v>21</v>
      </c>
      <c r="BB37" s="280" t="s">
        <v>21</v>
      </c>
      <c r="BC37" s="280" t="s">
        <v>2041</v>
      </c>
      <c r="BD37" s="280" t="s">
        <v>86</v>
      </c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ROUND((SUM(BH96:BH1639)),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ROUND((SUM(BI96:BI1639)),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1.2 - Povrchové úpravy stěn, podhledy, podlahy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362</v>
      </c>
      <c r="E66" s="186"/>
      <c r="F66" s="186"/>
      <c r="G66" s="186"/>
      <c r="H66" s="186"/>
      <c r="I66" s="186"/>
      <c r="J66" s="187">
        <f>J452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598</v>
      </c>
      <c r="E67" s="181"/>
      <c r="F67" s="181"/>
      <c r="G67" s="181"/>
      <c r="H67" s="181"/>
      <c r="I67" s="181"/>
      <c r="J67" s="182">
        <f>J455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600</v>
      </c>
      <c r="E68" s="186"/>
      <c r="F68" s="186"/>
      <c r="G68" s="186"/>
      <c r="H68" s="186"/>
      <c r="I68" s="186"/>
      <c r="J68" s="187">
        <f>J456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601</v>
      </c>
      <c r="E69" s="186"/>
      <c r="F69" s="186"/>
      <c r="G69" s="186"/>
      <c r="H69" s="186"/>
      <c r="I69" s="186"/>
      <c r="J69" s="187">
        <f>J617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2043</v>
      </c>
      <c r="E70" s="186"/>
      <c r="F70" s="186"/>
      <c r="G70" s="186"/>
      <c r="H70" s="186"/>
      <c r="I70" s="186"/>
      <c r="J70" s="187">
        <f>J830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2044</v>
      </c>
      <c r="E71" s="186"/>
      <c r="F71" s="186"/>
      <c r="G71" s="186"/>
      <c r="H71" s="186"/>
      <c r="I71" s="186"/>
      <c r="J71" s="187">
        <f>J843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2045</v>
      </c>
      <c r="E72" s="186"/>
      <c r="F72" s="186"/>
      <c r="G72" s="186"/>
      <c r="H72" s="186"/>
      <c r="I72" s="186"/>
      <c r="J72" s="187">
        <f>J975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2046</v>
      </c>
      <c r="E73" s="186"/>
      <c r="F73" s="186"/>
      <c r="G73" s="186"/>
      <c r="H73" s="186"/>
      <c r="I73" s="186"/>
      <c r="J73" s="187">
        <f>J1206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2047</v>
      </c>
      <c r="E74" s="186"/>
      <c r="F74" s="186"/>
      <c r="G74" s="186"/>
      <c r="H74" s="186"/>
      <c r="I74" s="186"/>
      <c r="J74" s="187">
        <f>J1411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DOZP Boletice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186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593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188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1.2 - Povrchové úpravy stěn, podhledy, podlahy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</v>
      </c>
      <c r="D90" s="43"/>
      <c r="E90" s="43"/>
      <c r="F90" s="30" t="str">
        <f>F14</f>
        <v>Boletice nad Labem</v>
      </c>
      <c r="G90" s="43"/>
      <c r="H90" s="43"/>
      <c r="I90" s="35" t="s">
        <v>24</v>
      </c>
      <c r="J90" s="75" t="str">
        <f>IF(J14="","",J14)</f>
        <v>26. 1. 2025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26</v>
      </c>
      <c r="D92" s="43"/>
      <c r="E92" s="43"/>
      <c r="F92" s="30" t="str">
        <f>E17</f>
        <v>Statutární město Děčín</v>
      </c>
      <c r="G92" s="43"/>
      <c r="H92" s="43"/>
      <c r="I92" s="35" t="s">
        <v>32</v>
      </c>
      <c r="J92" s="39" t="str">
        <f>E23</f>
        <v>ŽELEZNÁ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IF(E20="","",E20)</f>
        <v>Vyplň údaj</v>
      </c>
      <c r="G93" s="43"/>
      <c r="H93" s="43"/>
      <c r="I93" s="35" t="s">
        <v>35</v>
      </c>
      <c r="J93" s="39" t="str">
        <f>E26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199</v>
      </c>
      <c r="D95" s="192" t="s">
        <v>58</v>
      </c>
      <c r="E95" s="192" t="s">
        <v>54</v>
      </c>
      <c r="F95" s="192" t="s">
        <v>55</v>
      </c>
      <c r="G95" s="192" t="s">
        <v>200</v>
      </c>
      <c r="H95" s="192" t="s">
        <v>201</v>
      </c>
      <c r="I95" s="192" t="s">
        <v>202</v>
      </c>
      <c r="J95" s="192" t="s">
        <v>192</v>
      </c>
      <c r="K95" s="193" t="s">
        <v>203</v>
      </c>
      <c r="L95" s="194"/>
      <c r="M95" s="95" t="s">
        <v>21</v>
      </c>
      <c r="N95" s="96" t="s">
        <v>43</v>
      </c>
      <c r="O95" s="96" t="s">
        <v>204</v>
      </c>
      <c r="P95" s="96" t="s">
        <v>205</v>
      </c>
      <c r="Q95" s="96" t="s">
        <v>206</v>
      </c>
      <c r="R95" s="96" t="s">
        <v>207</v>
      </c>
      <c r="S95" s="96" t="s">
        <v>208</v>
      </c>
      <c r="T95" s="97" t="s">
        <v>209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210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P97+P455</f>
        <v>0</v>
      </c>
      <c r="Q96" s="99"/>
      <c r="R96" s="197">
        <f>R97+R455</f>
        <v>397.48747634</v>
      </c>
      <c r="S96" s="99"/>
      <c r="T96" s="198">
        <f>T97+T455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193</v>
      </c>
      <c r="BK96" s="199">
        <f>BK97+BK455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211</v>
      </c>
      <c r="F97" s="203" t="s">
        <v>212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P98+P452</f>
        <v>0</v>
      </c>
      <c r="Q97" s="208"/>
      <c r="R97" s="209">
        <f>R98+R452</f>
        <v>316.2617358</v>
      </c>
      <c r="S97" s="208"/>
      <c r="T97" s="210">
        <f>T98+T452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213</v>
      </c>
      <c r="BK97" s="213">
        <f>BK98+BK452</f>
        <v>0</v>
      </c>
    </row>
    <row r="98" s="12" customFormat="1" ht="22.8" customHeight="1">
      <c r="A98" s="12"/>
      <c r="B98" s="200"/>
      <c r="C98" s="201"/>
      <c r="D98" s="202" t="s">
        <v>72</v>
      </c>
      <c r="E98" s="214" t="s">
        <v>145</v>
      </c>
      <c r="F98" s="214" t="s">
        <v>2048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SUM(P99:P451)</f>
        <v>0</v>
      </c>
      <c r="Q98" s="208"/>
      <c r="R98" s="209">
        <f>SUM(R99:R451)</f>
        <v>316.2617358</v>
      </c>
      <c r="S98" s="208"/>
      <c r="T98" s="210">
        <f>SUM(T99:T451)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80</v>
      </c>
      <c r="AY98" s="211" t="s">
        <v>213</v>
      </c>
      <c r="BK98" s="213">
        <f>SUM(BK99:BK451)</f>
        <v>0</v>
      </c>
    </row>
    <row r="99" s="2" customFormat="1" ht="24.15" customHeight="1">
      <c r="A99" s="41"/>
      <c r="B99" s="42"/>
      <c r="C99" s="216" t="s">
        <v>80</v>
      </c>
      <c r="D99" s="216" t="s">
        <v>215</v>
      </c>
      <c r="E99" s="217" t="s">
        <v>2049</v>
      </c>
      <c r="F99" s="218" t="s">
        <v>2050</v>
      </c>
      <c r="G99" s="219" t="s">
        <v>248</v>
      </c>
      <c r="H99" s="220">
        <v>1747.8250000000001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0.0043800000000000002</v>
      </c>
      <c r="R99" s="225">
        <f>Q99*H99</f>
        <v>7.6554735000000003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2051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2052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3" customFormat="1">
      <c r="A101" s="13"/>
      <c r="B101" s="234"/>
      <c r="C101" s="235"/>
      <c r="D101" s="236" t="s">
        <v>223</v>
      </c>
      <c r="E101" s="237" t="s">
        <v>21</v>
      </c>
      <c r="F101" s="238" t="s">
        <v>2053</v>
      </c>
      <c r="G101" s="235"/>
      <c r="H101" s="237" t="s">
        <v>21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223</v>
      </c>
      <c r="AU101" s="244" t="s">
        <v>86</v>
      </c>
      <c r="AV101" s="13" t="s">
        <v>80</v>
      </c>
      <c r="AW101" s="13" t="s">
        <v>34</v>
      </c>
      <c r="AX101" s="13" t="s">
        <v>73</v>
      </c>
      <c r="AY101" s="244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1995</v>
      </c>
      <c r="G102" s="246"/>
      <c r="H102" s="249">
        <v>395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73</v>
      </c>
      <c r="AY102" s="255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1997</v>
      </c>
      <c r="G103" s="246"/>
      <c r="H103" s="249">
        <v>355.22000000000003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1999</v>
      </c>
      <c r="G104" s="246"/>
      <c r="H104" s="249">
        <v>943.67999999999995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3" customFormat="1">
      <c r="A105" s="13"/>
      <c r="B105" s="234"/>
      <c r="C105" s="235"/>
      <c r="D105" s="236" t="s">
        <v>223</v>
      </c>
      <c r="E105" s="237" t="s">
        <v>21</v>
      </c>
      <c r="F105" s="238" t="s">
        <v>2054</v>
      </c>
      <c r="G105" s="235"/>
      <c r="H105" s="237" t="s">
        <v>21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223</v>
      </c>
      <c r="AU105" s="244" t="s">
        <v>86</v>
      </c>
      <c r="AV105" s="13" t="s">
        <v>80</v>
      </c>
      <c r="AW105" s="13" t="s">
        <v>34</v>
      </c>
      <c r="AX105" s="13" t="s">
        <v>73</v>
      </c>
      <c r="AY105" s="244" t="s">
        <v>213</v>
      </c>
    </row>
    <row r="106" s="14" customFormat="1">
      <c r="A106" s="14"/>
      <c r="B106" s="245"/>
      <c r="C106" s="246"/>
      <c r="D106" s="236" t="s">
        <v>223</v>
      </c>
      <c r="E106" s="247" t="s">
        <v>21</v>
      </c>
      <c r="F106" s="248" t="s">
        <v>2055</v>
      </c>
      <c r="G106" s="246"/>
      <c r="H106" s="249">
        <v>27.824999999999999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223</v>
      </c>
      <c r="AU106" s="255" t="s">
        <v>86</v>
      </c>
      <c r="AV106" s="14" t="s">
        <v>86</v>
      </c>
      <c r="AW106" s="14" t="s">
        <v>34</v>
      </c>
      <c r="AX106" s="14" t="s">
        <v>73</v>
      </c>
      <c r="AY106" s="255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2056</v>
      </c>
      <c r="G107" s="246"/>
      <c r="H107" s="249">
        <v>26.100000000000001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5" customFormat="1">
      <c r="A108" s="15"/>
      <c r="B108" s="256"/>
      <c r="C108" s="257"/>
      <c r="D108" s="236" t="s">
        <v>223</v>
      </c>
      <c r="E108" s="258" t="s">
        <v>21</v>
      </c>
      <c r="F108" s="259" t="s">
        <v>230</v>
      </c>
      <c r="G108" s="257"/>
      <c r="H108" s="260">
        <v>1747.8250000000001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223</v>
      </c>
      <c r="AU108" s="266" t="s">
        <v>86</v>
      </c>
      <c r="AV108" s="15" t="s">
        <v>122</v>
      </c>
      <c r="AW108" s="15" t="s">
        <v>34</v>
      </c>
      <c r="AX108" s="15" t="s">
        <v>80</v>
      </c>
      <c r="AY108" s="266" t="s">
        <v>213</v>
      </c>
    </row>
    <row r="109" s="2" customFormat="1" ht="16.5" customHeight="1">
      <c r="A109" s="41"/>
      <c r="B109" s="42"/>
      <c r="C109" s="216" t="s">
        <v>86</v>
      </c>
      <c r="D109" s="216" t="s">
        <v>215</v>
      </c>
      <c r="E109" s="217" t="s">
        <v>2057</v>
      </c>
      <c r="F109" s="218" t="s">
        <v>2058</v>
      </c>
      <c r="G109" s="219" t="s">
        <v>248</v>
      </c>
      <c r="H109" s="220">
        <v>1747.8250000000001</v>
      </c>
      <c r="I109" s="221"/>
      <c r="J109" s="222">
        <f>ROUND(I109*H109,2)</f>
        <v>0</v>
      </c>
      <c r="K109" s="218" t="s">
        <v>219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0.0040000000000000001</v>
      </c>
      <c r="R109" s="225">
        <f>Q109*H109</f>
        <v>6.9913000000000007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2059</v>
      </c>
    </row>
    <row r="110" s="2" customFormat="1">
      <c r="A110" s="41"/>
      <c r="B110" s="42"/>
      <c r="C110" s="43"/>
      <c r="D110" s="229" t="s">
        <v>221</v>
      </c>
      <c r="E110" s="43"/>
      <c r="F110" s="230" t="s">
        <v>2060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221</v>
      </c>
      <c r="AU110" s="20" t="s">
        <v>86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2053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1995</v>
      </c>
      <c r="G112" s="246"/>
      <c r="H112" s="249">
        <v>395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1997</v>
      </c>
      <c r="G113" s="246"/>
      <c r="H113" s="249">
        <v>355.22000000000003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4" customFormat="1">
      <c r="A114" s="14"/>
      <c r="B114" s="245"/>
      <c r="C114" s="246"/>
      <c r="D114" s="236" t="s">
        <v>223</v>
      </c>
      <c r="E114" s="247" t="s">
        <v>21</v>
      </c>
      <c r="F114" s="248" t="s">
        <v>1999</v>
      </c>
      <c r="G114" s="246"/>
      <c r="H114" s="249">
        <v>943.67999999999995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223</v>
      </c>
      <c r="AU114" s="255" t="s">
        <v>86</v>
      </c>
      <c r="AV114" s="14" t="s">
        <v>86</v>
      </c>
      <c r="AW114" s="14" t="s">
        <v>34</v>
      </c>
      <c r="AX114" s="14" t="s">
        <v>73</v>
      </c>
      <c r="AY114" s="255" t="s">
        <v>213</v>
      </c>
    </row>
    <row r="115" s="13" customFormat="1">
      <c r="A115" s="13"/>
      <c r="B115" s="234"/>
      <c r="C115" s="235"/>
      <c r="D115" s="236" t="s">
        <v>223</v>
      </c>
      <c r="E115" s="237" t="s">
        <v>21</v>
      </c>
      <c r="F115" s="238" t="s">
        <v>2054</v>
      </c>
      <c r="G115" s="235"/>
      <c r="H115" s="237" t="s">
        <v>21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223</v>
      </c>
      <c r="AU115" s="244" t="s">
        <v>86</v>
      </c>
      <c r="AV115" s="13" t="s">
        <v>80</v>
      </c>
      <c r="AW115" s="13" t="s">
        <v>34</v>
      </c>
      <c r="AX115" s="13" t="s">
        <v>73</v>
      </c>
      <c r="AY115" s="244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2055</v>
      </c>
      <c r="G116" s="246"/>
      <c r="H116" s="249">
        <v>27.824999999999999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2056</v>
      </c>
      <c r="G117" s="246"/>
      <c r="H117" s="249">
        <v>26.100000000000001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5" customFormat="1">
      <c r="A118" s="15"/>
      <c r="B118" s="256"/>
      <c r="C118" s="257"/>
      <c r="D118" s="236" t="s">
        <v>223</v>
      </c>
      <c r="E118" s="258" t="s">
        <v>21</v>
      </c>
      <c r="F118" s="259" t="s">
        <v>230</v>
      </c>
      <c r="G118" s="257"/>
      <c r="H118" s="260">
        <v>1747.8250000000001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223</v>
      </c>
      <c r="AU118" s="266" t="s">
        <v>86</v>
      </c>
      <c r="AV118" s="15" t="s">
        <v>122</v>
      </c>
      <c r="AW118" s="15" t="s">
        <v>34</v>
      </c>
      <c r="AX118" s="15" t="s">
        <v>80</v>
      </c>
      <c r="AY118" s="266" t="s">
        <v>213</v>
      </c>
    </row>
    <row r="119" s="2" customFormat="1" ht="24.15" customHeight="1">
      <c r="A119" s="41"/>
      <c r="B119" s="42"/>
      <c r="C119" s="216" t="s">
        <v>116</v>
      </c>
      <c r="D119" s="216" t="s">
        <v>215</v>
      </c>
      <c r="E119" s="217" t="s">
        <v>2061</v>
      </c>
      <c r="F119" s="218" t="s">
        <v>2062</v>
      </c>
      <c r="G119" s="219" t="s">
        <v>248</v>
      </c>
      <c r="H119" s="220">
        <v>4219.6239999999998</v>
      </c>
      <c r="I119" s="221"/>
      <c r="J119" s="222">
        <f>ROUND(I119*H119,2)</f>
        <v>0</v>
      </c>
      <c r="K119" s="218" t="s">
        <v>219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0.0043800000000000002</v>
      </c>
      <c r="R119" s="225">
        <f>Q119*H119</f>
        <v>18.48195312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86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2063</v>
      </c>
    </row>
    <row r="120" s="2" customFormat="1">
      <c r="A120" s="41"/>
      <c r="B120" s="42"/>
      <c r="C120" s="43"/>
      <c r="D120" s="229" t="s">
        <v>221</v>
      </c>
      <c r="E120" s="43"/>
      <c r="F120" s="230" t="s">
        <v>2064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221</v>
      </c>
      <c r="AU120" s="20" t="s">
        <v>86</v>
      </c>
    </row>
    <row r="121" s="13" customFormat="1">
      <c r="A121" s="13"/>
      <c r="B121" s="234"/>
      <c r="C121" s="235"/>
      <c r="D121" s="236" t="s">
        <v>223</v>
      </c>
      <c r="E121" s="237" t="s">
        <v>21</v>
      </c>
      <c r="F121" s="238" t="s">
        <v>1209</v>
      </c>
      <c r="G121" s="235"/>
      <c r="H121" s="237" t="s">
        <v>21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223</v>
      </c>
      <c r="AU121" s="244" t="s">
        <v>86</v>
      </c>
      <c r="AV121" s="13" t="s">
        <v>80</v>
      </c>
      <c r="AW121" s="13" t="s">
        <v>34</v>
      </c>
      <c r="AX121" s="13" t="s">
        <v>73</v>
      </c>
      <c r="AY121" s="244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2065</v>
      </c>
      <c r="G122" s="246"/>
      <c r="H122" s="249">
        <v>111.78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2066</v>
      </c>
      <c r="G123" s="246"/>
      <c r="H123" s="249">
        <v>69.308999999999998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2067</v>
      </c>
      <c r="G124" s="246"/>
      <c r="H124" s="249">
        <v>75.302999999999997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2068</v>
      </c>
      <c r="G125" s="246"/>
      <c r="H125" s="249">
        <v>55.619999999999997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2069</v>
      </c>
      <c r="G126" s="246"/>
      <c r="H126" s="249">
        <v>66.393000000000001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2070</v>
      </c>
      <c r="G127" s="246"/>
      <c r="H127" s="249">
        <v>67.959000000000003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2071</v>
      </c>
      <c r="G128" s="246"/>
      <c r="H128" s="249">
        <v>28.457999999999998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2072</v>
      </c>
      <c r="G129" s="246"/>
      <c r="H129" s="249">
        <v>32.319000000000003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2073</v>
      </c>
      <c r="G130" s="246"/>
      <c r="H130" s="249">
        <v>58.347000000000001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2074</v>
      </c>
      <c r="G131" s="246"/>
      <c r="H131" s="249">
        <v>65.799000000000007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2075</v>
      </c>
      <c r="G132" s="246"/>
      <c r="H132" s="249">
        <v>41.067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2076</v>
      </c>
      <c r="G133" s="246"/>
      <c r="H133" s="249">
        <v>85.697999999999993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2077</v>
      </c>
      <c r="G134" s="246"/>
      <c r="H134" s="249">
        <v>85.346999999999994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2078</v>
      </c>
      <c r="G135" s="246"/>
      <c r="H135" s="249">
        <v>60.479999999999997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1035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2079</v>
      </c>
      <c r="G137" s="246"/>
      <c r="H137" s="249">
        <v>218.268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2080</v>
      </c>
      <c r="G138" s="246"/>
      <c r="H138" s="249">
        <v>91.179000000000002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2081</v>
      </c>
      <c r="G139" s="246"/>
      <c r="H139" s="249">
        <v>41.094000000000001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2082</v>
      </c>
      <c r="G140" s="246"/>
      <c r="H140" s="249">
        <v>31.995000000000001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2083</v>
      </c>
      <c r="G141" s="246"/>
      <c r="H141" s="249">
        <v>30.672000000000001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2084</v>
      </c>
      <c r="G142" s="246"/>
      <c r="H142" s="249">
        <v>22.788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2085</v>
      </c>
      <c r="G143" s="246"/>
      <c r="H143" s="249">
        <v>50.058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2086</v>
      </c>
      <c r="G144" s="246"/>
      <c r="H144" s="249">
        <v>40.878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2087</v>
      </c>
      <c r="G145" s="246"/>
      <c r="H145" s="249">
        <v>60.155999999999999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2088</v>
      </c>
      <c r="G146" s="246"/>
      <c r="H146" s="249">
        <v>54.378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2089</v>
      </c>
      <c r="G147" s="246"/>
      <c r="H147" s="249">
        <v>54.081000000000003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2090</v>
      </c>
      <c r="G148" s="246"/>
      <c r="H148" s="249">
        <v>22.302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2091</v>
      </c>
      <c r="G149" s="246"/>
      <c r="H149" s="249">
        <v>24.003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2092</v>
      </c>
      <c r="G150" s="246"/>
      <c r="H150" s="249">
        <v>34.587000000000003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2093</v>
      </c>
      <c r="G151" s="246"/>
      <c r="H151" s="249">
        <v>119.232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2094</v>
      </c>
      <c r="G152" s="246"/>
      <c r="H152" s="249">
        <v>78.353999999999999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2095</v>
      </c>
      <c r="G153" s="246"/>
      <c r="H153" s="249">
        <v>48.951000000000001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2096</v>
      </c>
      <c r="G154" s="246"/>
      <c r="H154" s="249">
        <v>49.274999999999999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2097</v>
      </c>
      <c r="G155" s="246"/>
      <c r="H155" s="249">
        <v>48.654000000000003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2098</v>
      </c>
      <c r="G156" s="246"/>
      <c r="H156" s="249">
        <v>49.274999999999999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2099</v>
      </c>
      <c r="G157" s="246"/>
      <c r="H157" s="249">
        <v>33.399000000000001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2100</v>
      </c>
      <c r="G158" s="246"/>
      <c r="H158" s="249">
        <v>17.091000000000001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2101</v>
      </c>
      <c r="G159" s="246"/>
      <c r="H159" s="249">
        <v>27.728999999999999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2102</v>
      </c>
      <c r="G160" s="246"/>
      <c r="H160" s="249">
        <v>21.167999999999999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2103</v>
      </c>
      <c r="G161" s="246"/>
      <c r="H161" s="249">
        <v>14.417999999999999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2104</v>
      </c>
      <c r="G162" s="246"/>
      <c r="H162" s="249">
        <v>28.350000000000001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2105</v>
      </c>
      <c r="G163" s="246"/>
      <c r="H163" s="249">
        <v>23.760000000000002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2106</v>
      </c>
      <c r="G164" s="246"/>
      <c r="H164" s="249">
        <v>23.193000000000001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2107</v>
      </c>
      <c r="G165" s="246"/>
      <c r="H165" s="249">
        <v>22.032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3" customFormat="1">
      <c r="A166" s="13"/>
      <c r="B166" s="234"/>
      <c r="C166" s="235"/>
      <c r="D166" s="236" t="s">
        <v>223</v>
      </c>
      <c r="E166" s="237" t="s">
        <v>21</v>
      </c>
      <c r="F166" s="238" t="s">
        <v>1044</v>
      </c>
      <c r="G166" s="235"/>
      <c r="H166" s="237" t="s">
        <v>21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223</v>
      </c>
      <c r="AU166" s="244" t="s">
        <v>86</v>
      </c>
      <c r="AV166" s="13" t="s">
        <v>80</v>
      </c>
      <c r="AW166" s="13" t="s">
        <v>34</v>
      </c>
      <c r="AX166" s="13" t="s">
        <v>73</v>
      </c>
      <c r="AY166" s="244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2108</v>
      </c>
      <c r="G167" s="246"/>
      <c r="H167" s="249">
        <v>118.125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2109</v>
      </c>
      <c r="G168" s="246"/>
      <c r="H168" s="249">
        <v>107.649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2110</v>
      </c>
      <c r="G169" s="246"/>
      <c r="H169" s="249">
        <v>38.366999999999997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2111</v>
      </c>
      <c r="G170" s="246"/>
      <c r="H170" s="249">
        <v>55.457999999999998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2112</v>
      </c>
      <c r="G171" s="246"/>
      <c r="H171" s="249">
        <v>46.439999999999998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2113</v>
      </c>
      <c r="G172" s="246"/>
      <c r="H172" s="249">
        <v>41.283000000000001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4" customFormat="1">
      <c r="A173" s="14"/>
      <c r="B173" s="245"/>
      <c r="C173" s="246"/>
      <c r="D173" s="236" t="s">
        <v>223</v>
      </c>
      <c r="E173" s="247" t="s">
        <v>21</v>
      </c>
      <c r="F173" s="248" t="s">
        <v>2114</v>
      </c>
      <c r="G173" s="246"/>
      <c r="H173" s="249">
        <v>57.131999999999998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223</v>
      </c>
      <c r="AU173" s="255" t="s">
        <v>86</v>
      </c>
      <c r="AV173" s="14" t="s">
        <v>86</v>
      </c>
      <c r="AW173" s="14" t="s">
        <v>34</v>
      </c>
      <c r="AX173" s="14" t="s">
        <v>73</v>
      </c>
      <c r="AY173" s="255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2115</v>
      </c>
      <c r="G174" s="246"/>
      <c r="H174" s="249">
        <v>23.760000000000002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2116</v>
      </c>
      <c r="G175" s="246"/>
      <c r="H175" s="249">
        <v>15.93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2117</v>
      </c>
      <c r="G176" s="246"/>
      <c r="H176" s="249">
        <v>15.93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2118</v>
      </c>
      <c r="G177" s="246"/>
      <c r="H177" s="249">
        <v>31.265999999999998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2119</v>
      </c>
      <c r="G178" s="246"/>
      <c r="H178" s="249">
        <v>83.078999999999994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2120</v>
      </c>
      <c r="G179" s="246"/>
      <c r="H179" s="249">
        <v>78.569999999999993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2121</v>
      </c>
      <c r="G180" s="246"/>
      <c r="H180" s="249">
        <v>53.378999999999998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2122</v>
      </c>
      <c r="G181" s="246"/>
      <c r="H181" s="249">
        <v>50.759999999999998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2123</v>
      </c>
      <c r="G182" s="246"/>
      <c r="H182" s="249">
        <v>21.033000000000001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2124</v>
      </c>
      <c r="G183" s="246"/>
      <c r="H183" s="249">
        <v>34.938000000000002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2125</v>
      </c>
      <c r="G184" s="246"/>
      <c r="H184" s="249">
        <v>19.629000000000001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2126</v>
      </c>
      <c r="G185" s="246"/>
      <c r="H185" s="249">
        <v>119.178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2127</v>
      </c>
      <c r="G186" s="246"/>
      <c r="H186" s="249">
        <v>49.274999999999999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4" customFormat="1">
      <c r="A187" s="14"/>
      <c r="B187" s="245"/>
      <c r="C187" s="246"/>
      <c r="D187" s="236" t="s">
        <v>223</v>
      </c>
      <c r="E187" s="247" t="s">
        <v>21</v>
      </c>
      <c r="F187" s="248" t="s">
        <v>2128</v>
      </c>
      <c r="G187" s="246"/>
      <c r="H187" s="249">
        <v>48.951000000000001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223</v>
      </c>
      <c r="AU187" s="255" t="s">
        <v>86</v>
      </c>
      <c r="AV187" s="14" t="s">
        <v>86</v>
      </c>
      <c r="AW187" s="14" t="s">
        <v>34</v>
      </c>
      <c r="AX187" s="14" t="s">
        <v>73</v>
      </c>
      <c r="AY187" s="255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2129</v>
      </c>
      <c r="G188" s="246"/>
      <c r="H188" s="249">
        <v>78.353999999999999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2130</v>
      </c>
      <c r="G189" s="246"/>
      <c r="H189" s="249">
        <v>49.140000000000001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2131</v>
      </c>
      <c r="G190" s="246"/>
      <c r="H190" s="249">
        <v>49.274999999999999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2132</v>
      </c>
      <c r="G191" s="246"/>
      <c r="H191" s="249">
        <v>33.399000000000001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2133</v>
      </c>
      <c r="G192" s="246"/>
      <c r="H192" s="249">
        <v>18.359999999999999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73</v>
      </c>
      <c r="AY192" s="255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2134</v>
      </c>
      <c r="G193" s="246"/>
      <c r="H193" s="249">
        <v>28.268999999999998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2135</v>
      </c>
      <c r="G194" s="246"/>
      <c r="H194" s="249">
        <v>31.968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3" customFormat="1">
      <c r="A195" s="13"/>
      <c r="B195" s="234"/>
      <c r="C195" s="235"/>
      <c r="D195" s="236" t="s">
        <v>223</v>
      </c>
      <c r="E195" s="237" t="s">
        <v>21</v>
      </c>
      <c r="F195" s="238" t="s">
        <v>1102</v>
      </c>
      <c r="G195" s="235"/>
      <c r="H195" s="237" t="s">
        <v>21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223</v>
      </c>
      <c r="AU195" s="244" t="s">
        <v>86</v>
      </c>
      <c r="AV195" s="13" t="s">
        <v>80</v>
      </c>
      <c r="AW195" s="13" t="s">
        <v>34</v>
      </c>
      <c r="AX195" s="13" t="s">
        <v>73</v>
      </c>
      <c r="AY195" s="244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2136</v>
      </c>
      <c r="G196" s="246"/>
      <c r="H196" s="249">
        <v>104.352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2137</v>
      </c>
      <c r="G197" s="246"/>
      <c r="H197" s="249">
        <v>95.591999999999999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2138</v>
      </c>
      <c r="G198" s="246"/>
      <c r="H198" s="249">
        <v>34.896000000000001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2139</v>
      </c>
      <c r="G199" s="246"/>
      <c r="H199" s="249">
        <v>31.344000000000001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4" customFormat="1">
      <c r="A200" s="14"/>
      <c r="B200" s="245"/>
      <c r="C200" s="246"/>
      <c r="D200" s="236" t="s">
        <v>223</v>
      </c>
      <c r="E200" s="247" t="s">
        <v>21</v>
      </c>
      <c r="F200" s="248" t="s">
        <v>2140</v>
      </c>
      <c r="G200" s="246"/>
      <c r="H200" s="249">
        <v>34.752000000000002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34</v>
      </c>
      <c r="AX200" s="14" t="s">
        <v>73</v>
      </c>
      <c r="AY200" s="255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2141</v>
      </c>
      <c r="G201" s="246"/>
      <c r="H201" s="249">
        <v>36.527999999999999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4" customFormat="1">
      <c r="A202" s="14"/>
      <c r="B202" s="245"/>
      <c r="C202" s="246"/>
      <c r="D202" s="236" t="s">
        <v>223</v>
      </c>
      <c r="E202" s="247" t="s">
        <v>21</v>
      </c>
      <c r="F202" s="248" t="s">
        <v>2142</v>
      </c>
      <c r="G202" s="246"/>
      <c r="H202" s="249">
        <v>39.527999999999999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223</v>
      </c>
      <c r="AU202" s="255" t="s">
        <v>86</v>
      </c>
      <c r="AV202" s="14" t="s">
        <v>86</v>
      </c>
      <c r="AW202" s="14" t="s">
        <v>34</v>
      </c>
      <c r="AX202" s="14" t="s">
        <v>73</v>
      </c>
      <c r="AY202" s="255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2143</v>
      </c>
      <c r="G203" s="246"/>
      <c r="H203" s="249">
        <v>37.512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4" customFormat="1">
      <c r="A204" s="14"/>
      <c r="B204" s="245"/>
      <c r="C204" s="246"/>
      <c r="D204" s="236" t="s">
        <v>223</v>
      </c>
      <c r="E204" s="247" t="s">
        <v>21</v>
      </c>
      <c r="F204" s="248" t="s">
        <v>2144</v>
      </c>
      <c r="G204" s="246"/>
      <c r="H204" s="249">
        <v>35.856000000000002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223</v>
      </c>
      <c r="AU204" s="255" t="s">
        <v>86</v>
      </c>
      <c r="AV204" s="14" t="s">
        <v>86</v>
      </c>
      <c r="AW204" s="14" t="s">
        <v>34</v>
      </c>
      <c r="AX204" s="14" t="s">
        <v>73</v>
      </c>
      <c r="AY204" s="255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2145</v>
      </c>
      <c r="G205" s="246"/>
      <c r="H205" s="249">
        <v>22.007999999999999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2146</v>
      </c>
      <c r="G206" s="246"/>
      <c r="H206" s="249">
        <v>16.728000000000002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73</v>
      </c>
      <c r="AY206" s="255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2147</v>
      </c>
      <c r="G207" s="246"/>
      <c r="H207" s="249">
        <v>16.728000000000002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2148</v>
      </c>
      <c r="G208" s="246"/>
      <c r="H208" s="249">
        <v>25.68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2149</v>
      </c>
      <c r="G209" s="246"/>
      <c r="H209" s="249">
        <v>53.064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2150</v>
      </c>
      <c r="G210" s="246"/>
      <c r="H210" s="249">
        <v>54.335999999999999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2151</v>
      </c>
      <c r="G211" s="246"/>
      <c r="H211" s="249">
        <v>33.936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4" customFormat="1">
      <c r="A212" s="14"/>
      <c r="B212" s="245"/>
      <c r="C212" s="246"/>
      <c r="D212" s="236" t="s">
        <v>223</v>
      </c>
      <c r="E212" s="247" t="s">
        <v>21</v>
      </c>
      <c r="F212" s="248" t="s">
        <v>2152</v>
      </c>
      <c r="G212" s="246"/>
      <c r="H212" s="249">
        <v>39.216000000000001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223</v>
      </c>
      <c r="AU212" s="255" t="s">
        <v>86</v>
      </c>
      <c r="AV212" s="14" t="s">
        <v>86</v>
      </c>
      <c r="AW212" s="14" t="s">
        <v>34</v>
      </c>
      <c r="AX212" s="14" t="s">
        <v>73</v>
      </c>
      <c r="AY212" s="255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2153</v>
      </c>
      <c r="G213" s="246"/>
      <c r="H213" s="249">
        <v>13.055999999999999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2154</v>
      </c>
      <c r="G214" s="246"/>
      <c r="H214" s="249">
        <v>37.704000000000001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2155</v>
      </c>
      <c r="G215" s="246"/>
      <c r="H215" s="249">
        <v>14.664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4" customFormat="1">
      <c r="A216" s="14"/>
      <c r="B216" s="245"/>
      <c r="C216" s="246"/>
      <c r="D216" s="236" t="s">
        <v>223</v>
      </c>
      <c r="E216" s="247" t="s">
        <v>21</v>
      </c>
      <c r="F216" s="248" t="s">
        <v>2156</v>
      </c>
      <c r="G216" s="246"/>
      <c r="H216" s="249">
        <v>52.560000000000002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223</v>
      </c>
      <c r="AU216" s="255" t="s">
        <v>86</v>
      </c>
      <c r="AV216" s="14" t="s">
        <v>86</v>
      </c>
      <c r="AW216" s="14" t="s">
        <v>34</v>
      </c>
      <c r="AX216" s="14" t="s">
        <v>73</v>
      </c>
      <c r="AY216" s="255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2157</v>
      </c>
      <c r="G217" s="246"/>
      <c r="H217" s="249">
        <v>35.927999999999997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2158</v>
      </c>
      <c r="G218" s="246"/>
      <c r="H218" s="249">
        <v>17.783999999999999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4" customFormat="1">
      <c r="A219" s="14"/>
      <c r="B219" s="245"/>
      <c r="C219" s="246"/>
      <c r="D219" s="236" t="s">
        <v>223</v>
      </c>
      <c r="E219" s="247" t="s">
        <v>21</v>
      </c>
      <c r="F219" s="248" t="s">
        <v>2159</v>
      </c>
      <c r="G219" s="246"/>
      <c r="H219" s="249">
        <v>24.949000000000002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223</v>
      </c>
      <c r="AU219" s="255" t="s">
        <v>86</v>
      </c>
      <c r="AV219" s="14" t="s">
        <v>86</v>
      </c>
      <c r="AW219" s="14" t="s">
        <v>34</v>
      </c>
      <c r="AX219" s="14" t="s">
        <v>73</v>
      </c>
      <c r="AY219" s="255" t="s">
        <v>213</v>
      </c>
    </row>
    <row r="220" s="13" customFormat="1">
      <c r="A220" s="13"/>
      <c r="B220" s="234"/>
      <c r="C220" s="235"/>
      <c r="D220" s="236" t="s">
        <v>223</v>
      </c>
      <c r="E220" s="237" t="s">
        <v>21</v>
      </c>
      <c r="F220" s="238" t="s">
        <v>2160</v>
      </c>
      <c r="G220" s="235"/>
      <c r="H220" s="237" t="s">
        <v>21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223</v>
      </c>
      <c r="AU220" s="244" t="s">
        <v>86</v>
      </c>
      <c r="AV220" s="13" t="s">
        <v>80</v>
      </c>
      <c r="AW220" s="13" t="s">
        <v>34</v>
      </c>
      <c r="AX220" s="13" t="s">
        <v>73</v>
      </c>
      <c r="AY220" s="244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2161</v>
      </c>
      <c r="G221" s="246"/>
      <c r="H221" s="249">
        <v>24.863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2162</v>
      </c>
      <c r="G222" s="246"/>
      <c r="H222" s="249">
        <v>0.90000000000000002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2163</v>
      </c>
      <c r="G223" s="246"/>
      <c r="H223" s="249">
        <v>0.98999999999999999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2164</v>
      </c>
      <c r="G224" s="246"/>
      <c r="H224" s="249">
        <v>6.5880000000000001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2165</v>
      </c>
      <c r="G225" s="246"/>
      <c r="H225" s="249">
        <v>1.125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2166</v>
      </c>
      <c r="G226" s="246"/>
      <c r="H226" s="249">
        <v>1.1100000000000001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73</v>
      </c>
      <c r="AY226" s="255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2167</v>
      </c>
      <c r="G227" s="246"/>
      <c r="H227" s="249">
        <v>1.599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2168</v>
      </c>
      <c r="G228" s="246"/>
      <c r="H228" s="249">
        <v>0.75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73</v>
      </c>
      <c r="AY228" s="255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2169</v>
      </c>
      <c r="G229" s="246"/>
      <c r="H229" s="249">
        <v>10.688000000000001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2170</v>
      </c>
      <c r="G230" s="246"/>
      <c r="H230" s="249">
        <v>2.0579999999999998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2171</v>
      </c>
      <c r="G231" s="246"/>
      <c r="H231" s="249">
        <v>0.47299999999999998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2172</v>
      </c>
      <c r="G232" s="246"/>
      <c r="H232" s="249">
        <v>0.495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4" customFormat="1">
      <c r="A233" s="14"/>
      <c r="B233" s="245"/>
      <c r="C233" s="246"/>
      <c r="D233" s="236" t="s">
        <v>223</v>
      </c>
      <c r="E233" s="247" t="s">
        <v>21</v>
      </c>
      <c r="F233" s="248" t="s">
        <v>2173</v>
      </c>
      <c r="G233" s="246"/>
      <c r="H233" s="249">
        <v>0.79500000000000004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223</v>
      </c>
      <c r="AU233" s="255" t="s">
        <v>86</v>
      </c>
      <c r="AV233" s="14" t="s">
        <v>86</v>
      </c>
      <c r="AW233" s="14" t="s">
        <v>34</v>
      </c>
      <c r="AX233" s="14" t="s">
        <v>73</v>
      </c>
      <c r="AY233" s="255" t="s">
        <v>213</v>
      </c>
    </row>
    <row r="234" s="14" customFormat="1">
      <c r="A234" s="14"/>
      <c r="B234" s="245"/>
      <c r="C234" s="246"/>
      <c r="D234" s="236" t="s">
        <v>223</v>
      </c>
      <c r="E234" s="247" t="s">
        <v>21</v>
      </c>
      <c r="F234" s="248" t="s">
        <v>2174</v>
      </c>
      <c r="G234" s="246"/>
      <c r="H234" s="249">
        <v>1.1930000000000001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34</v>
      </c>
      <c r="AX234" s="14" t="s">
        <v>73</v>
      </c>
      <c r="AY234" s="255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2175</v>
      </c>
      <c r="G235" s="246"/>
      <c r="H235" s="249">
        <v>0.68999999999999995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73</v>
      </c>
      <c r="AY235" s="255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2165</v>
      </c>
      <c r="G236" s="246"/>
      <c r="H236" s="249">
        <v>1.125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2176</v>
      </c>
      <c r="G237" s="246"/>
      <c r="H237" s="249">
        <v>4.5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4" customFormat="1">
      <c r="A238" s="14"/>
      <c r="B238" s="245"/>
      <c r="C238" s="246"/>
      <c r="D238" s="236" t="s">
        <v>223</v>
      </c>
      <c r="E238" s="247" t="s">
        <v>21</v>
      </c>
      <c r="F238" s="248" t="s">
        <v>2171</v>
      </c>
      <c r="G238" s="246"/>
      <c r="H238" s="249">
        <v>0.47299999999999998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223</v>
      </c>
      <c r="AU238" s="255" t="s">
        <v>86</v>
      </c>
      <c r="AV238" s="14" t="s">
        <v>86</v>
      </c>
      <c r="AW238" s="14" t="s">
        <v>34</v>
      </c>
      <c r="AX238" s="14" t="s">
        <v>73</v>
      </c>
      <c r="AY238" s="255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2177</v>
      </c>
      <c r="G239" s="246"/>
      <c r="H239" s="249">
        <v>0.63800000000000001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4" customFormat="1">
      <c r="A240" s="14"/>
      <c r="B240" s="245"/>
      <c r="C240" s="246"/>
      <c r="D240" s="236" t="s">
        <v>223</v>
      </c>
      <c r="E240" s="247" t="s">
        <v>21</v>
      </c>
      <c r="F240" s="248" t="s">
        <v>2178</v>
      </c>
      <c r="G240" s="246"/>
      <c r="H240" s="249">
        <v>1.3500000000000001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223</v>
      </c>
      <c r="AU240" s="255" t="s">
        <v>86</v>
      </c>
      <c r="AV240" s="14" t="s">
        <v>86</v>
      </c>
      <c r="AW240" s="14" t="s">
        <v>34</v>
      </c>
      <c r="AX240" s="14" t="s">
        <v>73</v>
      </c>
      <c r="AY240" s="255" t="s">
        <v>213</v>
      </c>
    </row>
    <row r="241" s="14" customFormat="1">
      <c r="A241" s="14"/>
      <c r="B241" s="245"/>
      <c r="C241" s="246"/>
      <c r="D241" s="236" t="s">
        <v>223</v>
      </c>
      <c r="E241" s="247" t="s">
        <v>21</v>
      </c>
      <c r="F241" s="248" t="s">
        <v>2179</v>
      </c>
      <c r="G241" s="246"/>
      <c r="H241" s="249">
        <v>0.51000000000000001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223</v>
      </c>
      <c r="AU241" s="255" t="s">
        <v>86</v>
      </c>
      <c r="AV241" s="14" t="s">
        <v>86</v>
      </c>
      <c r="AW241" s="14" t="s">
        <v>34</v>
      </c>
      <c r="AX241" s="14" t="s">
        <v>73</v>
      </c>
      <c r="AY241" s="255" t="s">
        <v>213</v>
      </c>
    </row>
    <row r="242" s="13" customFormat="1">
      <c r="A242" s="13"/>
      <c r="B242" s="234"/>
      <c r="C242" s="235"/>
      <c r="D242" s="236" t="s">
        <v>223</v>
      </c>
      <c r="E242" s="237" t="s">
        <v>21</v>
      </c>
      <c r="F242" s="238" t="s">
        <v>2180</v>
      </c>
      <c r="G242" s="235"/>
      <c r="H242" s="237" t="s">
        <v>21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223</v>
      </c>
      <c r="AU242" s="244" t="s">
        <v>86</v>
      </c>
      <c r="AV242" s="13" t="s">
        <v>80</v>
      </c>
      <c r="AW242" s="13" t="s">
        <v>34</v>
      </c>
      <c r="AX242" s="13" t="s">
        <v>73</v>
      </c>
      <c r="AY242" s="244" t="s">
        <v>213</v>
      </c>
    </row>
    <row r="243" s="14" customFormat="1">
      <c r="A243" s="14"/>
      <c r="B243" s="245"/>
      <c r="C243" s="246"/>
      <c r="D243" s="236" t="s">
        <v>223</v>
      </c>
      <c r="E243" s="247" t="s">
        <v>21</v>
      </c>
      <c r="F243" s="248" t="s">
        <v>2181</v>
      </c>
      <c r="G243" s="246"/>
      <c r="H243" s="249">
        <v>0.90300000000000002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223</v>
      </c>
      <c r="AU243" s="255" t="s">
        <v>86</v>
      </c>
      <c r="AV243" s="14" t="s">
        <v>86</v>
      </c>
      <c r="AW243" s="14" t="s">
        <v>34</v>
      </c>
      <c r="AX243" s="14" t="s">
        <v>73</v>
      </c>
      <c r="AY243" s="255" t="s">
        <v>213</v>
      </c>
    </row>
    <row r="244" s="14" customFormat="1">
      <c r="A244" s="14"/>
      <c r="B244" s="245"/>
      <c r="C244" s="246"/>
      <c r="D244" s="236" t="s">
        <v>223</v>
      </c>
      <c r="E244" s="247" t="s">
        <v>21</v>
      </c>
      <c r="F244" s="248" t="s">
        <v>2182</v>
      </c>
      <c r="G244" s="246"/>
      <c r="H244" s="249">
        <v>1.671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223</v>
      </c>
      <c r="AU244" s="255" t="s">
        <v>86</v>
      </c>
      <c r="AV244" s="14" t="s">
        <v>86</v>
      </c>
      <c r="AW244" s="14" t="s">
        <v>34</v>
      </c>
      <c r="AX244" s="14" t="s">
        <v>73</v>
      </c>
      <c r="AY244" s="255" t="s">
        <v>213</v>
      </c>
    </row>
    <row r="245" s="14" customFormat="1">
      <c r="A245" s="14"/>
      <c r="B245" s="245"/>
      <c r="C245" s="246"/>
      <c r="D245" s="236" t="s">
        <v>223</v>
      </c>
      <c r="E245" s="247" t="s">
        <v>21</v>
      </c>
      <c r="F245" s="248" t="s">
        <v>2183</v>
      </c>
      <c r="G245" s="246"/>
      <c r="H245" s="249">
        <v>1.361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223</v>
      </c>
      <c r="AU245" s="255" t="s">
        <v>86</v>
      </c>
      <c r="AV245" s="14" t="s">
        <v>86</v>
      </c>
      <c r="AW245" s="14" t="s">
        <v>34</v>
      </c>
      <c r="AX245" s="14" t="s">
        <v>73</v>
      </c>
      <c r="AY245" s="255" t="s">
        <v>213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2184</v>
      </c>
      <c r="G246" s="246"/>
      <c r="H246" s="249">
        <v>3.2759999999999998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4" customFormat="1">
      <c r="A247" s="14"/>
      <c r="B247" s="245"/>
      <c r="C247" s="246"/>
      <c r="D247" s="236" t="s">
        <v>223</v>
      </c>
      <c r="E247" s="247" t="s">
        <v>21</v>
      </c>
      <c r="F247" s="248" t="s">
        <v>2184</v>
      </c>
      <c r="G247" s="246"/>
      <c r="H247" s="249">
        <v>3.2759999999999998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223</v>
      </c>
      <c r="AU247" s="255" t="s">
        <v>86</v>
      </c>
      <c r="AV247" s="14" t="s">
        <v>86</v>
      </c>
      <c r="AW247" s="14" t="s">
        <v>34</v>
      </c>
      <c r="AX247" s="14" t="s">
        <v>73</v>
      </c>
      <c r="AY247" s="255" t="s">
        <v>213</v>
      </c>
    </row>
    <row r="248" s="13" customFormat="1">
      <c r="A248" s="13"/>
      <c r="B248" s="234"/>
      <c r="C248" s="235"/>
      <c r="D248" s="236" t="s">
        <v>223</v>
      </c>
      <c r="E248" s="237" t="s">
        <v>21</v>
      </c>
      <c r="F248" s="238" t="s">
        <v>2185</v>
      </c>
      <c r="G248" s="235"/>
      <c r="H248" s="237" t="s">
        <v>21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223</v>
      </c>
      <c r="AU248" s="244" t="s">
        <v>86</v>
      </c>
      <c r="AV248" s="13" t="s">
        <v>80</v>
      </c>
      <c r="AW248" s="13" t="s">
        <v>34</v>
      </c>
      <c r="AX248" s="13" t="s">
        <v>73</v>
      </c>
      <c r="AY248" s="244" t="s">
        <v>213</v>
      </c>
    </row>
    <row r="249" s="14" customFormat="1">
      <c r="A249" s="14"/>
      <c r="B249" s="245"/>
      <c r="C249" s="246"/>
      <c r="D249" s="236" t="s">
        <v>223</v>
      </c>
      <c r="E249" s="247" t="s">
        <v>21</v>
      </c>
      <c r="F249" s="248" t="s">
        <v>2186</v>
      </c>
      <c r="G249" s="246"/>
      <c r="H249" s="249">
        <v>-73.125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223</v>
      </c>
      <c r="AU249" s="255" t="s">
        <v>86</v>
      </c>
      <c r="AV249" s="14" t="s">
        <v>86</v>
      </c>
      <c r="AW249" s="14" t="s">
        <v>34</v>
      </c>
      <c r="AX249" s="14" t="s">
        <v>73</v>
      </c>
      <c r="AY249" s="255" t="s">
        <v>213</v>
      </c>
    </row>
    <row r="250" s="14" customFormat="1">
      <c r="A250" s="14"/>
      <c r="B250" s="245"/>
      <c r="C250" s="246"/>
      <c r="D250" s="236" t="s">
        <v>223</v>
      </c>
      <c r="E250" s="247" t="s">
        <v>21</v>
      </c>
      <c r="F250" s="248" t="s">
        <v>2187</v>
      </c>
      <c r="G250" s="246"/>
      <c r="H250" s="249">
        <v>-1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223</v>
      </c>
      <c r="AU250" s="255" t="s">
        <v>86</v>
      </c>
      <c r="AV250" s="14" t="s">
        <v>86</v>
      </c>
      <c r="AW250" s="14" t="s">
        <v>34</v>
      </c>
      <c r="AX250" s="14" t="s">
        <v>73</v>
      </c>
      <c r="AY250" s="255" t="s">
        <v>213</v>
      </c>
    </row>
    <row r="251" s="14" customFormat="1">
      <c r="A251" s="14"/>
      <c r="B251" s="245"/>
      <c r="C251" s="246"/>
      <c r="D251" s="236" t="s">
        <v>223</v>
      </c>
      <c r="E251" s="247" t="s">
        <v>21</v>
      </c>
      <c r="F251" s="248" t="s">
        <v>2188</v>
      </c>
      <c r="G251" s="246"/>
      <c r="H251" s="249">
        <v>-5.125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223</v>
      </c>
      <c r="AU251" s="255" t="s">
        <v>86</v>
      </c>
      <c r="AV251" s="14" t="s">
        <v>86</v>
      </c>
      <c r="AW251" s="14" t="s">
        <v>34</v>
      </c>
      <c r="AX251" s="14" t="s">
        <v>73</v>
      </c>
      <c r="AY251" s="255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2189</v>
      </c>
      <c r="G252" s="246"/>
      <c r="H252" s="249">
        <v>-29.16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4" customFormat="1">
      <c r="A253" s="14"/>
      <c r="B253" s="245"/>
      <c r="C253" s="246"/>
      <c r="D253" s="236" t="s">
        <v>223</v>
      </c>
      <c r="E253" s="247" t="s">
        <v>21</v>
      </c>
      <c r="F253" s="248" t="s">
        <v>1088</v>
      </c>
      <c r="G253" s="246"/>
      <c r="H253" s="249">
        <v>-2.25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223</v>
      </c>
      <c r="AU253" s="255" t="s">
        <v>86</v>
      </c>
      <c r="AV253" s="14" t="s">
        <v>86</v>
      </c>
      <c r="AW253" s="14" t="s">
        <v>34</v>
      </c>
      <c r="AX253" s="14" t="s">
        <v>73</v>
      </c>
      <c r="AY253" s="255" t="s">
        <v>213</v>
      </c>
    </row>
    <row r="254" s="14" customFormat="1">
      <c r="A254" s="14"/>
      <c r="B254" s="245"/>
      <c r="C254" s="246"/>
      <c r="D254" s="236" t="s">
        <v>223</v>
      </c>
      <c r="E254" s="247" t="s">
        <v>21</v>
      </c>
      <c r="F254" s="248" t="s">
        <v>2190</v>
      </c>
      <c r="G254" s="246"/>
      <c r="H254" s="249">
        <v>-6.7999999999999998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223</v>
      </c>
      <c r="AU254" s="255" t="s">
        <v>86</v>
      </c>
      <c r="AV254" s="14" t="s">
        <v>86</v>
      </c>
      <c r="AW254" s="14" t="s">
        <v>34</v>
      </c>
      <c r="AX254" s="14" t="s">
        <v>73</v>
      </c>
      <c r="AY254" s="255" t="s">
        <v>213</v>
      </c>
    </row>
    <row r="255" s="14" customFormat="1">
      <c r="A255" s="14"/>
      <c r="B255" s="245"/>
      <c r="C255" s="246"/>
      <c r="D255" s="236" t="s">
        <v>223</v>
      </c>
      <c r="E255" s="247" t="s">
        <v>21</v>
      </c>
      <c r="F255" s="248" t="s">
        <v>2191</v>
      </c>
      <c r="G255" s="246"/>
      <c r="H255" s="249">
        <v>-13.32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223</v>
      </c>
      <c r="AU255" s="255" t="s">
        <v>86</v>
      </c>
      <c r="AV255" s="14" t="s">
        <v>86</v>
      </c>
      <c r="AW255" s="14" t="s">
        <v>34</v>
      </c>
      <c r="AX255" s="14" t="s">
        <v>73</v>
      </c>
      <c r="AY255" s="255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2192</v>
      </c>
      <c r="G256" s="246"/>
      <c r="H256" s="249">
        <v>-3.1200000000000001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4" customFormat="1">
      <c r="A257" s="14"/>
      <c r="B257" s="245"/>
      <c r="C257" s="246"/>
      <c r="D257" s="236" t="s">
        <v>223</v>
      </c>
      <c r="E257" s="247" t="s">
        <v>21</v>
      </c>
      <c r="F257" s="248" t="s">
        <v>2193</v>
      </c>
      <c r="G257" s="246"/>
      <c r="H257" s="249">
        <v>-29.687999999999999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223</v>
      </c>
      <c r="AU257" s="255" t="s">
        <v>86</v>
      </c>
      <c r="AV257" s="14" t="s">
        <v>86</v>
      </c>
      <c r="AW257" s="14" t="s">
        <v>34</v>
      </c>
      <c r="AX257" s="14" t="s">
        <v>73</v>
      </c>
      <c r="AY257" s="255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2194</v>
      </c>
      <c r="G258" s="246"/>
      <c r="H258" s="249">
        <v>-11.316000000000001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4" customFormat="1">
      <c r="A259" s="14"/>
      <c r="B259" s="245"/>
      <c r="C259" s="246"/>
      <c r="D259" s="236" t="s">
        <v>223</v>
      </c>
      <c r="E259" s="247" t="s">
        <v>21</v>
      </c>
      <c r="F259" s="248" t="s">
        <v>2195</v>
      </c>
      <c r="G259" s="246"/>
      <c r="H259" s="249">
        <v>-0.90000000000000002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223</v>
      </c>
      <c r="AU259" s="255" t="s">
        <v>86</v>
      </c>
      <c r="AV259" s="14" t="s">
        <v>86</v>
      </c>
      <c r="AW259" s="14" t="s">
        <v>34</v>
      </c>
      <c r="AX259" s="14" t="s">
        <v>73</v>
      </c>
      <c r="AY259" s="255" t="s">
        <v>213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2196</v>
      </c>
      <c r="G260" s="246"/>
      <c r="H260" s="249">
        <v>-1.0800000000000001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4" customFormat="1">
      <c r="A261" s="14"/>
      <c r="B261" s="245"/>
      <c r="C261" s="246"/>
      <c r="D261" s="236" t="s">
        <v>223</v>
      </c>
      <c r="E261" s="247" t="s">
        <v>21</v>
      </c>
      <c r="F261" s="248" t="s">
        <v>2197</v>
      </c>
      <c r="G261" s="246"/>
      <c r="H261" s="249">
        <v>-1.75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223</v>
      </c>
      <c r="AU261" s="255" t="s">
        <v>86</v>
      </c>
      <c r="AV261" s="14" t="s">
        <v>86</v>
      </c>
      <c r="AW261" s="14" t="s">
        <v>34</v>
      </c>
      <c r="AX261" s="14" t="s">
        <v>73</v>
      </c>
      <c r="AY261" s="255" t="s">
        <v>213</v>
      </c>
    </row>
    <row r="262" s="14" customFormat="1">
      <c r="A262" s="14"/>
      <c r="B262" s="245"/>
      <c r="C262" s="246"/>
      <c r="D262" s="236" t="s">
        <v>223</v>
      </c>
      <c r="E262" s="247" t="s">
        <v>21</v>
      </c>
      <c r="F262" s="248" t="s">
        <v>2198</v>
      </c>
      <c r="G262" s="246"/>
      <c r="H262" s="249">
        <v>-2.625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223</v>
      </c>
      <c r="AU262" s="255" t="s">
        <v>86</v>
      </c>
      <c r="AV262" s="14" t="s">
        <v>86</v>
      </c>
      <c r="AW262" s="14" t="s">
        <v>34</v>
      </c>
      <c r="AX262" s="14" t="s">
        <v>73</v>
      </c>
      <c r="AY262" s="255" t="s">
        <v>213</v>
      </c>
    </row>
    <row r="263" s="14" customFormat="1">
      <c r="A263" s="14"/>
      <c r="B263" s="245"/>
      <c r="C263" s="246"/>
      <c r="D263" s="236" t="s">
        <v>223</v>
      </c>
      <c r="E263" s="247" t="s">
        <v>21</v>
      </c>
      <c r="F263" s="248" t="s">
        <v>2199</v>
      </c>
      <c r="G263" s="246"/>
      <c r="H263" s="249">
        <v>-1.8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223</v>
      </c>
      <c r="AU263" s="255" t="s">
        <v>86</v>
      </c>
      <c r="AV263" s="14" t="s">
        <v>86</v>
      </c>
      <c r="AW263" s="14" t="s">
        <v>34</v>
      </c>
      <c r="AX263" s="14" t="s">
        <v>73</v>
      </c>
      <c r="AY263" s="255" t="s">
        <v>213</v>
      </c>
    </row>
    <row r="264" s="14" customFormat="1">
      <c r="A264" s="14"/>
      <c r="B264" s="245"/>
      <c r="C264" s="246"/>
      <c r="D264" s="236" t="s">
        <v>223</v>
      </c>
      <c r="E264" s="247" t="s">
        <v>21</v>
      </c>
      <c r="F264" s="248" t="s">
        <v>1088</v>
      </c>
      <c r="G264" s="246"/>
      <c r="H264" s="249">
        <v>-2.25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223</v>
      </c>
      <c r="AU264" s="255" t="s">
        <v>86</v>
      </c>
      <c r="AV264" s="14" t="s">
        <v>86</v>
      </c>
      <c r="AW264" s="14" t="s">
        <v>34</v>
      </c>
      <c r="AX264" s="14" t="s">
        <v>73</v>
      </c>
      <c r="AY264" s="255" t="s">
        <v>213</v>
      </c>
    </row>
    <row r="265" s="14" customFormat="1">
      <c r="A265" s="14"/>
      <c r="B265" s="245"/>
      <c r="C265" s="246"/>
      <c r="D265" s="236" t="s">
        <v>223</v>
      </c>
      <c r="E265" s="247" t="s">
        <v>21</v>
      </c>
      <c r="F265" s="248" t="s">
        <v>2200</v>
      </c>
      <c r="G265" s="246"/>
      <c r="H265" s="249">
        <v>-5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223</v>
      </c>
      <c r="AU265" s="255" t="s">
        <v>86</v>
      </c>
      <c r="AV265" s="14" t="s">
        <v>86</v>
      </c>
      <c r="AW265" s="14" t="s">
        <v>34</v>
      </c>
      <c r="AX265" s="14" t="s">
        <v>73</v>
      </c>
      <c r="AY265" s="255" t="s">
        <v>213</v>
      </c>
    </row>
    <row r="266" s="14" customFormat="1">
      <c r="A266" s="14"/>
      <c r="B266" s="245"/>
      <c r="C266" s="246"/>
      <c r="D266" s="236" t="s">
        <v>223</v>
      </c>
      <c r="E266" s="247" t="s">
        <v>21</v>
      </c>
      <c r="F266" s="248" t="s">
        <v>2195</v>
      </c>
      <c r="G266" s="246"/>
      <c r="H266" s="249">
        <v>-0.90000000000000002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223</v>
      </c>
      <c r="AU266" s="255" t="s">
        <v>86</v>
      </c>
      <c r="AV266" s="14" t="s">
        <v>86</v>
      </c>
      <c r="AW266" s="14" t="s">
        <v>34</v>
      </c>
      <c r="AX266" s="14" t="s">
        <v>73</v>
      </c>
      <c r="AY266" s="255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2201</v>
      </c>
      <c r="G267" s="246"/>
      <c r="H267" s="249">
        <v>-1.875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2202</v>
      </c>
      <c r="G268" s="246"/>
      <c r="H268" s="249">
        <v>-4.5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2203</v>
      </c>
      <c r="G269" s="246"/>
      <c r="H269" s="249">
        <v>-1.125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3" customFormat="1">
      <c r="A270" s="13"/>
      <c r="B270" s="234"/>
      <c r="C270" s="235"/>
      <c r="D270" s="236" t="s">
        <v>223</v>
      </c>
      <c r="E270" s="237" t="s">
        <v>21</v>
      </c>
      <c r="F270" s="238" t="s">
        <v>2204</v>
      </c>
      <c r="G270" s="235"/>
      <c r="H270" s="237" t="s">
        <v>21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223</v>
      </c>
      <c r="AU270" s="244" t="s">
        <v>86</v>
      </c>
      <c r="AV270" s="13" t="s">
        <v>80</v>
      </c>
      <c r="AW270" s="13" t="s">
        <v>34</v>
      </c>
      <c r="AX270" s="13" t="s">
        <v>73</v>
      </c>
      <c r="AY270" s="244" t="s">
        <v>213</v>
      </c>
    </row>
    <row r="271" s="14" customFormat="1">
      <c r="A271" s="14"/>
      <c r="B271" s="245"/>
      <c r="C271" s="246"/>
      <c r="D271" s="236" t="s">
        <v>223</v>
      </c>
      <c r="E271" s="247" t="s">
        <v>21</v>
      </c>
      <c r="F271" s="248" t="s">
        <v>2205</v>
      </c>
      <c r="G271" s="246"/>
      <c r="H271" s="249">
        <v>-3.8690000000000002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223</v>
      </c>
      <c r="AU271" s="255" t="s">
        <v>86</v>
      </c>
      <c r="AV271" s="14" t="s">
        <v>86</v>
      </c>
      <c r="AW271" s="14" t="s">
        <v>34</v>
      </c>
      <c r="AX271" s="14" t="s">
        <v>73</v>
      </c>
      <c r="AY271" s="255" t="s">
        <v>213</v>
      </c>
    </row>
    <row r="272" s="14" customFormat="1">
      <c r="A272" s="14"/>
      <c r="B272" s="245"/>
      <c r="C272" s="246"/>
      <c r="D272" s="236" t="s">
        <v>223</v>
      </c>
      <c r="E272" s="247" t="s">
        <v>21</v>
      </c>
      <c r="F272" s="248" t="s">
        <v>2206</v>
      </c>
      <c r="G272" s="246"/>
      <c r="H272" s="249">
        <v>-4.9509999999999996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223</v>
      </c>
      <c r="AU272" s="255" t="s">
        <v>86</v>
      </c>
      <c r="AV272" s="14" t="s">
        <v>86</v>
      </c>
      <c r="AW272" s="14" t="s">
        <v>34</v>
      </c>
      <c r="AX272" s="14" t="s">
        <v>73</v>
      </c>
      <c r="AY272" s="255" t="s">
        <v>213</v>
      </c>
    </row>
    <row r="273" s="14" customFormat="1">
      <c r="A273" s="14"/>
      <c r="B273" s="245"/>
      <c r="C273" s="246"/>
      <c r="D273" s="236" t="s">
        <v>223</v>
      </c>
      <c r="E273" s="247" t="s">
        <v>21</v>
      </c>
      <c r="F273" s="248" t="s">
        <v>2207</v>
      </c>
      <c r="G273" s="246"/>
      <c r="H273" s="249">
        <v>-10.279999999999999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223</v>
      </c>
      <c r="AU273" s="255" t="s">
        <v>86</v>
      </c>
      <c r="AV273" s="14" t="s">
        <v>86</v>
      </c>
      <c r="AW273" s="14" t="s">
        <v>34</v>
      </c>
      <c r="AX273" s="14" t="s">
        <v>73</v>
      </c>
      <c r="AY273" s="255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2208</v>
      </c>
      <c r="G274" s="246"/>
      <c r="H274" s="249">
        <v>-7.9119999999999999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2208</v>
      </c>
      <c r="G275" s="246"/>
      <c r="H275" s="249">
        <v>-7.9119999999999999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3" customFormat="1">
      <c r="A276" s="13"/>
      <c r="B276" s="234"/>
      <c r="C276" s="235"/>
      <c r="D276" s="236" t="s">
        <v>223</v>
      </c>
      <c r="E276" s="237" t="s">
        <v>21</v>
      </c>
      <c r="F276" s="238" t="s">
        <v>2209</v>
      </c>
      <c r="G276" s="235"/>
      <c r="H276" s="237" t="s">
        <v>21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223</v>
      </c>
      <c r="AU276" s="244" t="s">
        <v>86</v>
      </c>
      <c r="AV276" s="13" t="s">
        <v>80</v>
      </c>
      <c r="AW276" s="13" t="s">
        <v>34</v>
      </c>
      <c r="AX276" s="13" t="s">
        <v>73</v>
      </c>
      <c r="AY276" s="244" t="s">
        <v>213</v>
      </c>
    </row>
    <row r="277" s="14" customFormat="1">
      <c r="A277" s="14"/>
      <c r="B277" s="245"/>
      <c r="C277" s="246"/>
      <c r="D277" s="236" t="s">
        <v>223</v>
      </c>
      <c r="E277" s="247" t="s">
        <v>21</v>
      </c>
      <c r="F277" s="248" t="s">
        <v>2210</v>
      </c>
      <c r="G277" s="246"/>
      <c r="H277" s="249">
        <v>-5.46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223</v>
      </c>
      <c r="AU277" s="255" t="s">
        <v>86</v>
      </c>
      <c r="AV277" s="14" t="s">
        <v>86</v>
      </c>
      <c r="AW277" s="14" t="s">
        <v>34</v>
      </c>
      <c r="AX277" s="14" t="s">
        <v>73</v>
      </c>
      <c r="AY277" s="255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2211</v>
      </c>
      <c r="G278" s="246"/>
      <c r="H278" s="249">
        <v>-2.73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2212</v>
      </c>
      <c r="G279" s="246"/>
      <c r="H279" s="249">
        <v>-1.6799999999999999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2212</v>
      </c>
      <c r="G280" s="246"/>
      <c r="H280" s="249">
        <v>-1.6799999999999999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2213</v>
      </c>
      <c r="G281" s="246"/>
      <c r="H281" s="249">
        <v>-8.4000000000000004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4" customFormat="1">
      <c r="A282" s="14"/>
      <c r="B282" s="245"/>
      <c r="C282" s="246"/>
      <c r="D282" s="236" t="s">
        <v>223</v>
      </c>
      <c r="E282" s="247" t="s">
        <v>21</v>
      </c>
      <c r="F282" s="248" t="s">
        <v>2214</v>
      </c>
      <c r="G282" s="246"/>
      <c r="H282" s="249">
        <v>-1.8899999999999999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223</v>
      </c>
      <c r="AU282" s="255" t="s">
        <v>86</v>
      </c>
      <c r="AV282" s="14" t="s">
        <v>86</v>
      </c>
      <c r="AW282" s="14" t="s">
        <v>34</v>
      </c>
      <c r="AX282" s="14" t="s">
        <v>73</v>
      </c>
      <c r="AY282" s="255" t="s">
        <v>213</v>
      </c>
    </row>
    <row r="283" s="14" customFormat="1">
      <c r="A283" s="14"/>
      <c r="B283" s="245"/>
      <c r="C283" s="246"/>
      <c r="D283" s="236" t="s">
        <v>223</v>
      </c>
      <c r="E283" s="247" t="s">
        <v>21</v>
      </c>
      <c r="F283" s="248" t="s">
        <v>2211</v>
      </c>
      <c r="G283" s="246"/>
      <c r="H283" s="249">
        <v>-2.73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223</v>
      </c>
      <c r="AU283" s="255" t="s">
        <v>86</v>
      </c>
      <c r="AV283" s="14" t="s">
        <v>86</v>
      </c>
      <c r="AW283" s="14" t="s">
        <v>34</v>
      </c>
      <c r="AX283" s="14" t="s">
        <v>73</v>
      </c>
      <c r="AY283" s="255" t="s">
        <v>213</v>
      </c>
    </row>
    <row r="284" s="14" customFormat="1">
      <c r="A284" s="14"/>
      <c r="B284" s="245"/>
      <c r="C284" s="246"/>
      <c r="D284" s="236" t="s">
        <v>223</v>
      </c>
      <c r="E284" s="247" t="s">
        <v>21</v>
      </c>
      <c r="F284" s="248" t="s">
        <v>2214</v>
      </c>
      <c r="G284" s="246"/>
      <c r="H284" s="249">
        <v>-1.8899999999999999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223</v>
      </c>
      <c r="AU284" s="255" t="s">
        <v>86</v>
      </c>
      <c r="AV284" s="14" t="s">
        <v>86</v>
      </c>
      <c r="AW284" s="14" t="s">
        <v>34</v>
      </c>
      <c r="AX284" s="14" t="s">
        <v>73</v>
      </c>
      <c r="AY284" s="255" t="s">
        <v>213</v>
      </c>
    </row>
    <row r="285" s="14" customFormat="1">
      <c r="A285" s="14"/>
      <c r="B285" s="245"/>
      <c r="C285" s="246"/>
      <c r="D285" s="236" t="s">
        <v>223</v>
      </c>
      <c r="E285" s="247" t="s">
        <v>21</v>
      </c>
      <c r="F285" s="248" t="s">
        <v>2214</v>
      </c>
      <c r="G285" s="246"/>
      <c r="H285" s="249">
        <v>-1.8899999999999999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223</v>
      </c>
      <c r="AU285" s="255" t="s">
        <v>86</v>
      </c>
      <c r="AV285" s="14" t="s">
        <v>86</v>
      </c>
      <c r="AW285" s="14" t="s">
        <v>34</v>
      </c>
      <c r="AX285" s="14" t="s">
        <v>73</v>
      </c>
      <c r="AY285" s="255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2214</v>
      </c>
      <c r="G286" s="246"/>
      <c r="H286" s="249">
        <v>-1.8899999999999999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2214</v>
      </c>
      <c r="G287" s="246"/>
      <c r="H287" s="249">
        <v>-1.8899999999999999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2215</v>
      </c>
      <c r="G288" s="246"/>
      <c r="H288" s="249">
        <v>-3.9900000000000002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4" customFormat="1">
      <c r="A289" s="14"/>
      <c r="B289" s="245"/>
      <c r="C289" s="246"/>
      <c r="D289" s="236" t="s">
        <v>223</v>
      </c>
      <c r="E289" s="247" t="s">
        <v>21</v>
      </c>
      <c r="F289" s="248" t="s">
        <v>2216</v>
      </c>
      <c r="G289" s="246"/>
      <c r="H289" s="249">
        <v>-21.84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223</v>
      </c>
      <c r="AU289" s="255" t="s">
        <v>86</v>
      </c>
      <c r="AV289" s="14" t="s">
        <v>86</v>
      </c>
      <c r="AW289" s="14" t="s">
        <v>34</v>
      </c>
      <c r="AX289" s="14" t="s">
        <v>73</v>
      </c>
      <c r="AY289" s="255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2211</v>
      </c>
      <c r="G290" s="246"/>
      <c r="H290" s="249">
        <v>-2.73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2211</v>
      </c>
      <c r="G291" s="246"/>
      <c r="H291" s="249">
        <v>-2.73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4" customFormat="1">
      <c r="A292" s="14"/>
      <c r="B292" s="245"/>
      <c r="C292" s="246"/>
      <c r="D292" s="236" t="s">
        <v>223</v>
      </c>
      <c r="E292" s="247" t="s">
        <v>21</v>
      </c>
      <c r="F292" s="248" t="s">
        <v>2217</v>
      </c>
      <c r="G292" s="246"/>
      <c r="H292" s="249">
        <v>-13.65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223</v>
      </c>
      <c r="AU292" s="255" t="s">
        <v>86</v>
      </c>
      <c r="AV292" s="14" t="s">
        <v>86</v>
      </c>
      <c r="AW292" s="14" t="s">
        <v>34</v>
      </c>
      <c r="AX292" s="14" t="s">
        <v>73</v>
      </c>
      <c r="AY292" s="255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2211</v>
      </c>
      <c r="G293" s="246"/>
      <c r="H293" s="249">
        <v>-2.73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4" customFormat="1">
      <c r="A294" s="14"/>
      <c r="B294" s="245"/>
      <c r="C294" s="246"/>
      <c r="D294" s="236" t="s">
        <v>223</v>
      </c>
      <c r="E294" s="247" t="s">
        <v>21</v>
      </c>
      <c r="F294" s="248" t="s">
        <v>2214</v>
      </c>
      <c r="G294" s="246"/>
      <c r="H294" s="249">
        <v>-1.8899999999999999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223</v>
      </c>
      <c r="AU294" s="255" t="s">
        <v>86</v>
      </c>
      <c r="AV294" s="14" t="s">
        <v>86</v>
      </c>
      <c r="AW294" s="14" t="s">
        <v>34</v>
      </c>
      <c r="AX294" s="14" t="s">
        <v>73</v>
      </c>
      <c r="AY294" s="255" t="s">
        <v>213</v>
      </c>
    </row>
    <row r="295" s="14" customFormat="1">
      <c r="A295" s="14"/>
      <c r="B295" s="245"/>
      <c r="C295" s="246"/>
      <c r="D295" s="236" t="s">
        <v>223</v>
      </c>
      <c r="E295" s="247" t="s">
        <v>21</v>
      </c>
      <c r="F295" s="248" t="s">
        <v>2210</v>
      </c>
      <c r="G295" s="246"/>
      <c r="H295" s="249">
        <v>-5.46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223</v>
      </c>
      <c r="AU295" s="255" t="s">
        <v>86</v>
      </c>
      <c r="AV295" s="14" t="s">
        <v>86</v>
      </c>
      <c r="AW295" s="14" t="s">
        <v>34</v>
      </c>
      <c r="AX295" s="14" t="s">
        <v>73</v>
      </c>
      <c r="AY295" s="255" t="s">
        <v>213</v>
      </c>
    </row>
    <row r="296" s="14" customFormat="1">
      <c r="A296" s="14"/>
      <c r="B296" s="245"/>
      <c r="C296" s="246"/>
      <c r="D296" s="236" t="s">
        <v>223</v>
      </c>
      <c r="E296" s="247" t="s">
        <v>21</v>
      </c>
      <c r="F296" s="248" t="s">
        <v>2211</v>
      </c>
      <c r="G296" s="246"/>
      <c r="H296" s="249">
        <v>-2.73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223</v>
      </c>
      <c r="AU296" s="255" t="s">
        <v>86</v>
      </c>
      <c r="AV296" s="14" t="s">
        <v>86</v>
      </c>
      <c r="AW296" s="14" t="s">
        <v>34</v>
      </c>
      <c r="AX296" s="14" t="s">
        <v>73</v>
      </c>
      <c r="AY296" s="255" t="s">
        <v>213</v>
      </c>
    </row>
    <row r="297" s="14" customFormat="1">
      <c r="A297" s="14"/>
      <c r="B297" s="245"/>
      <c r="C297" s="246"/>
      <c r="D297" s="236" t="s">
        <v>223</v>
      </c>
      <c r="E297" s="247" t="s">
        <v>21</v>
      </c>
      <c r="F297" s="248" t="s">
        <v>2218</v>
      </c>
      <c r="G297" s="246"/>
      <c r="H297" s="249">
        <v>-3.7799999999999998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223</v>
      </c>
      <c r="AU297" s="255" t="s">
        <v>86</v>
      </c>
      <c r="AV297" s="14" t="s">
        <v>86</v>
      </c>
      <c r="AW297" s="14" t="s">
        <v>34</v>
      </c>
      <c r="AX297" s="14" t="s">
        <v>73</v>
      </c>
      <c r="AY297" s="255" t="s">
        <v>213</v>
      </c>
    </row>
    <row r="298" s="14" customFormat="1">
      <c r="A298" s="14"/>
      <c r="B298" s="245"/>
      <c r="C298" s="246"/>
      <c r="D298" s="236" t="s">
        <v>223</v>
      </c>
      <c r="E298" s="247" t="s">
        <v>21</v>
      </c>
      <c r="F298" s="248" t="s">
        <v>2218</v>
      </c>
      <c r="G298" s="246"/>
      <c r="H298" s="249">
        <v>-3.7799999999999998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223</v>
      </c>
      <c r="AU298" s="255" t="s">
        <v>86</v>
      </c>
      <c r="AV298" s="14" t="s">
        <v>86</v>
      </c>
      <c r="AW298" s="14" t="s">
        <v>34</v>
      </c>
      <c r="AX298" s="14" t="s">
        <v>73</v>
      </c>
      <c r="AY298" s="255" t="s">
        <v>213</v>
      </c>
    </row>
    <row r="299" s="14" customFormat="1">
      <c r="A299" s="14"/>
      <c r="B299" s="245"/>
      <c r="C299" s="246"/>
      <c r="D299" s="236" t="s">
        <v>223</v>
      </c>
      <c r="E299" s="247" t="s">
        <v>21</v>
      </c>
      <c r="F299" s="248" t="s">
        <v>2219</v>
      </c>
      <c r="G299" s="246"/>
      <c r="H299" s="249">
        <v>-9.4499999999999993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223</v>
      </c>
      <c r="AU299" s="255" t="s">
        <v>86</v>
      </c>
      <c r="AV299" s="14" t="s">
        <v>86</v>
      </c>
      <c r="AW299" s="14" t="s">
        <v>34</v>
      </c>
      <c r="AX299" s="14" t="s">
        <v>73</v>
      </c>
      <c r="AY299" s="255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2218</v>
      </c>
      <c r="G300" s="246"/>
      <c r="H300" s="249">
        <v>-3.7799999999999998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2220</v>
      </c>
      <c r="G301" s="246"/>
      <c r="H301" s="249">
        <v>-5.6699999999999999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2221</v>
      </c>
      <c r="G302" s="246"/>
      <c r="H302" s="249">
        <v>-5.04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4" customFormat="1">
      <c r="A303" s="14"/>
      <c r="B303" s="245"/>
      <c r="C303" s="246"/>
      <c r="D303" s="236" t="s">
        <v>223</v>
      </c>
      <c r="E303" s="247" t="s">
        <v>21</v>
      </c>
      <c r="F303" s="248" t="s">
        <v>2222</v>
      </c>
      <c r="G303" s="246"/>
      <c r="H303" s="249">
        <v>-6.7199999999999998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223</v>
      </c>
      <c r="AU303" s="255" t="s">
        <v>86</v>
      </c>
      <c r="AV303" s="14" t="s">
        <v>86</v>
      </c>
      <c r="AW303" s="14" t="s">
        <v>34</v>
      </c>
      <c r="AX303" s="14" t="s">
        <v>73</v>
      </c>
      <c r="AY303" s="255" t="s">
        <v>213</v>
      </c>
    </row>
    <row r="304" s="14" customFormat="1">
      <c r="A304" s="14"/>
      <c r="B304" s="245"/>
      <c r="C304" s="246"/>
      <c r="D304" s="236" t="s">
        <v>223</v>
      </c>
      <c r="E304" s="247" t="s">
        <v>21</v>
      </c>
      <c r="F304" s="248" t="s">
        <v>2223</v>
      </c>
      <c r="G304" s="246"/>
      <c r="H304" s="249">
        <v>-3.7799999999999998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223</v>
      </c>
      <c r="AU304" s="255" t="s">
        <v>86</v>
      </c>
      <c r="AV304" s="14" t="s">
        <v>86</v>
      </c>
      <c r="AW304" s="14" t="s">
        <v>34</v>
      </c>
      <c r="AX304" s="14" t="s">
        <v>73</v>
      </c>
      <c r="AY304" s="255" t="s">
        <v>213</v>
      </c>
    </row>
    <row r="305" s="14" customFormat="1">
      <c r="A305" s="14"/>
      <c r="B305" s="245"/>
      <c r="C305" s="246"/>
      <c r="D305" s="236" t="s">
        <v>223</v>
      </c>
      <c r="E305" s="247" t="s">
        <v>21</v>
      </c>
      <c r="F305" s="248" t="s">
        <v>2224</v>
      </c>
      <c r="G305" s="246"/>
      <c r="H305" s="249">
        <v>-7.5599999999999996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223</v>
      </c>
      <c r="AU305" s="255" t="s">
        <v>86</v>
      </c>
      <c r="AV305" s="14" t="s">
        <v>86</v>
      </c>
      <c r="AW305" s="14" t="s">
        <v>34</v>
      </c>
      <c r="AX305" s="14" t="s">
        <v>73</v>
      </c>
      <c r="AY305" s="255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2224</v>
      </c>
      <c r="G306" s="246"/>
      <c r="H306" s="249">
        <v>-7.5599999999999996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4" customFormat="1">
      <c r="A307" s="14"/>
      <c r="B307" s="245"/>
      <c r="C307" s="246"/>
      <c r="D307" s="236" t="s">
        <v>223</v>
      </c>
      <c r="E307" s="247" t="s">
        <v>21</v>
      </c>
      <c r="F307" s="248" t="s">
        <v>2225</v>
      </c>
      <c r="G307" s="246"/>
      <c r="H307" s="249">
        <v>-3.3599999999999999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223</v>
      </c>
      <c r="AU307" s="255" t="s">
        <v>86</v>
      </c>
      <c r="AV307" s="14" t="s">
        <v>86</v>
      </c>
      <c r="AW307" s="14" t="s">
        <v>34</v>
      </c>
      <c r="AX307" s="14" t="s">
        <v>73</v>
      </c>
      <c r="AY307" s="255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2218</v>
      </c>
      <c r="G308" s="246"/>
      <c r="H308" s="249">
        <v>-3.7799999999999998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4" customFormat="1">
      <c r="A309" s="14"/>
      <c r="B309" s="245"/>
      <c r="C309" s="246"/>
      <c r="D309" s="236" t="s">
        <v>223</v>
      </c>
      <c r="E309" s="247" t="s">
        <v>21</v>
      </c>
      <c r="F309" s="248" t="s">
        <v>2214</v>
      </c>
      <c r="G309" s="246"/>
      <c r="H309" s="249">
        <v>-1.8899999999999999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223</v>
      </c>
      <c r="AU309" s="255" t="s">
        <v>86</v>
      </c>
      <c r="AV309" s="14" t="s">
        <v>86</v>
      </c>
      <c r="AW309" s="14" t="s">
        <v>34</v>
      </c>
      <c r="AX309" s="14" t="s">
        <v>73</v>
      </c>
      <c r="AY309" s="255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2214</v>
      </c>
      <c r="G310" s="246"/>
      <c r="H310" s="249">
        <v>-1.8899999999999999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4" customFormat="1">
      <c r="A311" s="14"/>
      <c r="B311" s="245"/>
      <c r="C311" s="246"/>
      <c r="D311" s="236" t="s">
        <v>223</v>
      </c>
      <c r="E311" s="247" t="s">
        <v>21</v>
      </c>
      <c r="F311" s="248" t="s">
        <v>2212</v>
      </c>
      <c r="G311" s="246"/>
      <c r="H311" s="249">
        <v>-1.6799999999999999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223</v>
      </c>
      <c r="AU311" s="255" t="s">
        <v>86</v>
      </c>
      <c r="AV311" s="14" t="s">
        <v>86</v>
      </c>
      <c r="AW311" s="14" t="s">
        <v>34</v>
      </c>
      <c r="AX311" s="14" t="s">
        <v>73</v>
      </c>
      <c r="AY311" s="255" t="s">
        <v>213</v>
      </c>
    </row>
    <row r="312" s="14" customFormat="1">
      <c r="A312" s="14"/>
      <c r="B312" s="245"/>
      <c r="C312" s="246"/>
      <c r="D312" s="236" t="s">
        <v>223</v>
      </c>
      <c r="E312" s="247" t="s">
        <v>21</v>
      </c>
      <c r="F312" s="248" t="s">
        <v>2211</v>
      </c>
      <c r="G312" s="246"/>
      <c r="H312" s="249">
        <v>-2.73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223</v>
      </c>
      <c r="AU312" s="255" t="s">
        <v>86</v>
      </c>
      <c r="AV312" s="14" t="s">
        <v>86</v>
      </c>
      <c r="AW312" s="14" t="s">
        <v>34</v>
      </c>
      <c r="AX312" s="14" t="s">
        <v>73</v>
      </c>
      <c r="AY312" s="255" t="s">
        <v>213</v>
      </c>
    </row>
    <row r="313" s="14" customFormat="1">
      <c r="A313" s="14"/>
      <c r="B313" s="245"/>
      <c r="C313" s="246"/>
      <c r="D313" s="236" t="s">
        <v>223</v>
      </c>
      <c r="E313" s="247" t="s">
        <v>21</v>
      </c>
      <c r="F313" s="248" t="s">
        <v>2211</v>
      </c>
      <c r="G313" s="246"/>
      <c r="H313" s="249">
        <v>-2.73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223</v>
      </c>
      <c r="AU313" s="255" t="s">
        <v>86</v>
      </c>
      <c r="AV313" s="14" t="s">
        <v>86</v>
      </c>
      <c r="AW313" s="14" t="s">
        <v>34</v>
      </c>
      <c r="AX313" s="14" t="s">
        <v>73</v>
      </c>
      <c r="AY313" s="255" t="s">
        <v>213</v>
      </c>
    </row>
    <row r="314" s="14" customFormat="1">
      <c r="A314" s="14"/>
      <c r="B314" s="245"/>
      <c r="C314" s="246"/>
      <c r="D314" s="236" t="s">
        <v>223</v>
      </c>
      <c r="E314" s="247" t="s">
        <v>21</v>
      </c>
      <c r="F314" s="248" t="s">
        <v>2211</v>
      </c>
      <c r="G314" s="246"/>
      <c r="H314" s="249">
        <v>-2.73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223</v>
      </c>
      <c r="AU314" s="255" t="s">
        <v>86</v>
      </c>
      <c r="AV314" s="14" t="s">
        <v>86</v>
      </c>
      <c r="AW314" s="14" t="s">
        <v>34</v>
      </c>
      <c r="AX314" s="14" t="s">
        <v>73</v>
      </c>
      <c r="AY314" s="255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2210</v>
      </c>
      <c r="G315" s="246"/>
      <c r="H315" s="249">
        <v>-5.46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4" customFormat="1">
      <c r="A316" s="14"/>
      <c r="B316" s="245"/>
      <c r="C316" s="246"/>
      <c r="D316" s="236" t="s">
        <v>223</v>
      </c>
      <c r="E316" s="247" t="s">
        <v>21</v>
      </c>
      <c r="F316" s="248" t="s">
        <v>2218</v>
      </c>
      <c r="G316" s="246"/>
      <c r="H316" s="249">
        <v>-3.7799999999999998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223</v>
      </c>
      <c r="AU316" s="255" t="s">
        <v>86</v>
      </c>
      <c r="AV316" s="14" t="s">
        <v>86</v>
      </c>
      <c r="AW316" s="14" t="s">
        <v>34</v>
      </c>
      <c r="AX316" s="14" t="s">
        <v>73</v>
      </c>
      <c r="AY316" s="255" t="s">
        <v>213</v>
      </c>
    </row>
    <row r="317" s="14" customFormat="1">
      <c r="A317" s="14"/>
      <c r="B317" s="245"/>
      <c r="C317" s="246"/>
      <c r="D317" s="236" t="s">
        <v>223</v>
      </c>
      <c r="E317" s="247" t="s">
        <v>21</v>
      </c>
      <c r="F317" s="248" t="s">
        <v>2214</v>
      </c>
      <c r="G317" s="246"/>
      <c r="H317" s="249">
        <v>-1.8899999999999999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223</v>
      </c>
      <c r="AU317" s="255" t="s">
        <v>86</v>
      </c>
      <c r="AV317" s="14" t="s">
        <v>86</v>
      </c>
      <c r="AW317" s="14" t="s">
        <v>34</v>
      </c>
      <c r="AX317" s="14" t="s">
        <v>73</v>
      </c>
      <c r="AY317" s="255" t="s">
        <v>213</v>
      </c>
    </row>
    <row r="318" s="14" customFormat="1">
      <c r="A318" s="14"/>
      <c r="B318" s="245"/>
      <c r="C318" s="246"/>
      <c r="D318" s="236" t="s">
        <v>223</v>
      </c>
      <c r="E318" s="247" t="s">
        <v>21</v>
      </c>
      <c r="F318" s="248" t="s">
        <v>2214</v>
      </c>
      <c r="G318" s="246"/>
      <c r="H318" s="249">
        <v>-1.8899999999999999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223</v>
      </c>
      <c r="AU318" s="255" t="s">
        <v>86</v>
      </c>
      <c r="AV318" s="14" t="s">
        <v>86</v>
      </c>
      <c r="AW318" s="14" t="s">
        <v>34</v>
      </c>
      <c r="AX318" s="14" t="s">
        <v>73</v>
      </c>
      <c r="AY318" s="255" t="s">
        <v>213</v>
      </c>
    </row>
    <row r="319" s="14" customFormat="1">
      <c r="A319" s="14"/>
      <c r="B319" s="245"/>
      <c r="C319" s="246"/>
      <c r="D319" s="236" t="s">
        <v>223</v>
      </c>
      <c r="E319" s="247" t="s">
        <v>21</v>
      </c>
      <c r="F319" s="248" t="s">
        <v>2211</v>
      </c>
      <c r="G319" s="246"/>
      <c r="H319" s="249">
        <v>-2.73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223</v>
      </c>
      <c r="AU319" s="255" t="s">
        <v>86</v>
      </c>
      <c r="AV319" s="14" t="s">
        <v>86</v>
      </c>
      <c r="AW319" s="14" t="s">
        <v>34</v>
      </c>
      <c r="AX319" s="14" t="s">
        <v>73</v>
      </c>
      <c r="AY319" s="255" t="s">
        <v>213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2224</v>
      </c>
      <c r="G320" s="246"/>
      <c r="H320" s="249">
        <v>-7.5599999999999996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4" customFormat="1">
      <c r="A321" s="14"/>
      <c r="B321" s="245"/>
      <c r="C321" s="246"/>
      <c r="D321" s="236" t="s">
        <v>223</v>
      </c>
      <c r="E321" s="247" t="s">
        <v>21</v>
      </c>
      <c r="F321" s="248" t="s">
        <v>2225</v>
      </c>
      <c r="G321" s="246"/>
      <c r="H321" s="249">
        <v>-3.3599999999999999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223</v>
      </c>
      <c r="AU321" s="255" t="s">
        <v>86</v>
      </c>
      <c r="AV321" s="14" t="s">
        <v>86</v>
      </c>
      <c r="AW321" s="14" t="s">
        <v>34</v>
      </c>
      <c r="AX321" s="14" t="s">
        <v>73</v>
      </c>
      <c r="AY321" s="255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2212</v>
      </c>
      <c r="G322" s="246"/>
      <c r="H322" s="249">
        <v>-1.6799999999999999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4" customFormat="1">
      <c r="A323" s="14"/>
      <c r="B323" s="245"/>
      <c r="C323" s="246"/>
      <c r="D323" s="236" t="s">
        <v>223</v>
      </c>
      <c r="E323" s="247" t="s">
        <v>21</v>
      </c>
      <c r="F323" s="248" t="s">
        <v>2214</v>
      </c>
      <c r="G323" s="246"/>
      <c r="H323" s="249">
        <v>-1.8899999999999999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223</v>
      </c>
      <c r="AU323" s="255" t="s">
        <v>86</v>
      </c>
      <c r="AV323" s="14" t="s">
        <v>86</v>
      </c>
      <c r="AW323" s="14" t="s">
        <v>34</v>
      </c>
      <c r="AX323" s="14" t="s">
        <v>73</v>
      </c>
      <c r="AY323" s="255" t="s">
        <v>213</v>
      </c>
    </row>
    <row r="324" s="14" customFormat="1">
      <c r="A324" s="14"/>
      <c r="B324" s="245"/>
      <c r="C324" s="246"/>
      <c r="D324" s="236" t="s">
        <v>223</v>
      </c>
      <c r="E324" s="247" t="s">
        <v>21</v>
      </c>
      <c r="F324" s="248" t="s">
        <v>2214</v>
      </c>
      <c r="G324" s="246"/>
      <c r="H324" s="249">
        <v>-1.8899999999999999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223</v>
      </c>
      <c r="AU324" s="255" t="s">
        <v>86</v>
      </c>
      <c r="AV324" s="14" t="s">
        <v>86</v>
      </c>
      <c r="AW324" s="14" t="s">
        <v>34</v>
      </c>
      <c r="AX324" s="14" t="s">
        <v>73</v>
      </c>
      <c r="AY324" s="255" t="s">
        <v>213</v>
      </c>
    </row>
    <row r="325" s="14" customFormat="1">
      <c r="A325" s="14"/>
      <c r="B325" s="245"/>
      <c r="C325" s="246"/>
      <c r="D325" s="236" t="s">
        <v>223</v>
      </c>
      <c r="E325" s="247" t="s">
        <v>21</v>
      </c>
      <c r="F325" s="248" t="s">
        <v>2214</v>
      </c>
      <c r="G325" s="246"/>
      <c r="H325" s="249">
        <v>-1.8899999999999999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223</v>
      </c>
      <c r="AU325" s="255" t="s">
        <v>86</v>
      </c>
      <c r="AV325" s="14" t="s">
        <v>86</v>
      </c>
      <c r="AW325" s="14" t="s">
        <v>34</v>
      </c>
      <c r="AX325" s="14" t="s">
        <v>73</v>
      </c>
      <c r="AY325" s="255" t="s">
        <v>213</v>
      </c>
    </row>
    <row r="326" s="14" customFormat="1">
      <c r="A326" s="14"/>
      <c r="B326" s="245"/>
      <c r="C326" s="246"/>
      <c r="D326" s="236" t="s">
        <v>223</v>
      </c>
      <c r="E326" s="247" t="s">
        <v>21</v>
      </c>
      <c r="F326" s="248" t="s">
        <v>2212</v>
      </c>
      <c r="G326" s="246"/>
      <c r="H326" s="249">
        <v>-1.6799999999999999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223</v>
      </c>
      <c r="AU326" s="255" t="s">
        <v>86</v>
      </c>
      <c r="AV326" s="14" t="s">
        <v>86</v>
      </c>
      <c r="AW326" s="14" t="s">
        <v>34</v>
      </c>
      <c r="AX326" s="14" t="s">
        <v>73</v>
      </c>
      <c r="AY326" s="255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2219</v>
      </c>
      <c r="G327" s="246"/>
      <c r="H327" s="249">
        <v>-9.4499999999999993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6" customFormat="1">
      <c r="A328" s="16"/>
      <c r="B328" s="282"/>
      <c r="C328" s="283"/>
      <c r="D328" s="236" t="s">
        <v>223</v>
      </c>
      <c r="E328" s="284" t="s">
        <v>1991</v>
      </c>
      <c r="F328" s="285" t="s">
        <v>380</v>
      </c>
      <c r="G328" s="283"/>
      <c r="H328" s="286">
        <v>4219.6239999999998</v>
      </c>
      <c r="I328" s="287"/>
      <c r="J328" s="283"/>
      <c r="K328" s="283"/>
      <c r="L328" s="288"/>
      <c r="M328" s="289"/>
      <c r="N328" s="290"/>
      <c r="O328" s="290"/>
      <c r="P328" s="290"/>
      <c r="Q328" s="290"/>
      <c r="R328" s="290"/>
      <c r="S328" s="290"/>
      <c r="T328" s="29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2" t="s">
        <v>223</v>
      </c>
      <c r="AU328" s="292" t="s">
        <v>86</v>
      </c>
      <c r="AV328" s="16" t="s">
        <v>116</v>
      </c>
      <c r="AW328" s="16" t="s">
        <v>34</v>
      </c>
      <c r="AX328" s="16" t="s">
        <v>73</v>
      </c>
      <c r="AY328" s="292" t="s">
        <v>213</v>
      </c>
    </row>
    <row r="329" s="15" customFormat="1">
      <c r="A329" s="15"/>
      <c r="B329" s="256"/>
      <c r="C329" s="257"/>
      <c r="D329" s="236" t="s">
        <v>223</v>
      </c>
      <c r="E329" s="258" t="s">
        <v>21</v>
      </c>
      <c r="F329" s="259" t="s">
        <v>230</v>
      </c>
      <c r="G329" s="257"/>
      <c r="H329" s="260">
        <v>4219.6239999999998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223</v>
      </c>
      <c r="AU329" s="266" t="s">
        <v>86</v>
      </c>
      <c r="AV329" s="15" t="s">
        <v>122</v>
      </c>
      <c r="AW329" s="15" t="s">
        <v>34</v>
      </c>
      <c r="AX329" s="15" t="s">
        <v>80</v>
      </c>
      <c r="AY329" s="266" t="s">
        <v>213</v>
      </c>
    </row>
    <row r="330" s="2" customFormat="1" ht="16.5" customHeight="1">
      <c r="A330" s="41"/>
      <c r="B330" s="42"/>
      <c r="C330" s="216" t="s">
        <v>122</v>
      </c>
      <c r="D330" s="216" t="s">
        <v>215</v>
      </c>
      <c r="E330" s="217" t="s">
        <v>2226</v>
      </c>
      <c r="F330" s="218" t="s">
        <v>2227</v>
      </c>
      <c r="G330" s="219" t="s">
        <v>248</v>
      </c>
      <c r="H330" s="220">
        <v>3792.3850000000002</v>
      </c>
      <c r="I330" s="221"/>
      <c r="J330" s="222">
        <f>ROUND(I330*H330,2)</f>
        <v>0</v>
      </c>
      <c r="K330" s="218" t="s">
        <v>219</v>
      </c>
      <c r="L330" s="47"/>
      <c r="M330" s="223" t="s">
        <v>21</v>
      </c>
      <c r="N330" s="224" t="s">
        <v>45</v>
      </c>
      <c r="O330" s="87"/>
      <c r="P330" s="225">
        <f>O330*H330</f>
        <v>0</v>
      </c>
      <c r="Q330" s="225">
        <v>0.0040000000000000001</v>
      </c>
      <c r="R330" s="225">
        <f>Q330*H330</f>
        <v>15.169540000000001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122</v>
      </c>
      <c r="AT330" s="227" t="s">
        <v>215</v>
      </c>
      <c r="AU330" s="227" t="s">
        <v>86</v>
      </c>
      <c r="AY330" s="20" t="s">
        <v>213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86</v>
      </c>
      <c r="BK330" s="228">
        <f>ROUND(I330*H330,2)</f>
        <v>0</v>
      </c>
      <c r="BL330" s="20" t="s">
        <v>122</v>
      </c>
      <c r="BM330" s="227" t="s">
        <v>2228</v>
      </c>
    </row>
    <row r="331" s="2" customFormat="1">
      <c r="A331" s="41"/>
      <c r="B331" s="42"/>
      <c r="C331" s="43"/>
      <c r="D331" s="229" t="s">
        <v>221</v>
      </c>
      <c r="E331" s="43"/>
      <c r="F331" s="230" t="s">
        <v>2229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221</v>
      </c>
      <c r="AU331" s="20" t="s">
        <v>86</v>
      </c>
    </row>
    <row r="332" s="14" customFormat="1">
      <c r="A332" s="14"/>
      <c r="B332" s="245"/>
      <c r="C332" s="246"/>
      <c r="D332" s="236" t="s">
        <v>223</v>
      </c>
      <c r="E332" s="247" t="s">
        <v>21</v>
      </c>
      <c r="F332" s="248" t="s">
        <v>1991</v>
      </c>
      <c r="G332" s="246"/>
      <c r="H332" s="249">
        <v>4219.6239999999998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223</v>
      </c>
      <c r="AU332" s="255" t="s">
        <v>86</v>
      </c>
      <c r="AV332" s="14" t="s">
        <v>86</v>
      </c>
      <c r="AW332" s="14" t="s">
        <v>34</v>
      </c>
      <c r="AX332" s="14" t="s">
        <v>73</v>
      </c>
      <c r="AY332" s="255" t="s">
        <v>213</v>
      </c>
    </row>
    <row r="333" s="13" customFormat="1">
      <c r="A333" s="13"/>
      <c r="B333" s="234"/>
      <c r="C333" s="235"/>
      <c r="D333" s="236" t="s">
        <v>223</v>
      </c>
      <c r="E333" s="237" t="s">
        <v>21</v>
      </c>
      <c r="F333" s="238" t="s">
        <v>2230</v>
      </c>
      <c r="G333" s="235"/>
      <c r="H333" s="237" t="s">
        <v>21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223</v>
      </c>
      <c r="AU333" s="244" t="s">
        <v>86</v>
      </c>
      <c r="AV333" s="13" t="s">
        <v>80</v>
      </c>
      <c r="AW333" s="13" t="s">
        <v>34</v>
      </c>
      <c r="AX333" s="13" t="s">
        <v>73</v>
      </c>
      <c r="AY333" s="244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2231</v>
      </c>
      <c r="G334" s="246"/>
      <c r="H334" s="249">
        <v>-26.696000000000002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2232</v>
      </c>
      <c r="G335" s="246"/>
      <c r="H335" s="249">
        <v>-5.9950000000000001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2233</v>
      </c>
      <c r="G336" s="246"/>
      <c r="H336" s="249">
        <v>-339.83600000000001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4" customFormat="1">
      <c r="A337" s="14"/>
      <c r="B337" s="245"/>
      <c r="C337" s="246"/>
      <c r="D337" s="236" t="s">
        <v>223</v>
      </c>
      <c r="E337" s="247" t="s">
        <v>21</v>
      </c>
      <c r="F337" s="248" t="s">
        <v>2234</v>
      </c>
      <c r="G337" s="246"/>
      <c r="H337" s="249">
        <v>-21.120000000000001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223</v>
      </c>
      <c r="AU337" s="255" t="s">
        <v>86</v>
      </c>
      <c r="AV337" s="14" t="s">
        <v>86</v>
      </c>
      <c r="AW337" s="14" t="s">
        <v>34</v>
      </c>
      <c r="AX337" s="14" t="s">
        <v>73</v>
      </c>
      <c r="AY337" s="255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2235</v>
      </c>
      <c r="G338" s="246"/>
      <c r="H338" s="249">
        <v>-2.2799999999999998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4" customFormat="1">
      <c r="A339" s="14"/>
      <c r="B339" s="245"/>
      <c r="C339" s="246"/>
      <c r="D339" s="236" t="s">
        <v>223</v>
      </c>
      <c r="E339" s="247" t="s">
        <v>21</v>
      </c>
      <c r="F339" s="248" t="s">
        <v>2236</v>
      </c>
      <c r="G339" s="246"/>
      <c r="H339" s="249">
        <v>-16.59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223</v>
      </c>
      <c r="AU339" s="255" t="s">
        <v>86</v>
      </c>
      <c r="AV339" s="14" t="s">
        <v>86</v>
      </c>
      <c r="AW339" s="14" t="s">
        <v>34</v>
      </c>
      <c r="AX339" s="14" t="s">
        <v>73</v>
      </c>
      <c r="AY339" s="255" t="s">
        <v>213</v>
      </c>
    </row>
    <row r="340" s="14" customFormat="1">
      <c r="A340" s="14"/>
      <c r="B340" s="245"/>
      <c r="C340" s="246"/>
      <c r="D340" s="236" t="s">
        <v>223</v>
      </c>
      <c r="E340" s="247" t="s">
        <v>21</v>
      </c>
      <c r="F340" s="248" t="s">
        <v>2237</v>
      </c>
      <c r="G340" s="246"/>
      <c r="H340" s="249">
        <v>-4.8479999999999999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223</v>
      </c>
      <c r="AU340" s="255" t="s">
        <v>86</v>
      </c>
      <c r="AV340" s="14" t="s">
        <v>86</v>
      </c>
      <c r="AW340" s="14" t="s">
        <v>34</v>
      </c>
      <c r="AX340" s="14" t="s">
        <v>73</v>
      </c>
      <c r="AY340" s="255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2238</v>
      </c>
      <c r="G341" s="246"/>
      <c r="H341" s="249">
        <v>-9.8740000000000006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5" customFormat="1">
      <c r="A342" s="15"/>
      <c r="B342" s="256"/>
      <c r="C342" s="257"/>
      <c r="D342" s="236" t="s">
        <v>223</v>
      </c>
      <c r="E342" s="258" t="s">
        <v>21</v>
      </c>
      <c r="F342" s="259" t="s">
        <v>230</v>
      </c>
      <c r="G342" s="257"/>
      <c r="H342" s="260">
        <v>3792.3850000000002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223</v>
      </c>
      <c r="AU342" s="266" t="s">
        <v>86</v>
      </c>
      <c r="AV342" s="15" t="s">
        <v>122</v>
      </c>
      <c r="AW342" s="15" t="s">
        <v>34</v>
      </c>
      <c r="AX342" s="15" t="s">
        <v>80</v>
      </c>
      <c r="AY342" s="266" t="s">
        <v>213</v>
      </c>
    </row>
    <row r="343" s="2" customFormat="1" ht="21.75" customHeight="1">
      <c r="A343" s="41"/>
      <c r="B343" s="42"/>
      <c r="C343" s="216" t="s">
        <v>125</v>
      </c>
      <c r="D343" s="216" t="s">
        <v>215</v>
      </c>
      <c r="E343" s="217" t="s">
        <v>2239</v>
      </c>
      <c r="F343" s="218" t="s">
        <v>2240</v>
      </c>
      <c r="G343" s="219" t="s">
        <v>218</v>
      </c>
      <c r="H343" s="220">
        <v>107.09399999999999</v>
      </c>
      <c r="I343" s="221"/>
      <c r="J343" s="222">
        <f>ROUND(I343*H343,2)</f>
        <v>0</v>
      </c>
      <c r="K343" s="218" t="s">
        <v>219</v>
      </c>
      <c r="L343" s="47"/>
      <c r="M343" s="223" t="s">
        <v>21</v>
      </c>
      <c r="N343" s="224" t="s">
        <v>45</v>
      </c>
      <c r="O343" s="87"/>
      <c r="P343" s="225">
        <f>O343*H343</f>
        <v>0</v>
      </c>
      <c r="Q343" s="225">
        <v>2.5018699999999998</v>
      </c>
      <c r="R343" s="225">
        <f>Q343*H343</f>
        <v>267.93526577999995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122</v>
      </c>
      <c r="AT343" s="227" t="s">
        <v>215</v>
      </c>
      <c r="AU343" s="227" t="s">
        <v>86</v>
      </c>
      <c r="AY343" s="20" t="s">
        <v>213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86</v>
      </c>
      <c r="BK343" s="228">
        <f>ROUND(I343*H343,2)</f>
        <v>0</v>
      </c>
      <c r="BL343" s="20" t="s">
        <v>122</v>
      </c>
      <c r="BM343" s="227" t="s">
        <v>2241</v>
      </c>
    </row>
    <row r="344" s="2" customFormat="1">
      <c r="A344" s="41"/>
      <c r="B344" s="42"/>
      <c r="C344" s="43"/>
      <c r="D344" s="229" t="s">
        <v>221</v>
      </c>
      <c r="E344" s="43"/>
      <c r="F344" s="230" t="s">
        <v>2242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221</v>
      </c>
      <c r="AU344" s="20" t="s">
        <v>86</v>
      </c>
    </row>
    <row r="345" s="13" customFormat="1">
      <c r="A345" s="13"/>
      <c r="B345" s="234"/>
      <c r="C345" s="235"/>
      <c r="D345" s="236" t="s">
        <v>223</v>
      </c>
      <c r="E345" s="237" t="s">
        <v>21</v>
      </c>
      <c r="F345" s="238" t="s">
        <v>2243</v>
      </c>
      <c r="G345" s="235"/>
      <c r="H345" s="237" t="s">
        <v>21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223</v>
      </c>
      <c r="AU345" s="244" t="s">
        <v>86</v>
      </c>
      <c r="AV345" s="13" t="s">
        <v>80</v>
      </c>
      <c r="AW345" s="13" t="s">
        <v>34</v>
      </c>
      <c r="AX345" s="13" t="s">
        <v>73</v>
      </c>
      <c r="AY345" s="244" t="s">
        <v>213</v>
      </c>
    </row>
    <row r="346" s="14" customFormat="1">
      <c r="A346" s="14"/>
      <c r="B346" s="245"/>
      <c r="C346" s="246"/>
      <c r="D346" s="236" t="s">
        <v>223</v>
      </c>
      <c r="E346" s="247" t="s">
        <v>21</v>
      </c>
      <c r="F346" s="248" t="s">
        <v>2244</v>
      </c>
      <c r="G346" s="246"/>
      <c r="H346" s="249">
        <v>100.383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223</v>
      </c>
      <c r="AU346" s="255" t="s">
        <v>86</v>
      </c>
      <c r="AV346" s="14" t="s">
        <v>86</v>
      </c>
      <c r="AW346" s="14" t="s">
        <v>34</v>
      </c>
      <c r="AX346" s="14" t="s">
        <v>73</v>
      </c>
      <c r="AY346" s="255" t="s">
        <v>213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2245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2246</v>
      </c>
      <c r="G348" s="246"/>
      <c r="H348" s="249">
        <v>6.7110000000000003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5" customFormat="1">
      <c r="A349" s="15"/>
      <c r="B349" s="256"/>
      <c r="C349" s="257"/>
      <c r="D349" s="236" t="s">
        <v>223</v>
      </c>
      <c r="E349" s="258" t="s">
        <v>21</v>
      </c>
      <c r="F349" s="259" t="s">
        <v>230</v>
      </c>
      <c r="G349" s="257"/>
      <c r="H349" s="260">
        <v>107.09399999999999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223</v>
      </c>
      <c r="AU349" s="266" t="s">
        <v>86</v>
      </c>
      <c r="AV349" s="15" t="s">
        <v>122</v>
      </c>
      <c r="AW349" s="15" t="s">
        <v>34</v>
      </c>
      <c r="AX349" s="15" t="s">
        <v>80</v>
      </c>
      <c r="AY349" s="266" t="s">
        <v>213</v>
      </c>
    </row>
    <row r="350" s="2" customFormat="1" ht="21.75" customHeight="1">
      <c r="A350" s="41"/>
      <c r="B350" s="42"/>
      <c r="C350" s="216" t="s">
        <v>145</v>
      </c>
      <c r="D350" s="216" t="s">
        <v>215</v>
      </c>
      <c r="E350" s="217" t="s">
        <v>2247</v>
      </c>
      <c r="F350" s="218" t="s">
        <v>2248</v>
      </c>
      <c r="G350" s="219" t="s">
        <v>218</v>
      </c>
      <c r="H350" s="220">
        <v>107.09399999999999</v>
      </c>
      <c r="I350" s="221"/>
      <c r="J350" s="222">
        <f>ROUND(I350*H350,2)</f>
        <v>0</v>
      </c>
      <c r="K350" s="218" t="s">
        <v>219</v>
      </c>
      <c r="L350" s="47"/>
      <c r="M350" s="223" t="s">
        <v>21</v>
      </c>
      <c r="N350" s="224" t="s">
        <v>45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122</v>
      </c>
      <c r="AT350" s="227" t="s">
        <v>215</v>
      </c>
      <c r="AU350" s="227" t="s">
        <v>86</v>
      </c>
      <c r="AY350" s="20" t="s">
        <v>213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86</v>
      </c>
      <c r="BK350" s="228">
        <f>ROUND(I350*H350,2)</f>
        <v>0</v>
      </c>
      <c r="BL350" s="20" t="s">
        <v>122</v>
      </c>
      <c r="BM350" s="227" t="s">
        <v>2249</v>
      </c>
    </row>
    <row r="351" s="2" customFormat="1">
      <c r="A351" s="41"/>
      <c r="B351" s="42"/>
      <c r="C351" s="43"/>
      <c r="D351" s="229" t="s">
        <v>221</v>
      </c>
      <c r="E351" s="43"/>
      <c r="F351" s="230" t="s">
        <v>2250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221</v>
      </c>
      <c r="AU351" s="20" t="s">
        <v>86</v>
      </c>
    </row>
    <row r="352" s="13" customFormat="1">
      <c r="A352" s="13"/>
      <c r="B352" s="234"/>
      <c r="C352" s="235"/>
      <c r="D352" s="236" t="s">
        <v>223</v>
      </c>
      <c r="E352" s="237" t="s">
        <v>21</v>
      </c>
      <c r="F352" s="238" t="s">
        <v>2243</v>
      </c>
      <c r="G352" s="235"/>
      <c r="H352" s="237" t="s">
        <v>21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223</v>
      </c>
      <c r="AU352" s="244" t="s">
        <v>86</v>
      </c>
      <c r="AV352" s="13" t="s">
        <v>80</v>
      </c>
      <c r="AW352" s="13" t="s">
        <v>34</v>
      </c>
      <c r="AX352" s="13" t="s">
        <v>73</v>
      </c>
      <c r="AY352" s="244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2244</v>
      </c>
      <c r="G353" s="246"/>
      <c r="H353" s="249">
        <v>100.383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3" customFormat="1">
      <c r="A354" s="13"/>
      <c r="B354" s="234"/>
      <c r="C354" s="235"/>
      <c r="D354" s="236" t="s">
        <v>223</v>
      </c>
      <c r="E354" s="237" t="s">
        <v>21</v>
      </c>
      <c r="F354" s="238" t="s">
        <v>2245</v>
      </c>
      <c r="G354" s="235"/>
      <c r="H354" s="237" t="s">
        <v>21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223</v>
      </c>
      <c r="AU354" s="244" t="s">
        <v>86</v>
      </c>
      <c r="AV354" s="13" t="s">
        <v>80</v>
      </c>
      <c r="AW354" s="13" t="s">
        <v>34</v>
      </c>
      <c r="AX354" s="13" t="s">
        <v>73</v>
      </c>
      <c r="AY354" s="244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2246</v>
      </c>
      <c r="G355" s="246"/>
      <c r="H355" s="249">
        <v>6.7110000000000003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5" customFormat="1">
      <c r="A356" s="15"/>
      <c r="B356" s="256"/>
      <c r="C356" s="257"/>
      <c r="D356" s="236" t="s">
        <v>223</v>
      </c>
      <c r="E356" s="258" t="s">
        <v>21</v>
      </c>
      <c r="F356" s="259" t="s">
        <v>230</v>
      </c>
      <c r="G356" s="257"/>
      <c r="H356" s="260">
        <v>107.09399999999999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223</v>
      </c>
      <c r="AU356" s="266" t="s">
        <v>86</v>
      </c>
      <c r="AV356" s="15" t="s">
        <v>122</v>
      </c>
      <c r="AW356" s="15" t="s">
        <v>34</v>
      </c>
      <c r="AX356" s="15" t="s">
        <v>80</v>
      </c>
      <c r="AY356" s="266" t="s">
        <v>213</v>
      </c>
    </row>
    <row r="357" s="2" customFormat="1" ht="21.75" customHeight="1">
      <c r="A357" s="41"/>
      <c r="B357" s="42"/>
      <c r="C357" s="216" t="s">
        <v>260</v>
      </c>
      <c r="D357" s="216" t="s">
        <v>215</v>
      </c>
      <c r="E357" s="217" t="s">
        <v>2251</v>
      </c>
      <c r="F357" s="218" t="s">
        <v>2252</v>
      </c>
      <c r="G357" s="219" t="s">
        <v>248</v>
      </c>
      <c r="H357" s="220">
        <v>1338.6800000000001</v>
      </c>
      <c r="I357" s="221"/>
      <c r="J357" s="222">
        <f>ROUND(I357*H357,2)</f>
        <v>0</v>
      </c>
      <c r="K357" s="218" t="s">
        <v>21</v>
      </c>
      <c r="L357" s="47"/>
      <c r="M357" s="223" t="s">
        <v>21</v>
      </c>
      <c r="N357" s="224" t="s">
        <v>45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122</v>
      </c>
      <c r="AT357" s="227" t="s">
        <v>215</v>
      </c>
      <c r="AU357" s="227" t="s">
        <v>86</v>
      </c>
      <c r="AY357" s="20" t="s">
        <v>213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86</v>
      </c>
      <c r="BK357" s="228">
        <f>ROUND(I357*H357,2)</f>
        <v>0</v>
      </c>
      <c r="BL357" s="20" t="s">
        <v>122</v>
      </c>
      <c r="BM357" s="227" t="s">
        <v>2253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2243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2254</v>
      </c>
      <c r="G359" s="246"/>
      <c r="H359" s="249">
        <v>1254.79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3" customFormat="1">
      <c r="A360" s="13"/>
      <c r="B360" s="234"/>
      <c r="C360" s="235"/>
      <c r="D360" s="236" t="s">
        <v>223</v>
      </c>
      <c r="E360" s="237" t="s">
        <v>21</v>
      </c>
      <c r="F360" s="238" t="s">
        <v>2245</v>
      </c>
      <c r="G360" s="235"/>
      <c r="H360" s="237" t="s">
        <v>21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223</v>
      </c>
      <c r="AU360" s="244" t="s">
        <v>86</v>
      </c>
      <c r="AV360" s="13" t="s">
        <v>80</v>
      </c>
      <c r="AW360" s="13" t="s">
        <v>34</v>
      </c>
      <c r="AX360" s="13" t="s">
        <v>73</v>
      </c>
      <c r="AY360" s="244" t="s">
        <v>213</v>
      </c>
    </row>
    <row r="361" s="14" customFormat="1">
      <c r="A361" s="14"/>
      <c r="B361" s="245"/>
      <c r="C361" s="246"/>
      <c r="D361" s="236" t="s">
        <v>223</v>
      </c>
      <c r="E361" s="247" t="s">
        <v>21</v>
      </c>
      <c r="F361" s="248" t="s">
        <v>2003</v>
      </c>
      <c r="G361" s="246"/>
      <c r="H361" s="249">
        <v>83.890000000000001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223</v>
      </c>
      <c r="AU361" s="255" t="s">
        <v>86</v>
      </c>
      <c r="AV361" s="14" t="s">
        <v>86</v>
      </c>
      <c r="AW361" s="14" t="s">
        <v>34</v>
      </c>
      <c r="AX361" s="14" t="s">
        <v>73</v>
      </c>
      <c r="AY361" s="255" t="s">
        <v>213</v>
      </c>
    </row>
    <row r="362" s="15" customFormat="1">
      <c r="A362" s="15"/>
      <c r="B362" s="256"/>
      <c r="C362" s="257"/>
      <c r="D362" s="236" t="s">
        <v>223</v>
      </c>
      <c r="E362" s="258" t="s">
        <v>21</v>
      </c>
      <c r="F362" s="259" t="s">
        <v>230</v>
      </c>
      <c r="G362" s="257"/>
      <c r="H362" s="260">
        <v>1338.6800000000001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223</v>
      </c>
      <c r="AU362" s="266" t="s">
        <v>86</v>
      </c>
      <c r="AV362" s="15" t="s">
        <v>122</v>
      </c>
      <c r="AW362" s="15" t="s">
        <v>34</v>
      </c>
      <c r="AX362" s="15" t="s">
        <v>80</v>
      </c>
      <c r="AY362" s="266" t="s">
        <v>213</v>
      </c>
    </row>
    <row r="363" s="2" customFormat="1" ht="24.15" customHeight="1">
      <c r="A363" s="41"/>
      <c r="B363" s="42"/>
      <c r="C363" s="216" t="s">
        <v>244</v>
      </c>
      <c r="D363" s="216" t="s">
        <v>215</v>
      </c>
      <c r="E363" s="217" t="s">
        <v>2255</v>
      </c>
      <c r="F363" s="218" t="s">
        <v>2256</v>
      </c>
      <c r="G363" s="219" t="s">
        <v>424</v>
      </c>
      <c r="H363" s="220">
        <v>1410.1700000000001</v>
      </c>
      <c r="I363" s="221"/>
      <c r="J363" s="222">
        <f>ROUND(I363*H363,2)</f>
        <v>0</v>
      </c>
      <c r="K363" s="218" t="s">
        <v>219</v>
      </c>
      <c r="L363" s="47"/>
      <c r="M363" s="223" t="s">
        <v>21</v>
      </c>
      <c r="N363" s="224" t="s">
        <v>45</v>
      </c>
      <c r="O363" s="87"/>
      <c r="P363" s="225">
        <f>O363*H363</f>
        <v>0</v>
      </c>
      <c r="Q363" s="225">
        <v>2.0000000000000002E-05</v>
      </c>
      <c r="R363" s="225">
        <f>Q363*H363</f>
        <v>0.028203400000000003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122</v>
      </c>
      <c r="AT363" s="227" t="s">
        <v>215</v>
      </c>
      <c r="AU363" s="227" t="s">
        <v>86</v>
      </c>
      <c r="AY363" s="20" t="s">
        <v>213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86</v>
      </c>
      <c r="BK363" s="228">
        <f>ROUND(I363*H363,2)</f>
        <v>0</v>
      </c>
      <c r="BL363" s="20" t="s">
        <v>122</v>
      </c>
      <c r="BM363" s="227" t="s">
        <v>2257</v>
      </c>
    </row>
    <row r="364" s="2" customFormat="1">
      <c r="A364" s="41"/>
      <c r="B364" s="42"/>
      <c r="C364" s="43"/>
      <c r="D364" s="229" t="s">
        <v>221</v>
      </c>
      <c r="E364" s="43"/>
      <c r="F364" s="230" t="s">
        <v>2258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221</v>
      </c>
      <c r="AU364" s="20" t="s">
        <v>86</v>
      </c>
    </row>
    <row r="365" s="13" customFormat="1">
      <c r="A365" s="13"/>
      <c r="B365" s="234"/>
      <c r="C365" s="235"/>
      <c r="D365" s="236" t="s">
        <v>223</v>
      </c>
      <c r="E365" s="237" t="s">
        <v>21</v>
      </c>
      <c r="F365" s="238" t="s">
        <v>2243</v>
      </c>
      <c r="G365" s="235"/>
      <c r="H365" s="237" t="s">
        <v>21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223</v>
      </c>
      <c r="AU365" s="244" t="s">
        <v>86</v>
      </c>
      <c r="AV365" s="13" t="s">
        <v>80</v>
      </c>
      <c r="AW365" s="13" t="s">
        <v>34</v>
      </c>
      <c r="AX365" s="13" t="s">
        <v>73</v>
      </c>
      <c r="AY365" s="244" t="s">
        <v>213</v>
      </c>
    </row>
    <row r="366" s="13" customFormat="1">
      <c r="A366" s="13"/>
      <c r="B366" s="234"/>
      <c r="C366" s="235"/>
      <c r="D366" s="236" t="s">
        <v>223</v>
      </c>
      <c r="E366" s="237" t="s">
        <v>21</v>
      </c>
      <c r="F366" s="238" t="s">
        <v>1035</v>
      </c>
      <c r="G366" s="235"/>
      <c r="H366" s="237" t="s">
        <v>21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223</v>
      </c>
      <c r="AU366" s="244" t="s">
        <v>86</v>
      </c>
      <c r="AV366" s="13" t="s">
        <v>80</v>
      </c>
      <c r="AW366" s="13" t="s">
        <v>34</v>
      </c>
      <c r="AX366" s="13" t="s">
        <v>73</v>
      </c>
      <c r="AY366" s="244" t="s">
        <v>213</v>
      </c>
    </row>
    <row r="367" s="14" customFormat="1">
      <c r="A367" s="14"/>
      <c r="B367" s="245"/>
      <c r="C367" s="246"/>
      <c r="D367" s="236" t="s">
        <v>223</v>
      </c>
      <c r="E367" s="247" t="s">
        <v>21</v>
      </c>
      <c r="F367" s="248" t="s">
        <v>2259</v>
      </c>
      <c r="G367" s="246"/>
      <c r="H367" s="249">
        <v>80.840000000000003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223</v>
      </c>
      <c r="AU367" s="255" t="s">
        <v>86</v>
      </c>
      <c r="AV367" s="14" t="s">
        <v>86</v>
      </c>
      <c r="AW367" s="14" t="s">
        <v>34</v>
      </c>
      <c r="AX367" s="14" t="s">
        <v>73</v>
      </c>
      <c r="AY367" s="255" t="s">
        <v>213</v>
      </c>
    </row>
    <row r="368" s="14" customFormat="1">
      <c r="A368" s="14"/>
      <c r="B368" s="245"/>
      <c r="C368" s="246"/>
      <c r="D368" s="236" t="s">
        <v>223</v>
      </c>
      <c r="E368" s="247" t="s">
        <v>21</v>
      </c>
      <c r="F368" s="248" t="s">
        <v>2260</v>
      </c>
      <c r="G368" s="246"/>
      <c r="H368" s="249">
        <v>11.359999999999999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223</v>
      </c>
      <c r="AU368" s="255" t="s">
        <v>86</v>
      </c>
      <c r="AV368" s="14" t="s">
        <v>86</v>
      </c>
      <c r="AW368" s="14" t="s">
        <v>34</v>
      </c>
      <c r="AX368" s="14" t="s">
        <v>73</v>
      </c>
      <c r="AY368" s="255" t="s">
        <v>213</v>
      </c>
    </row>
    <row r="369" s="14" customFormat="1">
      <c r="A369" s="14"/>
      <c r="B369" s="245"/>
      <c r="C369" s="246"/>
      <c r="D369" s="236" t="s">
        <v>223</v>
      </c>
      <c r="E369" s="247" t="s">
        <v>21</v>
      </c>
      <c r="F369" s="248" t="s">
        <v>2261</v>
      </c>
      <c r="G369" s="246"/>
      <c r="H369" s="249">
        <v>8.4399999999999995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223</v>
      </c>
      <c r="AU369" s="255" t="s">
        <v>86</v>
      </c>
      <c r="AV369" s="14" t="s">
        <v>86</v>
      </c>
      <c r="AW369" s="14" t="s">
        <v>34</v>
      </c>
      <c r="AX369" s="14" t="s">
        <v>73</v>
      </c>
      <c r="AY369" s="255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2262</v>
      </c>
      <c r="G370" s="246"/>
      <c r="H370" s="249">
        <v>18.539999999999999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2263</v>
      </c>
      <c r="G371" s="246"/>
      <c r="H371" s="249">
        <v>15.140000000000001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2264</v>
      </c>
      <c r="G372" s="246"/>
      <c r="H372" s="249">
        <v>22.280000000000001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2265</v>
      </c>
      <c r="G373" s="246"/>
      <c r="H373" s="249">
        <v>20.140000000000001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4" customFormat="1">
      <c r="A374" s="14"/>
      <c r="B374" s="245"/>
      <c r="C374" s="246"/>
      <c r="D374" s="236" t="s">
        <v>223</v>
      </c>
      <c r="E374" s="247" t="s">
        <v>21</v>
      </c>
      <c r="F374" s="248" t="s">
        <v>2266</v>
      </c>
      <c r="G374" s="246"/>
      <c r="H374" s="249">
        <v>20.030000000000001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223</v>
      </c>
      <c r="AU374" s="255" t="s">
        <v>86</v>
      </c>
      <c r="AV374" s="14" t="s">
        <v>86</v>
      </c>
      <c r="AW374" s="14" t="s">
        <v>34</v>
      </c>
      <c r="AX374" s="14" t="s">
        <v>73</v>
      </c>
      <c r="AY374" s="255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2267</v>
      </c>
      <c r="G375" s="246"/>
      <c r="H375" s="249">
        <v>8.2599999999999998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4" customFormat="1">
      <c r="A376" s="14"/>
      <c r="B376" s="245"/>
      <c r="C376" s="246"/>
      <c r="D376" s="236" t="s">
        <v>223</v>
      </c>
      <c r="E376" s="247" t="s">
        <v>21</v>
      </c>
      <c r="F376" s="248" t="s">
        <v>2268</v>
      </c>
      <c r="G376" s="246"/>
      <c r="H376" s="249">
        <v>8.8900000000000006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223</v>
      </c>
      <c r="AU376" s="255" t="s">
        <v>86</v>
      </c>
      <c r="AV376" s="14" t="s">
        <v>86</v>
      </c>
      <c r="AW376" s="14" t="s">
        <v>34</v>
      </c>
      <c r="AX376" s="14" t="s">
        <v>73</v>
      </c>
      <c r="AY376" s="255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2269</v>
      </c>
      <c r="G377" s="246"/>
      <c r="H377" s="249">
        <v>12.810000000000001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4" customFormat="1">
      <c r="A378" s="14"/>
      <c r="B378" s="245"/>
      <c r="C378" s="246"/>
      <c r="D378" s="236" t="s">
        <v>223</v>
      </c>
      <c r="E378" s="247" t="s">
        <v>21</v>
      </c>
      <c r="F378" s="248" t="s">
        <v>2270</v>
      </c>
      <c r="G378" s="246"/>
      <c r="H378" s="249">
        <v>44.159999999999997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223</v>
      </c>
      <c r="AU378" s="255" t="s">
        <v>86</v>
      </c>
      <c r="AV378" s="14" t="s">
        <v>86</v>
      </c>
      <c r="AW378" s="14" t="s">
        <v>34</v>
      </c>
      <c r="AX378" s="14" t="s">
        <v>73</v>
      </c>
      <c r="AY378" s="255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2271</v>
      </c>
      <c r="G379" s="246"/>
      <c r="H379" s="249">
        <v>29.02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2272</v>
      </c>
      <c r="G380" s="246"/>
      <c r="H380" s="249">
        <v>18.129999999999999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2273</v>
      </c>
      <c r="G381" s="246"/>
      <c r="H381" s="249">
        <v>18.25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4" customFormat="1">
      <c r="A382" s="14"/>
      <c r="B382" s="245"/>
      <c r="C382" s="246"/>
      <c r="D382" s="236" t="s">
        <v>223</v>
      </c>
      <c r="E382" s="247" t="s">
        <v>21</v>
      </c>
      <c r="F382" s="248" t="s">
        <v>2274</v>
      </c>
      <c r="G382" s="246"/>
      <c r="H382" s="249">
        <v>18.02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223</v>
      </c>
      <c r="AU382" s="255" t="s">
        <v>86</v>
      </c>
      <c r="AV382" s="14" t="s">
        <v>86</v>
      </c>
      <c r="AW382" s="14" t="s">
        <v>34</v>
      </c>
      <c r="AX382" s="14" t="s">
        <v>73</v>
      </c>
      <c r="AY382" s="255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2275</v>
      </c>
      <c r="G383" s="246"/>
      <c r="H383" s="249">
        <v>18.25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4" customFormat="1">
      <c r="A384" s="14"/>
      <c r="B384" s="245"/>
      <c r="C384" s="246"/>
      <c r="D384" s="236" t="s">
        <v>223</v>
      </c>
      <c r="E384" s="247" t="s">
        <v>21</v>
      </c>
      <c r="F384" s="248" t="s">
        <v>2276</v>
      </c>
      <c r="G384" s="246"/>
      <c r="H384" s="249">
        <v>12.369999999999999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223</v>
      </c>
      <c r="AU384" s="255" t="s">
        <v>86</v>
      </c>
      <c r="AV384" s="14" t="s">
        <v>86</v>
      </c>
      <c r="AW384" s="14" t="s">
        <v>34</v>
      </c>
      <c r="AX384" s="14" t="s">
        <v>73</v>
      </c>
      <c r="AY384" s="255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2277</v>
      </c>
      <c r="G385" s="246"/>
      <c r="H385" s="249">
        <v>6.3300000000000001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2278</v>
      </c>
      <c r="G386" s="246"/>
      <c r="H386" s="249">
        <v>10.27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4" customFormat="1">
      <c r="A387" s="14"/>
      <c r="B387" s="245"/>
      <c r="C387" s="246"/>
      <c r="D387" s="236" t="s">
        <v>223</v>
      </c>
      <c r="E387" s="247" t="s">
        <v>21</v>
      </c>
      <c r="F387" s="248" t="s">
        <v>2279</v>
      </c>
      <c r="G387" s="246"/>
      <c r="H387" s="249">
        <v>7.8399999999999999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223</v>
      </c>
      <c r="AU387" s="255" t="s">
        <v>86</v>
      </c>
      <c r="AV387" s="14" t="s">
        <v>86</v>
      </c>
      <c r="AW387" s="14" t="s">
        <v>34</v>
      </c>
      <c r="AX387" s="14" t="s">
        <v>73</v>
      </c>
      <c r="AY387" s="255" t="s">
        <v>213</v>
      </c>
    </row>
    <row r="388" s="14" customFormat="1">
      <c r="A388" s="14"/>
      <c r="B388" s="245"/>
      <c r="C388" s="246"/>
      <c r="D388" s="236" t="s">
        <v>223</v>
      </c>
      <c r="E388" s="247" t="s">
        <v>21</v>
      </c>
      <c r="F388" s="248" t="s">
        <v>2280</v>
      </c>
      <c r="G388" s="246"/>
      <c r="H388" s="249">
        <v>5.3399999999999999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223</v>
      </c>
      <c r="AU388" s="255" t="s">
        <v>86</v>
      </c>
      <c r="AV388" s="14" t="s">
        <v>86</v>
      </c>
      <c r="AW388" s="14" t="s">
        <v>34</v>
      </c>
      <c r="AX388" s="14" t="s">
        <v>73</v>
      </c>
      <c r="AY388" s="255" t="s">
        <v>213</v>
      </c>
    </row>
    <row r="389" s="14" customFormat="1">
      <c r="A389" s="14"/>
      <c r="B389" s="245"/>
      <c r="C389" s="246"/>
      <c r="D389" s="236" t="s">
        <v>223</v>
      </c>
      <c r="E389" s="247" t="s">
        <v>21</v>
      </c>
      <c r="F389" s="248" t="s">
        <v>2281</v>
      </c>
      <c r="G389" s="246"/>
      <c r="H389" s="249">
        <v>10.5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223</v>
      </c>
      <c r="AU389" s="255" t="s">
        <v>86</v>
      </c>
      <c r="AV389" s="14" t="s">
        <v>86</v>
      </c>
      <c r="AW389" s="14" t="s">
        <v>34</v>
      </c>
      <c r="AX389" s="14" t="s">
        <v>73</v>
      </c>
      <c r="AY389" s="255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2282</v>
      </c>
      <c r="G390" s="246"/>
      <c r="H390" s="249">
        <v>8.8000000000000007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2283</v>
      </c>
      <c r="G391" s="246"/>
      <c r="H391" s="249">
        <v>8.5899999999999999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4" customFormat="1">
      <c r="A392" s="14"/>
      <c r="B392" s="245"/>
      <c r="C392" s="246"/>
      <c r="D392" s="236" t="s">
        <v>223</v>
      </c>
      <c r="E392" s="247" t="s">
        <v>21</v>
      </c>
      <c r="F392" s="248" t="s">
        <v>2284</v>
      </c>
      <c r="G392" s="246"/>
      <c r="H392" s="249">
        <v>8.1600000000000001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223</v>
      </c>
      <c r="AU392" s="255" t="s">
        <v>86</v>
      </c>
      <c r="AV392" s="14" t="s">
        <v>86</v>
      </c>
      <c r="AW392" s="14" t="s">
        <v>34</v>
      </c>
      <c r="AX392" s="14" t="s">
        <v>73</v>
      </c>
      <c r="AY392" s="255" t="s">
        <v>213</v>
      </c>
    </row>
    <row r="393" s="13" customFormat="1">
      <c r="A393" s="13"/>
      <c r="B393" s="234"/>
      <c r="C393" s="235"/>
      <c r="D393" s="236" t="s">
        <v>223</v>
      </c>
      <c r="E393" s="237" t="s">
        <v>21</v>
      </c>
      <c r="F393" s="238" t="s">
        <v>1044</v>
      </c>
      <c r="G393" s="235"/>
      <c r="H393" s="237" t="s">
        <v>21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223</v>
      </c>
      <c r="AU393" s="244" t="s">
        <v>86</v>
      </c>
      <c r="AV393" s="13" t="s">
        <v>80</v>
      </c>
      <c r="AW393" s="13" t="s">
        <v>34</v>
      </c>
      <c r="AX393" s="13" t="s">
        <v>73</v>
      </c>
      <c r="AY393" s="244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2285</v>
      </c>
      <c r="G394" s="246"/>
      <c r="H394" s="249">
        <v>43.75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4" customFormat="1">
      <c r="A395" s="14"/>
      <c r="B395" s="245"/>
      <c r="C395" s="246"/>
      <c r="D395" s="236" t="s">
        <v>223</v>
      </c>
      <c r="E395" s="247" t="s">
        <v>21</v>
      </c>
      <c r="F395" s="248" t="s">
        <v>2286</v>
      </c>
      <c r="G395" s="246"/>
      <c r="H395" s="249">
        <v>39.869999999999997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223</v>
      </c>
      <c r="AU395" s="255" t="s">
        <v>86</v>
      </c>
      <c r="AV395" s="14" t="s">
        <v>86</v>
      </c>
      <c r="AW395" s="14" t="s">
        <v>34</v>
      </c>
      <c r="AX395" s="14" t="s">
        <v>73</v>
      </c>
      <c r="AY395" s="255" t="s">
        <v>213</v>
      </c>
    </row>
    <row r="396" s="14" customFormat="1">
      <c r="A396" s="14"/>
      <c r="B396" s="245"/>
      <c r="C396" s="246"/>
      <c r="D396" s="236" t="s">
        <v>223</v>
      </c>
      <c r="E396" s="247" t="s">
        <v>21</v>
      </c>
      <c r="F396" s="248" t="s">
        <v>2287</v>
      </c>
      <c r="G396" s="246"/>
      <c r="H396" s="249">
        <v>14.210000000000001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223</v>
      </c>
      <c r="AU396" s="255" t="s">
        <v>86</v>
      </c>
      <c r="AV396" s="14" t="s">
        <v>86</v>
      </c>
      <c r="AW396" s="14" t="s">
        <v>34</v>
      </c>
      <c r="AX396" s="14" t="s">
        <v>73</v>
      </c>
      <c r="AY396" s="255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2288</v>
      </c>
      <c r="G397" s="246"/>
      <c r="H397" s="249">
        <v>20.539999999999999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4" customFormat="1">
      <c r="A398" s="14"/>
      <c r="B398" s="245"/>
      <c r="C398" s="246"/>
      <c r="D398" s="236" t="s">
        <v>223</v>
      </c>
      <c r="E398" s="247" t="s">
        <v>21</v>
      </c>
      <c r="F398" s="248" t="s">
        <v>2289</v>
      </c>
      <c r="G398" s="246"/>
      <c r="H398" s="249">
        <v>17.199999999999999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223</v>
      </c>
      <c r="AU398" s="255" t="s">
        <v>86</v>
      </c>
      <c r="AV398" s="14" t="s">
        <v>86</v>
      </c>
      <c r="AW398" s="14" t="s">
        <v>34</v>
      </c>
      <c r="AX398" s="14" t="s">
        <v>73</v>
      </c>
      <c r="AY398" s="255" t="s">
        <v>213</v>
      </c>
    </row>
    <row r="399" s="14" customFormat="1">
      <c r="A399" s="14"/>
      <c r="B399" s="245"/>
      <c r="C399" s="246"/>
      <c r="D399" s="236" t="s">
        <v>223</v>
      </c>
      <c r="E399" s="247" t="s">
        <v>21</v>
      </c>
      <c r="F399" s="248" t="s">
        <v>2290</v>
      </c>
      <c r="G399" s="246"/>
      <c r="H399" s="249">
        <v>15.289999999999999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223</v>
      </c>
      <c r="AU399" s="255" t="s">
        <v>86</v>
      </c>
      <c r="AV399" s="14" t="s">
        <v>86</v>
      </c>
      <c r="AW399" s="14" t="s">
        <v>34</v>
      </c>
      <c r="AX399" s="14" t="s">
        <v>73</v>
      </c>
      <c r="AY399" s="255" t="s">
        <v>213</v>
      </c>
    </row>
    <row r="400" s="14" customFormat="1">
      <c r="A400" s="14"/>
      <c r="B400" s="245"/>
      <c r="C400" s="246"/>
      <c r="D400" s="236" t="s">
        <v>223</v>
      </c>
      <c r="E400" s="247" t="s">
        <v>21</v>
      </c>
      <c r="F400" s="248" t="s">
        <v>2291</v>
      </c>
      <c r="G400" s="246"/>
      <c r="H400" s="249">
        <v>21.16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223</v>
      </c>
      <c r="AU400" s="255" t="s">
        <v>86</v>
      </c>
      <c r="AV400" s="14" t="s">
        <v>86</v>
      </c>
      <c r="AW400" s="14" t="s">
        <v>34</v>
      </c>
      <c r="AX400" s="14" t="s">
        <v>73</v>
      </c>
      <c r="AY400" s="255" t="s">
        <v>213</v>
      </c>
    </row>
    <row r="401" s="14" customFormat="1">
      <c r="A401" s="14"/>
      <c r="B401" s="245"/>
      <c r="C401" s="246"/>
      <c r="D401" s="236" t="s">
        <v>223</v>
      </c>
      <c r="E401" s="247" t="s">
        <v>21</v>
      </c>
      <c r="F401" s="248" t="s">
        <v>2292</v>
      </c>
      <c r="G401" s="246"/>
      <c r="H401" s="249">
        <v>8.8000000000000007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223</v>
      </c>
      <c r="AU401" s="255" t="s">
        <v>86</v>
      </c>
      <c r="AV401" s="14" t="s">
        <v>86</v>
      </c>
      <c r="AW401" s="14" t="s">
        <v>34</v>
      </c>
      <c r="AX401" s="14" t="s">
        <v>73</v>
      </c>
      <c r="AY401" s="255" t="s">
        <v>213</v>
      </c>
    </row>
    <row r="402" s="14" customFormat="1">
      <c r="A402" s="14"/>
      <c r="B402" s="245"/>
      <c r="C402" s="246"/>
      <c r="D402" s="236" t="s">
        <v>223</v>
      </c>
      <c r="E402" s="247" t="s">
        <v>21</v>
      </c>
      <c r="F402" s="248" t="s">
        <v>2293</v>
      </c>
      <c r="G402" s="246"/>
      <c r="H402" s="249">
        <v>5.9000000000000004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223</v>
      </c>
      <c r="AU402" s="255" t="s">
        <v>86</v>
      </c>
      <c r="AV402" s="14" t="s">
        <v>86</v>
      </c>
      <c r="AW402" s="14" t="s">
        <v>34</v>
      </c>
      <c r="AX402" s="14" t="s">
        <v>73</v>
      </c>
      <c r="AY402" s="255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2294</v>
      </c>
      <c r="G403" s="246"/>
      <c r="H403" s="249">
        <v>5.9000000000000004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4" customFormat="1">
      <c r="A404" s="14"/>
      <c r="B404" s="245"/>
      <c r="C404" s="246"/>
      <c r="D404" s="236" t="s">
        <v>223</v>
      </c>
      <c r="E404" s="247" t="s">
        <v>21</v>
      </c>
      <c r="F404" s="248" t="s">
        <v>2295</v>
      </c>
      <c r="G404" s="246"/>
      <c r="H404" s="249">
        <v>11.58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223</v>
      </c>
      <c r="AU404" s="255" t="s">
        <v>86</v>
      </c>
      <c r="AV404" s="14" t="s">
        <v>86</v>
      </c>
      <c r="AW404" s="14" t="s">
        <v>34</v>
      </c>
      <c r="AX404" s="14" t="s">
        <v>73</v>
      </c>
      <c r="AY404" s="255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2296</v>
      </c>
      <c r="G405" s="246"/>
      <c r="H405" s="249">
        <v>30.77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4" customFormat="1">
      <c r="A406" s="14"/>
      <c r="B406" s="245"/>
      <c r="C406" s="246"/>
      <c r="D406" s="236" t="s">
        <v>223</v>
      </c>
      <c r="E406" s="247" t="s">
        <v>21</v>
      </c>
      <c r="F406" s="248" t="s">
        <v>2297</v>
      </c>
      <c r="G406" s="246"/>
      <c r="H406" s="249">
        <v>29.100000000000001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223</v>
      </c>
      <c r="AU406" s="255" t="s">
        <v>86</v>
      </c>
      <c r="AV406" s="14" t="s">
        <v>86</v>
      </c>
      <c r="AW406" s="14" t="s">
        <v>34</v>
      </c>
      <c r="AX406" s="14" t="s">
        <v>73</v>
      </c>
      <c r="AY406" s="255" t="s">
        <v>213</v>
      </c>
    </row>
    <row r="407" s="14" customFormat="1">
      <c r="A407" s="14"/>
      <c r="B407" s="245"/>
      <c r="C407" s="246"/>
      <c r="D407" s="236" t="s">
        <v>223</v>
      </c>
      <c r="E407" s="247" t="s">
        <v>21</v>
      </c>
      <c r="F407" s="248" t="s">
        <v>2298</v>
      </c>
      <c r="G407" s="246"/>
      <c r="H407" s="249">
        <v>19.77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223</v>
      </c>
      <c r="AU407" s="255" t="s">
        <v>86</v>
      </c>
      <c r="AV407" s="14" t="s">
        <v>86</v>
      </c>
      <c r="AW407" s="14" t="s">
        <v>34</v>
      </c>
      <c r="AX407" s="14" t="s">
        <v>73</v>
      </c>
      <c r="AY407" s="255" t="s">
        <v>213</v>
      </c>
    </row>
    <row r="408" s="14" customFormat="1">
      <c r="A408" s="14"/>
      <c r="B408" s="245"/>
      <c r="C408" s="246"/>
      <c r="D408" s="236" t="s">
        <v>223</v>
      </c>
      <c r="E408" s="247" t="s">
        <v>21</v>
      </c>
      <c r="F408" s="248" t="s">
        <v>2299</v>
      </c>
      <c r="G408" s="246"/>
      <c r="H408" s="249">
        <v>18.800000000000001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223</v>
      </c>
      <c r="AU408" s="255" t="s">
        <v>86</v>
      </c>
      <c r="AV408" s="14" t="s">
        <v>86</v>
      </c>
      <c r="AW408" s="14" t="s">
        <v>34</v>
      </c>
      <c r="AX408" s="14" t="s">
        <v>73</v>
      </c>
      <c r="AY408" s="255" t="s">
        <v>213</v>
      </c>
    </row>
    <row r="409" s="14" customFormat="1">
      <c r="A409" s="14"/>
      <c r="B409" s="245"/>
      <c r="C409" s="246"/>
      <c r="D409" s="236" t="s">
        <v>223</v>
      </c>
      <c r="E409" s="247" t="s">
        <v>21</v>
      </c>
      <c r="F409" s="248" t="s">
        <v>2300</v>
      </c>
      <c r="G409" s="246"/>
      <c r="H409" s="249">
        <v>7.79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223</v>
      </c>
      <c r="AU409" s="255" t="s">
        <v>86</v>
      </c>
      <c r="AV409" s="14" t="s">
        <v>86</v>
      </c>
      <c r="AW409" s="14" t="s">
        <v>34</v>
      </c>
      <c r="AX409" s="14" t="s">
        <v>73</v>
      </c>
      <c r="AY409" s="255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2301</v>
      </c>
      <c r="G410" s="246"/>
      <c r="H410" s="249">
        <v>12.94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4" customFormat="1">
      <c r="A411" s="14"/>
      <c r="B411" s="245"/>
      <c r="C411" s="246"/>
      <c r="D411" s="236" t="s">
        <v>223</v>
      </c>
      <c r="E411" s="247" t="s">
        <v>21</v>
      </c>
      <c r="F411" s="248" t="s">
        <v>2302</v>
      </c>
      <c r="G411" s="246"/>
      <c r="H411" s="249">
        <v>7.2699999999999996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223</v>
      </c>
      <c r="AU411" s="255" t="s">
        <v>86</v>
      </c>
      <c r="AV411" s="14" t="s">
        <v>86</v>
      </c>
      <c r="AW411" s="14" t="s">
        <v>34</v>
      </c>
      <c r="AX411" s="14" t="s">
        <v>73</v>
      </c>
      <c r="AY411" s="255" t="s">
        <v>213</v>
      </c>
    </row>
    <row r="412" s="14" customFormat="1">
      <c r="A412" s="14"/>
      <c r="B412" s="245"/>
      <c r="C412" s="246"/>
      <c r="D412" s="236" t="s">
        <v>223</v>
      </c>
      <c r="E412" s="247" t="s">
        <v>21</v>
      </c>
      <c r="F412" s="248" t="s">
        <v>2303</v>
      </c>
      <c r="G412" s="246"/>
      <c r="H412" s="249">
        <v>44.140000000000001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223</v>
      </c>
      <c r="AU412" s="255" t="s">
        <v>86</v>
      </c>
      <c r="AV412" s="14" t="s">
        <v>86</v>
      </c>
      <c r="AW412" s="14" t="s">
        <v>34</v>
      </c>
      <c r="AX412" s="14" t="s">
        <v>73</v>
      </c>
      <c r="AY412" s="255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2304</v>
      </c>
      <c r="G413" s="246"/>
      <c r="H413" s="249">
        <v>18.25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4" customFormat="1">
      <c r="A414" s="14"/>
      <c r="B414" s="245"/>
      <c r="C414" s="246"/>
      <c r="D414" s="236" t="s">
        <v>223</v>
      </c>
      <c r="E414" s="247" t="s">
        <v>21</v>
      </c>
      <c r="F414" s="248" t="s">
        <v>2305</v>
      </c>
      <c r="G414" s="246"/>
      <c r="H414" s="249">
        <v>18.129999999999999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223</v>
      </c>
      <c r="AU414" s="255" t="s">
        <v>86</v>
      </c>
      <c r="AV414" s="14" t="s">
        <v>86</v>
      </c>
      <c r="AW414" s="14" t="s">
        <v>34</v>
      </c>
      <c r="AX414" s="14" t="s">
        <v>73</v>
      </c>
      <c r="AY414" s="255" t="s">
        <v>213</v>
      </c>
    </row>
    <row r="415" s="14" customFormat="1">
      <c r="A415" s="14"/>
      <c r="B415" s="245"/>
      <c r="C415" s="246"/>
      <c r="D415" s="236" t="s">
        <v>223</v>
      </c>
      <c r="E415" s="247" t="s">
        <v>21</v>
      </c>
      <c r="F415" s="248" t="s">
        <v>2306</v>
      </c>
      <c r="G415" s="246"/>
      <c r="H415" s="249">
        <v>29.02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223</v>
      </c>
      <c r="AU415" s="255" t="s">
        <v>86</v>
      </c>
      <c r="AV415" s="14" t="s">
        <v>86</v>
      </c>
      <c r="AW415" s="14" t="s">
        <v>34</v>
      </c>
      <c r="AX415" s="14" t="s">
        <v>73</v>
      </c>
      <c r="AY415" s="255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2307</v>
      </c>
      <c r="G416" s="246"/>
      <c r="H416" s="249">
        <v>18.199999999999999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2308</v>
      </c>
      <c r="G417" s="246"/>
      <c r="H417" s="249">
        <v>18.25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4" customFormat="1">
      <c r="A418" s="14"/>
      <c r="B418" s="245"/>
      <c r="C418" s="246"/>
      <c r="D418" s="236" t="s">
        <v>223</v>
      </c>
      <c r="E418" s="247" t="s">
        <v>21</v>
      </c>
      <c r="F418" s="248" t="s">
        <v>2309</v>
      </c>
      <c r="G418" s="246"/>
      <c r="H418" s="249">
        <v>12.369999999999999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223</v>
      </c>
      <c r="AU418" s="255" t="s">
        <v>86</v>
      </c>
      <c r="AV418" s="14" t="s">
        <v>86</v>
      </c>
      <c r="AW418" s="14" t="s">
        <v>34</v>
      </c>
      <c r="AX418" s="14" t="s">
        <v>73</v>
      </c>
      <c r="AY418" s="255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2310</v>
      </c>
      <c r="G419" s="246"/>
      <c r="H419" s="249">
        <v>6.7999999999999998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4" customFormat="1">
      <c r="A420" s="14"/>
      <c r="B420" s="245"/>
      <c r="C420" s="246"/>
      <c r="D420" s="236" t="s">
        <v>223</v>
      </c>
      <c r="E420" s="247" t="s">
        <v>21</v>
      </c>
      <c r="F420" s="248" t="s">
        <v>2311</v>
      </c>
      <c r="G420" s="246"/>
      <c r="H420" s="249">
        <v>10.470000000000001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223</v>
      </c>
      <c r="AU420" s="255" t="s">
        <v>86</v>
      </c>
      <c r="AV420" s="14" t="s">
        <v>86</v>
      </c>
      <c r="AW420" s="14" t="s">
        <v>34</v>
      </c>
      <c r="AX420" s="14" t="s">
        <v>73</v>
      </c>
      <c r="AY420" s="255" t="s">
        <v>213</v>
      </c>
    </row>
    <row r="421" s="14" customFormat="1">
      <c r="A421" s="14"/>
      <c r="B421" s="245"/>
      <c r="C421" s="246"/>
      <c r="D421" s="236" t="s">
        <v>223</v>
      </c>
      <c r="E421" s="247" t="s">
        <v>21</v>
      </c>
      <c r="F421" s="248" t="s">
        <v>2312</v>
      </c>
      <c r="G421" s="246"/>
      <c r="H421" s="249">
        <v>11.84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223</v>
      </c>
      <c r="AU421" s="255" t="s">
        <v>86</v>
      </c>
      <c r="AV421" s="14" t="s">
        <v>86</v>
      </c>
      <c r="AW421" s="14" t="s">
        <v>34</v>
      </c>
      <c r="AX421" s="14" t="s">
        <v>73</v>
      </c>
      <c r="AY421" s="255" t="s">
        <v>213</v>
      </c>
    </row>
    <row r="422" s="13" customFormat="1">
      <c r="A422" s="13"/>
      <c r="B422" s="234"/>
      <c r="C422" s="235"/>
      <c r="D422" s="236" t="s">
        <v>223</v>
      </c>
      <c r="E422" s="237" t="s">
        <v>21</v>
      </c>
      <c r="F422" s="238" t="s">
        <v>1102</v>
      </c>
      <c r="G422" s="235"/>
      <c r="H422" s="237" t="s">
        <v>21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223</v>
      </c>
      <c r="AU422" s="244" t="s">
        <v>86</v>
      </c>
      <c r="AV422" s="13" t="s">
        <v>80</v>
      </c>
      <c r="AW422" s="13" t="s">
        <v>34</v>
      </c>
      <c r="AX422" s="13" t="s">
        <v>73</v>
      </c>
      <c r="AY422" s="244" t="s">
        <v>213</v>
      </c>
    </row>
    <row r="423" s="14" customFormat="1">
      <c r="A423" s="14"/>
      <c r="B423" s="245"/>
      <c r="C423" s="246"/>
      <c r="D423" s="236" t="s">
        <v>223</v>
      </c>
      <c r="E423" s="247" t="s">
        <v>21</v>
      </c>
      <c r="F423" s="248" t="s">
        <v>2313</v>
      </c>
      <c r="G423" s="246"/>
      <c r="H423" s="249">
        <v>43.479999999999997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223</v>
      </c>
      <c r="AU423" s="255" t="s">
        <v>86</v>
      </c>
      <c r="AV423" s="14" t="s">
        <v>86</v>
      </c>
      <c r="AW423" s="14" t="s">
        <v>34</v>
      </c>
      <c r="AX423" s="14" t="s">
        <v>73</v>
      </c>
      <c r="AY423" s="255" t="s">
        <v>213</v>
      </c>
    </row>
    <row r="424" s="14" customFormat="1">
      <c r="A424" s="14"/>
      <c r="B424" s="245"/>
      <c r="C424" s="246"/>
      <c r="D424" s="236" t="s">
        <v>223</v>
      </c>
      <c r="E424" s="247" t="s">
        <v>21</v>
      </c>
      <c r="F424" s="248" t="s">
        <v>2314</v>
      </c>
      <c r="G424" s="246"/>
      <c r="H424" s="249">
        <v>39.829999999999998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223</v>
      </c>
      <c r="AU424" s="255" t="s">
        <v>86</v>
      </c>
      <c r="AV424" s="14" t="s">
        <v>86</v>
      </c>
      <c r="AW424" s="14" t="s">
        <v>34</v>
      </c>
      <c r="AX424" s="14" t="s">
        <v>73</v>
      </c>
      <c r="AY424" s="255" t="s">
        <v>213</v>
      </c>
    </row>
    <row r="425" s="14" customFormat="1">
      <c r="A425" s="14"/>
      <c r="B425" s="245"/>
      <c r="C425" s="246"/>
      <c r="D425" s="236" t="s">
        <v>223</v>
      </c>
      <c r="E425" s="247" t="s">
        <v>21</v>
      </c>
      <c r="F425" s="248" t="s">
        <v>2315</v>
      </c>
      <c r="G425" s="246"/>
      <c r="H425" s="249">
        <v>14.539999999999999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223</v>
      </c>
      <c r="AU425" s="255" t="s">
        <v>86</v>
      </c>
      <c r="AV425" s="14" t="s">
        <v>86</v>
      </c>
      <c r="AW425" s="14" t="s">
        <v>34</v>
      </c>
      <c r="AX425" s="14" t="s">
        <v>73</v>
      </c>
      <c r="AY425" s="255" t="s">
        <v>213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2316</v>
      </c>
      <c r="G426" s="246"/>
      <c r="H426" s="249">
        <v>13.060000000000001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73</v>
      </c>
      <c r="AY426" s="255" t="s">
        <v>213</v>
      </c>
    </row>
    <row r="427" s="14" customFormat="1">
      <c r="A427" s="14"/>
      <c r="B427" s="245"/>
      <c r="C427" s="246"/>
      <c r="D427" s="236" t="s">
        <v>223</v>
      </c>
      <c r="E427" s="247" t="s">
        <v>21</v>
      </c>
      <c r="F427" s="248" t="s">
        <v>2317</v>
      </c>
      <c r="G427" s="246"/>
      <c r="H427" s="249">
        <v>14.48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223</v>
      </c>
      <c r="AU427" s="255" t="s">
        <v>86</v>
      </c>
      <c r="AV427" s="14" t="s">
        <v>86</v>
      </c>
      <c r="AW427" s="14" t="s">
        <v>34</v>
      </c>
      <c r="AX427" s="14" t="s">
        <v>73</v>
      </c>
      <c r="AY427" s="255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2318</v>
      </c>
      <c r="G428" s="246"/>
      <c r="H428" s="249">
        <v>15.220000000000001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2319</v>
      </c>
      <c r="G429" s="246"/>
      <c r="H429" s="249">
        <v>16.469999999999999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4" customFormat="1">
      <c r="A430" s="14"/>
      <c r="B430" s="245"/>
      <c r="C430" s="246"/>
      <c r="D430" s="236" t="s">
        <v>223</v>
      </c>
      <c r="E430" s="247" t="s">
        <v>21</v>
      </c>
      <c r="F430" s="248" t="s">
        <v>2320</v>
      </c>
      <c r="G430" s="246"/>
      <c r="H430" s="249">
        <v>15.630000000000001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223</v>
      </c>
      <c r="AU430" s="255" t="s">
        <v>86</v>
      </c>
      <c r="AV430" s="14" t="s">
        <v>86</v>
      </c>
      <c r="AW430" s="14" t="s">
        <v>34</v>
      </c>
      <c r="AX430" s="14" t="s">
        <v>73</v>
      </c>
      <c r="AY430" s="255" t="s">
        <v>213</v>
      </c>
    </row>
    <row r="431" s="14" customFormat="1">
      <c r="A431" s="14"/>
      <c r="B431" s="245"/>
      <c r="C431" s="246"/>
      <c r="D431" s="236" t="s">
        <v>223</v>
      </c>
      <c r="E431" s="247" t="s">
        <v>21</v>
      </c>
      <c r="F431" s="248" t="s">
        <v>2321</v>
      </c>
      <c r="G431" s="246"/>
      <c r="H431" s="249">
        <v>14.94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223</v>
      </c>
      <c r="AU431" s="255" t="s">
        <v>86</v>
      </c>
      <c r="AV431" s="14" t="s">
        <v>86</v>
      </c>
      <c r="AW431" s="14" t="s">
        <v>34</v>
      </c>
      <c r="AX431" s="14" t="s">
        <v>73</v>
      </c>
      <c r="AY431" s="255" t="s">
        <v>213</v>
      </c>
    </row>
    <row r="432" s="14" customFormat="1">
      <c r="A432" s="14"/>
      <c r="B432" s="245"/>
      <c r="C432" s="246"/>
      <c r="D432" s="236" t="s">
        <v>223</v>
      </c>
      <c r="E432" s="247" t="s">
        <v>21</v>
      </c>
      <c r="F432" s="248" t="s">
        <v>2322</v>
      </c>
      <c r="G432" s="246"/>
      <c r="H432" s="249">
        <v>9.1699999999999999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223</v>
      </c>
      <c r="AU432" s="255" t="s">
        <v>86</v>
      </c>
      <c r="AV432" s="14" t="s">
        <v>86</v>
      </c>
      <c r="AW432" s="14" t="s">
        <v>34</v>
      </c>
      <c r="AX432" s="14" t="s">
        <v>73</v>
      </c>
      <c r="AY432" s="255" t="s">
        <v>213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2323</v>
      </c>
      <c r="G433" s="246"/>
      <c r="H433" s="249">
        <v>6.9699999999999998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73</v>
      </c>
      <c r="AY433" s="255" t="s">
        <v>213</v>
      </c>
    </row>
    <row r="434" s="14" customFormat="1">
      <c r="A434" s="14"/>
      <c r="B434" s="245"/>
      <c r="C434" s="246"/>
      <c r="D434" s="236" t="s">
        <v>223</v>
      </c>
      <c r="E434" s="247" t="s">
        <v>21</v>
      </c>
      <c r="F434" s="248" t="s">
        <v>2324</v>
      </c>
      <c r="G434" s="246"/>
      <c r="H434" s="249">
        <v>6.9699999999999998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223</v>
      </c>
      <c r="AU434" s="255" t="s">
        <v>86</v>
      </c>
      <c r="AV434" s="14" t="s">
        <v>86</v>
      </c>
      <c r="AW434" s="14" t="s">
        <v>34</v>
      </c>
      <c r="AX434" s="14" t="s">
        <v>73</v>
      </c>
      <c r="AY434" s="255" t="s">
        <v>213</v>
      </c>
    </row>
    <row r="435" s="14" customFormat="1">
      <c r="A435" s="14"/>
      <c r="B435" s="245"/>
      <c r="C435" s="246"/>
      <c r="D435" s="236" t="s">
        <v>223</v>
      </c>
      <c r="E435" s="247" t="s">
        <v>21</v>
      </c>
      <c r="F435" s="248" t="s">
        <v>2325</v>
      </c>
      <c r="G435" s="246"/>
      <c r="H435" s="249">
        <v>10.699999999999999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223</v>
      </c>
      <c r="AU435" s="255" t="s">
        <v>86</v>
      </c>
      <c r="AV435" s="14" t="s">
        <v>86</v>
      </c>
      <c r="AW435" s="14" t="s">
        <v>34</v>
      </c>
      <c r="AX435" s="14" t="s">
        <v>73</v>
      </c>
      <c r="AY435" s="255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2326</v>
      </c>
      <c r="G436" s="246"/>
      <c r="H436" s="249">
        <v>22.109999999999999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4" customFormat="1">
      <c r="A437" s="14"/>
      <c r="B437" s="245"/>
      <c r="C437" s="246"/>
      <c r="D437" s="236" t="s">
        <v>223</v>
      </c>
      <c r="E437" s="247" t="s">
        <v>21</v>
      </c>
      <c r="F437" s="248" t="s">
        <v>2327</v>
      </c>
      <c r="G437" s="246"/>
      <c r="H437" s="249">
        <v>22.640000000000001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223</v>
      </c>
      <c r="AU437" s="255" t="s">
        <v>86</v>
      </c>
      <c r="AV437" s="14" t="s">
        <v>86</v>
      </c>
      <c r="AW437" s="14" t="s">
        <v>34</v>
      </c>
      <c r="AX437" s="14" t="s">
        <v>73</v>
      </c>
      <c r="AY437" s="255" t="s">
        <v>213</v>
      </c>
    </row>
    <row r="438" s="14" customFormat="1">
      <c r="A438" s="14"/>
      <c r="B438" s="245"/>
      <c r="C438" s="246"/>
      <c r="D438" s="236" t="s">
        <v>223</v>
      </c>
      <c r="E438" s="247" t="s">
        <v>21</v>
      </c>
      <c r="F438" s="248" t="s">
        <v>2328</v>
      </c>
      <c r="G438" s="246"/>
      <c r="H438" s="249">
        <v>14.140000000000001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223</v>
      </c>
      <c r="AU438" s="255" t="s">
        <v>86</v>
      </c>
      <c r="AV438" s="14" t="s">
        <v>86</v>
      </c>
      <c r="AW438" s="14" t="s">
        <v>34</v>
      </c>
      <c r="AX438" s="14" t="s">
        <v>73</v>
      </c>
      <c r="AY438" s="255" t="s">
        <v>213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2329</v>
      </c>
      <c r="G439" s="246"/>
      <c r="H439" s="249">
        <v>16.34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2330</v>
      </c>
      <c r="G440" s="246"/>
      <c r="H440" s="249">
        <v>5.4400000000000004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4" customFormat="1">
      <c r="A441" s="14"/>
      <c r="B441" s="245"/>
      <c r="C441" s="246"/>
      <c r="D441" s="236" t="s">
        <v>223</v>
      </c>
      <c r="E441" s="247" t="s">
        <v>21</v>
      </c>
      <c r="F441" s="248" t="s">
        <v>2331</v>
      </c>
      <c r="G441" s="246"/>
      <c r="H441" s="249">
        <v>15.710000000000001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223</v>
      </c>
      <c r="AU441" s="255" t="s">
        <v>86</v>
      </c>
      <c r="AV441" s="14" t="s">
        <v>86</v>
      </c>
      <c r="AW441" s="14" t="s">
        <v>34</v>
      </c>
      <c r="AX441" s="14" t="s">
        <v>73</v>
      </c>
      <c r="AY441" s="255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2332</v>
      </c>
      <c r="G442" s="246"/>
      <c r="H442" s="249">
        <v>6.1100000000000003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2333</v>
      </c>
      <c r="G443" s="246"/>
      <c r="H443" s="249">
        <v>21.899999999999999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4" customFormat="1">
      <c r="A444" s="14"/>
      <c r="B444" s="245"/>
      <c r="C444" s="246"/>
      <c r="D444" s="236" t="s">
        <v>223</v>
      </c>
      <c r="E444" s="247" t="s">
        <v>21</v>
      </c>
      <c r="F444" s="248" t="s">
        <v>2334</v>
      </c>
      <c r="G444" s="246"/>
      <c r="H444" s="249">
        <v>14.970000000000001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223</v>
      </c>
      <c r="AU444" s="255" t="s">
        <v>86</v>
      </c>
      <c r="AV444" s="14" t="s">
        <v>86</v>
      </c>
      <c r="AW444" s="14" t="s">
        <v>34</v>
      </c>
      <c r="AX444" s="14" t="s">
        <v>73</v>
      </c>
      <c r="AY444" s="255" t="s">
        <v>213</v>
      </c>
    </row>
    <row r="445" s="14" customFormat="1">
      <c r="A445" s="14"/>
      <c r="B445" s="245"/>
      <c r="C445" s="246"/>
      <c r="D445" s="236" t="s">
        <v>223</v>
      </c>
      <c r="E445" s="247" t="s">
        <v>21</v>
      </c>
      <c r="F445" s="248" t="s">
        <v>2335</v>
      </c>
      <c r="G445" s="246"/>
      <c r="H445" s="249">
        <v>7.4100000000000001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223</v>
      </c>
      <c r="AU445" s="255" t="s">
        <v>86</v>
      </c>
      <c r="AV445" s="14" t="s">
        <v>86</v>
      </c>
      <c r="AW445" s="14" t="s">
        <v>34</v>
      </c>
      <c r="AX445" s="14" t="s">
        <v>73</v>
      </c>
      <c r="AY445" s="255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2336</v>
      </c>
      <c r="G446" s="246"/>
      <c r="H446" s="249">
        <v>12.23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2245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4" customFormat="1">
      <c r="A448" s="14"/>
      <c r="B448" s="245"/>
      <c r="C448" s="246"/>
      <c r="D448" s="236" t="s">
        <v>223</v>
      </c>
      <c r="E448" s="247" t="s">
        <v>21</v>
      </c>
      <c r="F448" s="248" t="s">
        <v>2337</v>
      </c>
      <c r="G448" s="246"/>
      <c r="H448" s="249">
        <v>33.770000000000003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223</v>
      </c>
      <c r="AU448" s="255" t="s">
        <v>86</v>
      </c>
      <c r="AV448" s="14" t="s">
        <v>86</v>
      </c>
      <c r="AW448" s="14" t="s">
        <v>34</v>
      </c>
      <c r="AX448" s="14" t="s">
        <v>73</v>
      </c>
      <c r="AY448" s="255" t="s">
        <v>213</v>
      </c>
    </row>
    <row r="449" s="14" customFormat="1">
      <c r="A449" s="14"/>
      <c r="B449" s="245"/>
      <c r="C449" s="246"/>
      <c r="D449" s="236" t="s">
        <v>223</v>
      </c>
      <c r="E449" s="247" t="s">
        <v>21</v>
      </c>
      <c r="F449" s="248" t="s">
        <v>2338</v>
      </c>
      <c r="G449" s="246"/>
      <c r="H449" s="249">
        <v>15.220000000000001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223</v>
      </c>
      <c r="AU449" s="255" t="s">
        <v>86</v>
      </c>
      <c r="AV449" s="14" t="s">
        <v>86</v>
      </c>
      <c r="AW449" s="14" t="s">
        <v>34</v>
      </c>
      <c r="AX449" s="14" t="s">
        <v>73</v>
      </c>
      <c r="AY449" s="255" t="s">
        <v>213</v>
      </c>
    </row>
    <row r="450" s="14" customFormat="1">
      <c r="A450" s="14"/>
      <c r="B450" s="245"/>
      <c r="C450" s="246"/>
      <c r="D450" s="236" t="s">
        <v>223</v>
      </c>
      <c r="E450" s="247" t="s">
        <v>21</v>
      </c>
      <c r="F450" s="248" t="s">
        <v>2339</v>
      </c>
      <c r="G450" s="246"/>
      <c r="H450" s="249">
        <v>11.85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223</v>
      </c>
      <c r="AU450" s="255" t="s">
        <v>86</v>
      </c>
      <c r="AV450" s="14" t="s">
        <v>86</v>
      </c>
      <c r="AW450" s="14" t="s">
        <v>34</v>
      </c>
      <c r="AX450" s="14" t="s">
        <v>73</v>
      </c>
      <c r="AY450" s="255" t="s">
        <v>213</v>
      </c>
    </row>
    <row r="451" s="15" customFormat="1">
      <c r="A451" s="15"/>
      <c r="B451" s="256"/>
      <c r="C451" s="257"/>
      <c r="D451" s="236" t="s">
        <v>223</v>
      </c>
      <c r="E451" s="258" t="s">
        <v>21</v>
      </c>
      <c r="F451" s="259" t="s">
        <v>230</v>
      </c>
      <c r="G451" s="257"/>
      <c r="H451" s="260">
        <v>1410.1700000000003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223</v>
      </c>
      <c r="AU451" s="266" t="s">
        <v>86</v>
      </c>
      <c r="AV451" s="15" t="s">
        <v>122</v>
      </c>
      <c r="AW451" s="15" t="s">
        <v>34</v>
      </c>
      <c r="AX451" s="15" t="s">
        <v>80</v>
      </c>
      <c r="AY451" s="266" t="s">
        <v>213</v>
      </c>
    </row>
    <row r="452" s="12" customFormat="1" ht="22.8" customHeight="1">
      <c r="A452" s="12"/>
      <c r="B452" s="200"/>
      <c r="C452" s="201"/>
      <c r="D452" s="202" t="s">
        <v>72</v>
      </c>
      <c r="E452" s="214" t="s">
        <v>511</v>
      </c>
      <c r="F452" s="214" t="s">
        <v>512</v>
      </c>
      <c r="G452" s="201"/>
      <c r="H452" s="201"/>
      <c r="I452" s="204"/>
      <c r="J452" s="215">
        <f>BK452</f>
        <v>0</v>
      </c>
      <c r="K452" s="201"/>
      <c r="L452" s="206"/>
      <c r="M452" s="207"/>
      <c r="N452" s="208"/>
      <c r="O452" s="208"/>
      <c r="P452" s="209">
        <f>SUM(P453:P454)</f>
        <v>0</v>
      </c>
      <c r="Q452" s="208"/>
      <c r="R452" s="209">
        <f>SUM(R453:R454)</f>
        <v>0</v>
      </c>
      <c r="S452" s="208"/>
      <c r="T452" s="210">
        <f>SUM(T453:T454)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80</v>
      </c>
      <c r="AT452" s="212" t="s">
        <v>72</v>
      </c>
      <c r="AU452" s="212" t="s">
        <v>80</v>
      </c>
      <c r="AY452" s="211" t="s">
        <v>213</v>
      </c>
      <c r="BK452" s="213">
        <f>SUM(BK453:BK454)</f>
        <v>0</v>
      </c>
    </row>
    <row r="453" s="2" customFormat="1" ht="37.8" customHeight="1">
      <c r="A453" s="41"/>
      <c r="B453" s="42"/>
      <c r="C453" s="216" t="s">
        <v>252</v>
      </c>
      <c r="D453" s="216" t="s">
        <v>215</v>
      </c>
      <c r="E453" s="217" t="s">
        <v>1829</v>
      </c>
      <c r="F453" s="218" t="s">
        <v>1830</v>
      </c>
      <c r="G453" s="219" t="s">
        <v>284</v>
      </c>
      <c r="H453" s="220">
        <v>316.815</v>
      </c>
      <c r="I453" s="221"/>
      <c r="J453" s="222">
        <f>ROUND(I453*H453,2)</f>
        <v>0</v>
      </c>
      <c r="K453" s="218" t="s">
        <v>219</v>
      </c>
      <c r="L453" s="47"/>
      <c r="M453" s="223" t="s">
        <v>21</v>
      </c>
      <c r="N453" s="224" t="s">
        <v>45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122</v>
      </c>
      <c r="AT453" s="227" t="s">
        <v>215</v>
      </c>
      <c r="AU453" s="227" t="s">
        <v>86</v>
      </c>
      <c r="AY453" s="20" t="s">
        <v>213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86</v>
      </c>
      <c r="BK453" s="228">
        <f>ROUND(I453*H453,2)</f>
        <v>0</v>
      </c>
      <c r="BL453" s="20" t="s">
        <v>122</v>
      </c>
      <c r="BM453" s="227" t="s">
        <v>2340</v>
      </c>
    </row>
    <row r="454" s="2" customFormat="1">
      <c r="A454" s="41"/>
      <c r="B454" s="42"/>
      <c r="C454" s="43"/>
      <c r="D454" s="229" t="s">
        <v>221</v>
      </c>
      <c r="E454" s="43"/>
      <c r="F454" s="230" t="s">
        <v>1832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221</v>
      </c>
      <c r="AU454" s="20" t="s">
        <v>86</v>
      </c>
    </row>
    <row r="455" s="12" customFormat="1" ht="25.92" customHeight="1">
      <c r="A455" s="12"/>
      <c r="B455" s="200"/>
      <c r="C455" s="201"/>
      <c r="D455" s="202" t="s">
        <v>72</v>
      </c>
      <c r="E455" s="203" t="s">
        <v>1833</v>
      </c>
      <c r="F455" s="203" t="s">
        <v>1834</v>
      </c>
      <c r="G455" s="201"/>
      <c r="H455" s="201"/>
      <c r="I455" s="204"/>
      <c r="J455" s="205">
        <f>BK455</f>
        <v>0</v>
      </c>
      <c r="K455" s="201"/>
      <c r="L455" s="206"/>
      <c r="M455" s="207"/>
      <c r="N455" s="208"/>
      <c r="O455" s="208"/>
      <c r="P455" s="209">
        <f>P456+P617+P830+P843+P975+P1206+P1411</f>
        <v>0</v>
      </c>
      <c r="Q455" s="208"/>
      <c r="R455" s="209">
        <f>R456+R617+R830+R843+R975+R1206+R1411</f>
        <v>81.225740540000004</v>
      </c>
      <c r="S455" s="208"/>
      <c r="T455" s="210">
        <f>T456+T617+T830+T843+T975+T1206+T1411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86</v>
      </c>
      <c r="AT455" s="212" t="s">
        <v>72</v>
      </c>
      <c r="AU455" s="212" t="s">
        <v>73</v>
      </c>
      <c r="AY455" s="211" t="s">
        <v>213</v>
      </c>
      <c r="BK455" s="213">
        <f>BK456+BK617+BK830+BK843+BK975+BK1206+BK1411</f>
        <v>0</v>
      </c>
    </row>
    <row r="456" s="12" customFormat="1" ht="22.8" customHeight="1">
      <c r="A456" s="12"/>
      <c r="B456" s="200"/>
      <c r="C456" s="201"/>
      <c r="D456" s="202" t="s">
        <v>72</v>
      </c>
      <c r="E456" s="214" t="s">
        <v>1866</v>
      </c>
      <c r="F456" s="214" t="s">
        <v>1867</v>
      </c>
      <c r="G456" s="201"/>
      <c r="H456" s="201"/>
      <c r="I456" s="204"/>
      <c r="J456" s="215">
        <f>BK456</f>
        <v>0</v>
      </c>
      <c r="K456" s="201"/>
      <c r="L456" s="206"/>
      <c r="M456" s="207"/>
      <c r="N456" s="208"/>
      <c r="O456" s="208"/>
      <c r="P456" s="209">
        <f>SUM(P457:P616)</f>
        <v>0</v>
      </c>
      <c r="Q456" s="208"/>
      <c r="R456" s="209">
        <f>SUM(R457:R616)</f>
        <v>8.42762469</v>
      </c>
      <c r="S456" s="208"/>
      <c r="T456" s="210">
        <f>SUM(T457:T616)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1" t="s">
        <v>86</v>
      </c>
      <c r="AT456" s="212" t="s">
        <v>72</v>
      </c>
      <c r="AU456" s="212" t="s">
        <v>80</v>
      </c>
      <c r="AY456" s="211" t="s">
        <v>213</v>
      </c>
      <c r="BK456" s="213">
        <f>SUM(BK457:BK616)</f>
        <v>0</v>
      </c>
    </row>
    <row r="457" s="2" customFormat="1" ht="24.15" customHeight="1">
      <c r="A457" s="41"/>
      <c r="B457" s="42"/>
      <c r="C457" s="216" t="s">
        <v>281</v>
      </c>
      <c r="D457" s="216" t="s">
        <v>215</v>
      </c>
      <c r="E457" s="217" t="s">
        <v>2341</v>
      </c>
      <c r="F457" s="218" t="s">
        <v>2342</v>
      </c>
      <c r="G457" s="219" t="s">
        <v>248</v>
      </c>
      <c r="H457" s="220">
        <v>1122.771</v>
      </c>
      <c r="I457" s="221"/>
      <c r="J457" s="222">
        <f>ROUND(I457*H457,2)</f>
        <v>0</v>
      </c>
      <c r="K457" s="218" t="s">
        <v>219</v>
      </c>
      <c r="L457" s="47"/>
      <c r="M457" s="223" t="s">
        <v>21</v>
      </c>
      <c r="N457" s="224" t="s">
        <v>45</v>
      </c>
      <c r="O457" s="87"/>
      <c r="P457" s="225">
        <f>O457*H457</f>
        <v>0</v>
      </c>
      <c r="Q457" s="225">
        <v>0.00029999999999999997</v>
      </c>
      <c r="R457" s="225">
        <f>Q457*H457</f>
        <v>0.33683129999999994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314</v>
      </c>
      <c r="AT457" s="227" t="s">
        <v>215</v>
      </c>
      <c r="AU457" s="227" t="s">
        <v>86</v>
      </c>
      <c r="AY457" s="20" t="s">
        <v>213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86</v>
      </c>
      <c r="BK457" s="228">
        <f>ROUND(I457*H457,2)</f>
        <v>0</v>
      </c>
      <c r="BL457" s="20" t="s">
        <v>314</v>
      </c>
      <c r="BM457" s="227" t="s">
        <v>2343</v>
      </c>
    </row>
    <row r="458" s="2" customFormat="1">
      <c r="A458" s="41"/>
      <c r="B458" s="42"/>
      <c r="C458" s="43"/>
      <c r="D458" s="229" t="s">
        <v>221</v>
      </c>
      <c r="E458" s="43"/>
      <c r="F458" s="230" t="s">
        <v>2344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221</v>
      </c>
      <c r="AU458" s="20" t="s">
        <v>86</v>
      </c>
    </row>
    <row r="459" s="13" customFormat="1">
      <c r="A459" s="13"/>
      <c r="B459" s="234"/>
      <c r="C459" s="235"/>
      <c r="D459" s="236" t="s">
        <v>223</v>
      </c>
      <c r="E459" s="237" t="s">
        <v>21</v>
      </c>
      <c r="F459" s="238" t="s">
        <v>2345</v>
      </c>
      <c r="G459" s="235"/>
      <c r="H459" s="237" t="s">
        <v>21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223</v>
      </c>
      <c r="AU459" s="244" t="s">
        <v>86</v>
      </c>
      <c r="AV459" s="13" t="s">
        <v>80</v>
      </c>
      <c r="AW459" s="13" t="s">
        <v>34</v>
      </c>
      <c r="AX459" s="13" t="s">
        <v>73</v>
      </c>
      <c r="AY459" s="244" t="s">
        <v>213</v>
      </c>
    </row>
    <row r="460" s="13" customFormat="1">
      <c r="A460" s="13"/>
      <c r="B460" s="234"/>
      <c r="C460" s="235"/>
      <c r="D460" s="236" t="s">
        <v>223</v>
      </c>
      <c r="E460" s="237" t="s">
        <v>21</v>
      </c>
      <c r="F460" s="238" t="s">
        <v>2346</v>
      </c>
      <c r="G460" s="235"/>
      <c r="H460" s="237" t="s">
        <v>21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223</v>
      </c>
      <c r="AU460" s="244" t="s">
        <v>86</v>
      </c>
      <c r="AV460" s="13" t="s">
        <v>80</v>
      </c>
      <c r="AW460" s="13" t="s">
        <v>34</v>
      </c>
      <c r="AX460" s="13" t="s">
        <v>73</v>
      </c>
      <c r="AY460" s="244" t="s">
        <v>213</v>
      </c>
    </row>
    <row r="461" s="14" customFormat="1">
      <c r="A461" s="14"/>
      <c r="B461" s="245"/>
      <c r="C461" s="246"/>
      <c r="D461" s="236" t="s">
        <v>223</v>
      </c>
      <c r="E461" s="247" t="s">
        <v>21</v>
      </c>
      <c r="F461" s="248" t="s">
        <v>2347</v>
      </c>
      <c r="G461" s="246"/>
      <c r="H461" s="249">
        <v>1122.771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223</v>
      </c>
      <c r="AU461" s="255" t="s">
        <v>86</v>
      </c>
      <c r="AV461" s="14" t="s">
        <v>86</v>
      </c>
      <c r="AW461" s="14" t="s">
        <v>34</v>
      </c>
      <c r="AX461" s="14" t="s">
        <v>73</v>
      </c>
      <c r="AY461" s="255" t="s">
        <v>213</v>
      </c>
    </row>
    <row r="462" s="15" customFormat="1">
      <c r="A462" s="15"/>
      <c r="B462" s="256"/>
      <c r="C462" s="257"/>
      <c r="D462" s="236" t="s">
        <v>223</v>
      </c>
      <c r="E462" s="258" t="s">
        <v>21</v>
      </c>
      <c r="F462" s="259" t="s">
        <v>230</v>
      </c>
      <c r="G462" s="257"/>
      <c r="H462" s="260">
        <v>1122.771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223</v>
      </c>
      <c r="AU462" s="266" t="s">
        <v>86</v>
      </c>
      <c r="AV462" s="15" t="s">
        <v>122</v>
      </c>
      <c r="AW462" s="15" t="s">
        <v>34</v>
      </c>
      <c r="AX462" s="15" t="s">
        <v>80</v>
      </c>
      <c r="AY462" s="266" t="s">
        <v>213</v>
      </c>
    </row>
    <row r="463" s="2" customFormat="1" ht="16.5" customHeight="1">
      <c r="A463" s="41"/>
      <c r="B463" s="42"/>
      <c r="C463" s="267" t="s">
        <v>287</v>
      </c>
      <c r="D463" s="267" t="s">
        <v>241</v>
      </c>
      <c r="E463" s="268" t="s">
        <v>2348</v>
      </c>
      <c r="F463" s="269" t="s">
        <v>2349</v>
      </c>
      <c r="G463" s="270" t="s">
        <v>248</v>
      </c>
      <c r="H463" s="271">
        <v>785.94000000000005</v>
      </c>
      <c r="I463" s="272"/>
      <c r="J463" s="273">
        <f>ROUND(I463*H463,2)</f>
        <v>0</v>
      </c>
      <c r="K463" s="269" t="s">
        <v>219</v>
      </c>
      <c r="L463" s="274"/>
      <c r="M463" s="275" t="s">
        <v>21</v>
      </c>
      <c r="N463" s="276" t="s">
        <v>45</v>
      </c>
      <c r="O463" s="87"/>
      <c r="P463" s="225">
        <f>O463*H463</f>
        <v>0</v>
      </c>
      <c r="Q463" s="225">
        <v>0.0060000000000000001</v>
      </c>
      <c r="R463" s="225">
        <f>Q463*H463</f>
        <v>4.7156400000000005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502</v>
      </c>
      <c r="AT463" s="227" t="s">
        <v>241</v>
      </c>
      <c r="AU463" s="227" t="s">
        <v>86</v>
      </c>
      <c r="AY463" s="20" t="s">
        <v>213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86</v>
      </c>
      <c r="BK463" s="228">
        <f>ROUND(I463*H463,2)</f>
        <v>0</v>
      </c>
      <c r="BL463" s="20" t="s">
        <v>314</v>
      </c>
      <c r="BM463" s="227" t="s">
        <v>2350</v>
      </c>
    </row>
    <row r="464" s="13" customFormat="1">
      <c r="A464" s="13"/>
      <c r="B464" s="234"/>
      <c r="C464" s="235"/>
      <c r="D464" s="236" t="s">
        <v>223</v>
      </c>
      <c r="E464" s="237" t="s">
        <v>21</v>
      </c>
      <c r="F464" s="238" t="s">
        <v>2351</v>
      </c>
      <c r="G464" s="235"/>
      <c r="H464" s="237" t="s">
        <v>21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223</v>
      </c>
      <c r="AU464" s="244" t="s">
        <v>86</v>
      </c>
      <c r="AV464" s="13" t="s">
        <v>80</v>
      </c>
      <c r="AW464" s="13" t="s">
        <v>34</v>
      </c>
      <c r="AX464" s="13" t="s">
        <v>73</v>
      </c>
      <c r="AY464" s="244" t="s">
        <v>213</v>
      </c>
    </row>
    <row r="465" s="14" customFormat="1">
      <c r="A465" s="14"/>
      <c r="B465" s="245"/>
      <c r="C465" s="246"/>
      <c r="D465" s="236" t="s">
        <v>223</v>
      </c>
      <c r="E465" s="247" t="s">
        <v>21</v>
      </c>
      <c r="F465" s="248" t="s">
        <v>2352</v>
      </c>
      <c r="G465" s="246"/>
      <c r="H465" s="249">
        <v>785.94000000000005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223</v>
      </c>
      <c r="AU465" s="255" t="s">
        <v>86</v>
      </c>
      <c r="AV465" s="14" t="s">
        <v>86</v>
      </c>
      <c r="AW465" s="14" t="s">
        <v>34</v>
      </c>
      <c r="AX465" s="14" t="s">
        <v>73</v>
      </c>
      <c r="AY465" s="255" t="s">
        <v>213</v>
      </c>
    </row>
    <row r="466" s="15" customFormat="1">
      <c r="A466" s="15"/>
      <c r="B466" s="256"/>
      <c r="C466" s="257"/>
      <c r="D466" s="236" t="s">
        <v>223</v>
      </c>
      <c r="E466" s="258" t="s">
        <v>21</v>
      </c>
      <c r="F466" s="259" t="s">
        <v>230</v>
      </c>
      <c r="G466" s="257"/>
      <c r="H466" s="260">
        <v>785.94000000000005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223</v>
      </c>
      <c r="AU466" s="266" t="s">
        <v>86</v>
      </c>
      <c r="AV466" s="15" t="s">
        <v>122</v>
      </c>
      <c r="AW466" s="15" t="s">
        <v>34</v>
      </c>
      <c r="AX466" s="15" t="s">
        <v>80</v>
      </c>
      <c r="AY466" s="266" t="s">
        <v>213</v>
      </c>
    </row>
    <row r="467" s="2" customFormat="1" ht="16.5" customHeight="1">
      <c r="A467" s="41"/>
      <c r="B467" s="42"/>
      <c r="C467" s="267" t="s">
        <v>8</v>
      </c>
      <c r="D467" s="267" t="s">
        <v>241</v>
      </c>
      <c r="E467" s="268" t="s">
        <v>2353</v>
      </c>
      <c r="F467" s="269" t="s">
        <v>2354</v>
      </c>
      <c r="G467" s="270" t="s">
        <v>248</v>
      </c>
      <c r="H467" s="271">
        <v>392.97000000000003</v>
      </c>
      <c r="I467" s="272"/>
      <c r="J467" s="273">
        <f>ROUND(I467*H467,2)</f>
        <v>0</v>
      </c>
      <c r="K467" s="269" t="s">
        <v>219</v>
      </c>
      <c r="L467" s="274"/>
      <c r="M467" s="275" t="s">
        <v>21</v>
      </c>
      <c r="N467" s="276" t="s">
        <v>45</v>
      </c>
      <c r="O467" s="87"/>
      <c r="P467" s="225">
        <f>O467*H467</f>
        <v>0</v>
      </c>
      <c r="Q467" s="225">
        <v>0.0028</v>
      </c>
      <c r="R467" s="225">
        <f>Q467*H467</f>
        <v>1.1003160000000001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502</v>
      </c>
      <c r="AT467" s="227" t="s">
        <v>241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2355</v>
      </c>
    </row>
    <row r="468" s="14" customFormat="1">
      <c r="A468" s="14"/>
      <c r="B468" s="245"/>
      <c r="C468" s="246"/>
      <c r="D468" s="236" t="s">
        <v>223</v>
      </c>
      <c r="E468" s="247" t="s">
        <v>21</v>
      </c>
      <c r="F468" s="248" t="s">
        <v>2356</v>
      </c>
      <c r="G468" s="246"/>
      <c r="H468" s="249">
        <v>392.97000000000003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223</v>
      </c>
      <c r="AU468" s="255" t="s">
        <v>86</v>
      </c>
      <c r="AV468" s="14" t="s">
        <v>86</v>
      </c>
      <c r="AW468" s="14" t="s">
        <v>34</v>
      </c>
      <c r="AX468" s="14" t="s">
        <v>73</v>
      </c>
      <c r="AY468" s="255" t="s">
        <v>213</v>
      </c>
    </row>
    <row r="469" s="15" customFormat="1">
      <c r="A469" s="15"/>
      <c r="B469" s="256"/>
      <c r="C469" s="257"/>
      <c r="D469" s="236" t="s">
        <v>223</v>
      </c>
      <c r="E469" s="258" t="s">
        <v>21</v>
      </c>
      <c r="F469" s="259" t="s">
        <v>230</v>
      </c>
      <c r="G469" s="257"/>
      <c r="H469" s="260">
        <v>392.97000000000003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223</v>
      </c>
      <c r="AU469" s="266" t="s">
        <v>86</v>
      </c>
      <c r="AV469" s="15" t="s">
        <v>122</v>
      </c>
      <c r="AW469" s="15" t="s">
        <v>34</v>
      </c>
      <c r="AX469" s="15" t="s">
        <v>80</v>
      </c>
      <c r="AY469" s="266" t="s">
        <v>213</v>
      </c>
    </row>
    <row r="470" s="2" customFormat="1" ht="24.15" customHeight="1">
      <c r="A470" s="41"/>
      <c r="B470" s="42"/>
      <c r="C470" s="216" t="s">
        <v>299</v>
      </c>
      <c r="D470" s="216" t="s">
        <v>215</v>
      </c>
      <c r="E470" s="217" t="s">
        <v>1869</v>
      </c>
      <c r="F470" s="218" t="s">
        <v>1870</v>
      </c>
      <c r="G470" s="219" t="s">
        <v>248</v>
      </c>
      <c r="H470" s="220">
        <v>1254.79</v>
      </c>
      <c r="I470" s="221"/>
      <c r="J470" s="222">
        <f>ROUND(I470*H470,2)</f>
        <v>0</v>
      </c>
      <c r="K470" s="218" t="s">
        <v>219</v>
      </c>
      <c r="L470" s="47"/>
      <c r="M470" s="223" t="s">
        <v>21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314</v>
      </c>
      <c r="AT470" s="227" t="s">
        <v>215</v>
      </c>
      <c r="AU470" s="227" t="s">
        <v>86</v>
      </c>
      <c r="AY470" s="20" t="s">
        <v>213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86</v>
      </c>
      <c r="BK470" s="228">
        <f>ROUND(I470*H470,2)</f>
        <v>0</v>
      </c>
      <c r="BL470" s="20" t="s">
        <v>314</v>
      </c>
      <c r="BM470" s="227" t="s">
        <v>2357</v>
      </c>
    </row>
    <row r="471" s="2" customFormat="1">
      <c r="A471" s="41"/>
      <c r="B471" s="42"/>
      <c r="C471" s="43"/>
      <c r="D471" s="229" t="s">
        <v>221</v>
      </c>
      <c r="E471" s="43"/>
      <c r="F471" s="230" t="s">
        <v>1872</v>
      </c>
      <c r="G471" s="43"/>
      <c r="H471" s="43"/>
      <c r="I471" s="231"/>
      <c r="J471" s="43"/>
      <c r="K471" s="43"/>
      <c r="L471" s="47"/>
      <c r="M471" s="232"/>
      <c r="N471" s="233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221</v>
      </c>
      <c r="AU471" s="20" t="s">
        <v>86</v>
      </c>
    </row>
    <row r="472" s="13" customFormat="1">
      <c r="A472" s="13"/>
      <c r="B472" s="234"/>
      <c r="C472" s="235"/>
      <c r="D472" s="236" t="s">
        <v>223</v>
      </c>
      <c r="E472" s="237" t="s">
        <v>21</v>
      </c>
      <c r="F472" s="238" t="s">
        <v>2243</v>
      </c>
      <c r="G472" s="235"/>
      <c r="H472" s="237" t="s">
        <v>21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223</v>
      </c>
      <c r="AU472" s="244" t="s">
        <v>86</v>
      </c>
      <c r="AV472" s="13" t="s">
        <v>80</v>
      </c>
      <c r="AW472" s="13" t="s">
        <v>34</v>
      </c>
      <c r="AX472" s="13" t="s">
        <v>73</v>
      </c>
      <c r="AY472" s="244" t="s">
        <v>213</v>
      </c>
    </row>
    <row r="473" s="13" customFormat="1">
      <c r="A473" s="13"/>
      <c r="B473" s="234"/>
      <c r="C473" s="235"/>
      <c r="D473" s="236" t="s">
        <v>223</v>
      </c>
      <c r="E473" s="237" t="s">
        <v>21</v>
      </c>
      <c r="F473" s="238" t="s">
        <v>1035</v>
      </c>
      <c r="G473" s="235"/>
      <c r="H473" s="237" t="s">
        <v>21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223</v>
      </c>
      <c r="AU473" s="244" t="s">
        <v>86</v>
      </c>
      <c r="AV473" s="13" t="s">
        <v>80</v>
      </c>
      <c r="AW473" s="13" t="s">
        <v>34</v>
      </c>
      <c r="AX473" s="13" t="s">
        <v>73</v>
      </c>
      <c r="AY473" s="244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2358</v>
      </c>
      <c r="G474" s="246"/>
      <c r="H474" s="249">
        <v>72.799999999999997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4" customFormat="1">
      <c r="A475" s="14"/>
      <c r="B475" s="245"/>
      <c r="C475" s="246"/>
      <c r="D475" s="236" t="s">
        <v>223</v>
      </c>
      <c r="E475" s="247" t="s">
        <v>21</v>
      </c>
      <c r="F475" s="248" t="s">
        <v>2359</v>
      </c>
      <c r="G475" s="246"/>
      <c r="H475" s="249">
        <v>6.6900000000000004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223</v>
      </c>
      <c r="AU475" s="255" t="s">
        <v>86</v>
      </c>
      <c r="AV475" s="14" t="s">
        <v>86</v>
      </c>
      <c r="AW475" s="14" t="s">
        <v>34</v>
      </c>
      <c r="AX475" s="14" t="s">
        <v>73</v>
      </c>
      <c r="AY475" s="255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2360</v>
      </c>
      <c r="G476" s="246"/>
      <c r="H476" s="249">
        <v>4.3600000000000003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2361</v>
      </c>
      <c r="G477" s="246"/>
      <c r="H477" s="249">
        <v>18.600000000000001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4" customFormat="1">
      <c r="A478" s="14"/>
      <c r="B478" s="245"/>
      <c r="C478" s="246"/>
      <c r="D478" s="236" t="s">
        <v>223</v>
      </c>
      <c r="E478" s="247" t="s">
        <v>21</v>
      </c>
      <c r="F478" s="248" t="s">
        <v>2362</v>
      </c>
      <c r="G478" s="246"/>
      <c r="H478" s="249">
        <v>14.17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223</v>
      </c>
      <c r="AU478" s="255" t="s">
        <v>86</v>
      </c>
      <c r="AV478" s="14" t="s">
        <v>86</v>
      </c>
      <c r="AW478" s="14" t="s">
        <v>34</v>
      </c>
      <c r="AX478" s="14" t="s">
        <v>73</v>
      </c>
      <c r="AY478" s="255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2363</v>
      </c>
      <c r="G479" s="246"/>
      <c r="H479" s="249">
        <v>29.850000000000001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4" customFormat="1">
      <c r="A480" s="14"/>
      <c r="B480" s="245"/>
      <c r="C480" s="246"/>
      <c r="D480" s="236" t="s">
        <v>223</v>
      </c>
      <c r="E480" s="247" t="s">
        <v>21</v>
      </c>
      <c r="F480" s="248" t="s">
        <v>2364</v>
      </c>
      <c r="G480" s="246"/>
      <c r="H480" s="249">
        <v>24.969999999999999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223</v>
      </c>
      <c r="AU480" s="255" t="s">
        <v>86</v>
      </c>
      <c r="AV480" s="14" t="s">
        <v>86</v>
      </c>
      <c r="AW480" s="14" t="s">
        <v>34</v>
      </c>
      <c r="AX480" s="14" t="s">
        <v>73</v>
      </c>
      <c r="AY480" s="255" t="s">
        <v>213</v>
      </c>
    </row>
    <row r="481" s="14" customFormat="1">
      <c r="A481" s="14"/>
      <c r="B481" s="245"/>
      <c r="C481" s="246"/>
      <c r="D481" s="236" t="s">
        <v>223</v>
      </c>
      <c r="E481" s="247" t="s">
        <v>21</v>
      </c>
      <c r="F481" s="248" t="s">
        <v>2365</v>
      </c>
      <c r="G481" s="246"/>
      <c r="H481" s="249">
        <v>23.739999999999998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223</v>
      </c>
      <c r="AU481" s="255" t="s">
        <v>86</v>
      </c>
      <c r="AV481" s="14" t="s">
        <v>86</v>
      </c>
      <c r="AW481" s="14" t="s">
        <v>34</v>
      </c>
      <c r="AX481" s="14" t="s">
        <v>73</v>
      </c>
      <c r="AY481" s="255" t="s">
        <v>213</v>
      </c>
    </row>
    <row r="482" s="14" customFormat="1">
      <c r="A482" s="14"/>
      <c r="B482" s="245"/>
      <c r="C482" s="246"/>
      <c r="D482" s="236" t="s">
        <v>223</v>
      </c>
      <c r="E482" s="247" t="s">
        <v>21</v>
      </c>
      <c r="F482" s="248" t="s">
        <v>2366</v>
      </c>
      <c r="G482" s="246"/>
      <c r="H482" s="249">
        <v>4.2999999999999998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223</v>
      </c>
      <c r="AU482" s="255" t="s">
        <v>86</v>
      </c>
      <c r="AV482" s="14" t="s">
        <v>86</v>
      </c>
      <c r="AW482" s="14" t="s">
        <v>34</v>
      </c>
      <c r="AX482" s="14" t="s">
        <v>73</v>
      </c>
      <c r="AY482" s="255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2367</v>
      </c>
      <c r="G483" s="246"/>
      <c r="H483" s="249">
        <v>4.96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4" customFormat="1">
      <c r="A484" s="14"/>
      <c r="B484" s="245"/>
      <c r="C484" s="246"/>
      <c r="D484" s="236" t="s">
        <v>223</v>
      </c>
      <c r="E484" s="247" t="s">
        <v>21</v>
      </c>
      <c r="F484" s="248" t="s">
        <v>2368</v>
      </c>
      <c r="G484" s="246"/>
      <c r="H484" s="249">
        <v>8.3200000000000003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223</v>
      </c>
      <c r="AU484" s="255" t="s">
        <v>86</v>
      </c>
      <c r="AV484" s="14" t="s">
        <v>86</v>
      </c>
      <c r="AW484" s="14" t="s">
        <v>34</v>
      </c>
      <c r="AX484" s="14" t="s">
        <v>73</v>
      </c>
      <c r="AY484" s="255" t="s">
        <v>213</v>
      </c>
    </row>
    <row r="485" s="14" customFormat="1">
      <c r="A485" s="14"/>
      <c r="B485" s="245"/>
      <c r="C485" s="246"/>
      <c r="D485" s="236" t="s">
        <v>223</v>
      </c>
      <c r="E485" s="247" t="s">
        <v>21</v>
      </c>
      <c r="F485" s="248" t="s">
        <v>2369</v>
      </c>
      <c r="G485" s="246"/>
      <c r="H485" s="249">
        <v>50.659999999999997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223</v>
      </c>
      <c r="AU485" s="255" t="s">
        <v>86</v>
      </c>
      <c r="AV485" s="14" t="s">
        <v>86</v>
      </c>
      <c r="AW485" s="14" t="s">
        <v>34</v>
      </c>
      <c r="AX485" s="14" t="s">
        <v>73</v>
      </c>
      <c r="AY485" s="255" t="s">
        <v>213</v>
      </c>
    </row>
    <row r="486" s="14" customFormat="1">
      <c r="A486" s="14"/>
      <c r="B486" s="245"/>
      <c r="C486" s="246"/>
      <c r="D486" s="236" t="s">
        <v>223</v>
      </c>
      <c r="E486" s="247" t="s">
        <v>21</v>
      </c>
      <c r="F486" s="248" t="s">
        <v>2370</v>
      </c>
      <c r="G486" s="246"/>
      <c r="H486" s="249">
        <v>45.100000000000001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223</v>
      </c>
      <c r="AU486" s="255" t="s">
        <v>86</v>
      </c>
      <c r="AV486" s="14" t="s">
        <v>86</v>
      </c>
      <c r="AW486" s="14" t="s">
        <v>34</v>
      </c>
      <c r="AX486" s="14" t="s">
        <v>73</v>
      </c>
      <c r="AY486" s="255" t="s">
        <v>213</v>
      </c>
    </row>
    <row r="487" s="14" customFormat="1">
      <c r="A487" s="14"/>
      <c r="B487" s="245"/>
      <c r="C487" s="246"/>
      <c r="D487" s="236" t="s">
        <v>223</v>
      </c>
      <c r="E487" s="247" t="s">
        <v>21</v>
      </c>
      <c r="F487" s="248" t="s">
        <v>2371</v>
      </c>
      <c r="G487" s="246"/>
      <c r="H487" s="249">
        <v>19.949999999999999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223</v>
      </c>
      <c r="AU487" s="255" t="s">
        <v>86</v>
      </c>
      <c r="AV487" s="14" t="s">
        <v>86</v>
      </c>
      <c r="AW487" s="14" t="s">
        <v>34</v>
      </c>
      <c r="AX487" s="14" t="s">
        <v>73</v>
      </c>
      <c r="AY487" s="255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2372</v>
      </c>
      <c r="G488" s="246"/>
      <c r="H488" s="249">
        <v>20.170000000000002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4" customFormat="1">
      <c r="A489" s="14"/>
      <c r="B489" s="245"/>
      <c r="C489" s="246"/>
      <c r="D489" s="236" t="s">
        <v>223</v>
      </c>
      <c r="E489" s="247" t="s">
        <v>21</v>
      </c>
      <c r="F489" s="248" t="s">
        <v>2373</v>
      </c>
      <c r="G489" s="246"/>
      <c r="H489" s="249">
        <v>20.079999999999998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223</v>
      </c>
      <c r="AU489" s="255" t="s">
        <v>86</v>
      </c>
      <c r="AV489" s="14" t="s">
        <v>86</v>
      </c>
      <c r="AW489" s="14" t="s">
        <v>34</v>
      </c>
      <c r="AX489" s="14" t="s">
        <v>73</v>
      </c>
      <c r="AY489" s="255" t="s">
        <v>213</v>
      </c>
    </row>
    <row r="490" s="14" customFormat="1">
      <c r="A490" s="14"/>
      <c r="B490" s="245"/>
      <c r="C490" s="246"/>
      <c r="D490" s="236" t="s">
        <v>223</v>
      </c>
      <c r="E490" s="247" t="s">
        <v>21</v>
      </c>
      <c r="F490" s="248" t="s">
        <v>2374</v>
      </c>
      <c r="G490" s="246"/>
      <c r="H490" s="249">
        <v>20.170000000000002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223</v>
      </c>
      <c r="AU490" s="255" t="s">
        <v>86</v>
      </c>
      <c r="AV490" s="14" t="s">
        <v>86</v>
      </c>
      <c r="AW490" s="14" t="s">
        <v>34</v>
      </c>
      <c r="AX490" s="14" t="s">
        <v>73</v>
      </c>
      <c r="AY490" s="255" t="s">
        <v>213</v>
      </c>
    </row>
    <row r="491" s="14" customFormat="1">
      <c r="A491" s="14"/>
      <c r="B491" s="245"/>
      <c r="C491" s="246"/>
      <c r="D491" s="236" t="s">
        <v>223</v>
      </c>
      <c r="E491" s="247" t="s">
        <v>21</v>
      </c>
      <c r="F491" s="248" t="s">
        <v>2375</v>
      </c>
      <c r="G491" s="246"/>
      <c r="H491" s="249">
        <v>8.7400000000000002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223</v>
      </c>
      <c r="AU491" s="255" t="s">
        <v>86</v>
      </c>
      <c r="AV491" s="14" t="s">
        <v>86</v>
      </c>
      <c r="AW491" s="14" t="s">
        <v>34</v>
      </c>
      <c r="AX491" s="14" t="s">
        <v>73</v>
      </c>
      <c r="AY491" s="255" t="s">
        <v>213</v>
      </c>
    </row>
    <row r="492" s="14" customFormat="1">
      <c r="A492" s="14"/>
      <c r="B492" s="245"/>
      <c r="C492" s="246"/>
      <c r="D492" s="236" t="s">
        <v>223</v>
      </c>
      <c r="E492" s="247" t="s">
        <v>21</v>
      </c>
      <c r="F492" s="248" t="s">
        <v>2376</v>
      </c>
      <c r="G492" s="246"/>
      <c r="H492" s="249">
        <v>2.8500000000000001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223</v>
      </c>
      <c r="AU492" s="255" t="s">
        <v>86</v>
      </c>
      <c r="AV492" s="14" t="s">
        <v>86</v>
      </c>
      <c r="AW492" s="14" t="s">
        <v>34</v>
      </c>
      <c r="AX492" s="14" t="s">
        <v>73</v>
      </c>
      <c r="AY492" s="255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2377</v>
      </c>
      <c r="G493" s="246"/>
      <c r="H493" s="249">
        <v>5.79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4" customFormat="1">
      <c r="A494" s="14"/>
      <c r="B494" s="245"/>
      <c r="C494" s="246"/>
      <c r="D494" s="236" t="s">
        <v>223</v>
      </c>
      <c r="E494" s="247" t="s">
        <v>21</v>
      </c>
      <c r="F494" s="248" t="s">
        <v>2378</v>
      </c>
      <c r="G494" s="246"/>
      <c r="H494" s="249">
        <v>4.0199999999999996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223</v>
      </c>
      <c r="AU494" s="255" t="s">
        <v>86</v>
      </c>
      <c r="AV494" s="14" t="s">
        <v>86</v>
      </c>
      <c r="AW494" s="14" t="s">
        <v>34</v>
      </c>
      <c r="AX494" s="14" t="s">
        <v>73</v>
      </c>
      <c r="AY494" s="255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2379</v>
      </c>
      <c r="G495" s="246"/>
      <c r="H495" s="249">
        <v>1.78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4" customFormat="1">
      <c r="A496" s="14"/>
      <c r="B496" s="245"/>
      <c r="C496" s="246"/>
      <c r="D496" s="236" t="s">
        <v>223</v>
      </c>
      <c r="E496" s="247" t="s">
        <v>21</v>
      </c>
      <c r="F496" s="248" t="s">
        <v>2380</v>
      </c>
      <c r="G496" s="246"/>
      <c r="H496" s="249">
        <v>6.5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223</v>
      </c>
      <c r="AU496" s="255" t="s">
        <v>86</v>
      </c>
      <c r="AV496" s="14" t="s">
        <v>86</v>
      </c>
      <c r="AW496" s="14" t="s">
        <v>34</v>
      </c>
      <c r="AX496" s="14" t="s">
        <v>73</v>
      </c>
      <c r="AY496" s="255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2381</v>
      </c>
      <c r="G497" s="246"/>
      <c r="H497" s="249">
        <v>3.3999999999999999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4" customFormat="1">
      <c r="A498" s="14"/>
      <c r="B498" s="245"/>
      <c r="C498" s="246"/>
      <c r="D498" s="236" t="s">
        <v>223</v>
      </c>
      <c r="E498" s="247" t="s">
        <v>21</v>
      </c>
      <c r="F498" s="248" t="s">
        <v>2382</v>
      </c>
      <c r="G498" s="246"/>
      <c r="H498" s="249">
        <v>4.6200000000000001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223</v>
      </c>
      <c r="AU498" s="255" t="s">
        <v>86</v>
      </c>
      <c r="AV498" s="14" t="s">
        <v>86</v>
      </c>
      <c r="AW498" s="14" t="s">
        <v>34</v>
      </c>
      <c r="AX498" s="14" t="s">
        <v>73</v>
      </c>
      <c r="AY498" s="255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2383</v>
      </c>
      <c r="G499" s="246"/>
      <c r="H499" s="249">
        <v>4.3200000000000003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3" customFormat="1">
      <c r="A500" s="13"/>
      <c r="B500" s="234"/>
      <c r="C500" s="235"/>
      <c r="D500" s="236" t="s">
        <v>223</v>
      </c>
      <c r="E500" s="237" t="s">
        <v>21</v>
      </c>
      <c r="F500" s="238" t="s">
        <v>1044</v>
      </c>
      <c r="G500" s="235"/>
      <c r="H500" s="237" t="s">
        <v>21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223</v>
      </c>
      <c r="AU500" s="244" t="s">
        <v>86</v>
      </c>
      <c r="AV500" s="13" t="s">
        <v>80</v>
      </c>
      <c r="AW500" s="13" t="s">
        <v>34</v>
      </c>
      <c r="AX500" s="13" t="s">
        <v>73</v>
      </c>
      <c r="AY500" s="244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2384</v>
      </c>
      <c r="G501" s="246"/>
      <c r="H501" s="249">
        <v>15.029999999999999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4" customFormat="1">
      <c r="A502" s="14"/>
      <c r="B502" s="245"/>
      <c r="C502" s="246"/>
      <c r="D502" s="236" t="s">
        <v>223</v>
      </c>
      <c r="E502" s="247" t="s">
        <v>21</v>
      </c>
      <c r="F502" s="248" t="s">
        <v>2385</v>
      </c>
      <c r="G502" s="246"/>
      <c r="H502" s="249">
        <v>39.789999999999999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223</v>
      </c>
      <c r="AU502" s="255" t="s">
        <v>86</v>
      </c>
      <c r="AV502" s="14" t="s">
        <v>86</v>
      </c>
      <c r="AW502" s="14" t="s">
        <v>34</v>
      </c>
      <c r="AX502" s="14" t="s">
        <v>73</v>
      </c>
      <c r="AY502" s="255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2386</v>
      </c>
      <c r="G503" s="246"/>
      <c r="H503" s="249">
        <v>12.43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2387</v>
      </c>
      <c r="G504" s="246"/>
      <c r="H504" s="249">
        <v>25.050000000000001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4" customFormat="1">
      <c r="A505" s="14"/>
      <c r="B505" s="245"/>
      <c r="C505" s="246"/>
      <c r="D505" s="236" t="s">
        <v>223</v>
      </c>
      <c r="E505" s="247" t="s">
        <v>21</v>
      </c>
      <c r="F505" s="248" t="s">
        <v>2388</v>
      </c>
      <c r="G505" s="246"/>
      <c r="H505" s="249">
        <v>18.390000000000001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223</v>
      </c>
      <c r="AU505" s="255" t="s">
        <v>86</v>
      </c>
      <c r="AV505" s="14" t="s">
        <v>86</v>
      </c>
      <c r="AW505" s="14" t="s">
        <v>34</v>
      </c>
      <c r="AX505" s="14" t="s">
        <v>73</v>
      </c>
      <c r="AY505" s="255" t="s">
        <v>213</v>
      </c>
    </row>
    <row r="506" s="14" customFormat="1">
      <c r="A506" s="14"/>
      <c r="B506" s="245"/>
      <c r="C506" s="246"/>
      <c r="D506" s="236" t="s">
        <v>223</v>
      </c>
      <c r="E506" s="247" t="s">
        <v>21</v>
      </c>
      <c r="F506" s="248" t="s">
        <v>2389</v>
      </c>
      <c r="G506" s="246"/>
      <c r="H506" s="249">
        <v>14.44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223</v>
      </c>
      <c r="AU506" s="255" t="s">
        <v>86</v>
      </c>
      <c r="AV506" s="14" t="s">
        <v>86</v>
      </c>
      <c r="AW506" s="14" t="s">
        <v>34</v>
      </c>
      <c r="AX506" s="14" t="s">
        <v>73</v>
      </c>
      <c r="AY506" s="255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2390</v>
      </c>
      <c r="G507" s="246"/>
      <c r="H507" s="249">
        <v>25.140000000000001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4" customFormat="1">
      <c r="A508" s="14"/>
      <c r="B508" s="245"/>
      <c r="C508" s="246"/>
      <c r="D508" s="236" t="s">
        <v>223</v>
      </c>
      <c r="E508" s="247" t="s">
        <v>21</v>
      </c>
      <c r="F508" s="248" t="s">
        <v>2391</v>
      </c>
      <c r="G508" s="246"/>
      <c r="H508" s="249">
        <v>4.7699999999999996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223</v>
      </c>
      <c r="AU508" s="255" t="s">
        <v>86</v>
      </c>
      <c r="AV508" s="14" t="s">
        <v>86</v>
      </c>
      <c r="AW508" s="14" t="s">
        <v>34</v>
      </c>
      <c r="AX508" s="14" t="s">
        <v>73</v>
      </c>
      <c r="AY508" s="255" t="s">
        <v>213</v>
      </c>
    </row>
    <row r="509" s="14" customFormat="1">
      <c r="A509" s="14"/>
      <c r="B509" s="245"/>
      <c r="C509" s="246"/>
      <c r="D509" s="236" t="s">
        <v>223</v>
      </c>
      <c r="E509" s="247" t="s">
        <v>21</v>
      </c>
      <c r="F509" s="248" t="s">
        <v>2392</v>
      </c>
      <c r="G509" s="246"/>
      <c r="H509" s="249">
        <v>2.0899999999999999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223</v>
      </c>
      <c r="AU509" s="255" t="s">
        <v>86</v>
      </c>
      <c r="AV509" s="14" t="s">
        <v>86</v>
      </c>
      <c r="AW509" s="14" t="s">
        <v>34</v>
      </c>
      <c r="AX509" s="14" t="s">
        <v>73</v>
      </c>
      <c r="AY509" s="255" t="s">
        <v>213</v>
      </c>
    </row>
    <row r="510" s="14" customFormat="1">
      <c r="A510" s="14"/>
      <c r="B510" s="245"/>
      <c r="C510" s="246"/>
      <c r="D510" s="236" t="s">
        <v>223</v>
      </c>
      <c r="E510" s="247" t="s">
        <v>21</v>
      </c>
      <c r="F510" s="248" t="s">
        <v>2393</v>
      </c>
      <c r="G510" s="246"/>
      <c r="H510" s="249">
        <v>2.0899999999999999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223</v>
      </c>
      <c r="AU510" s="255" t="s">
        <v>86</v>
      </c>
      <c r="AV510" s="14" t="s">
        <v>86</v>
      </c>
      <c r="AW510" s="14" t="s">
        <v>34</v>
      </c>
      <c r="AX510" s="14" t="s">
        <v>73</v>
      </c>
      <c r="AY510" s="255" t="s">
        <v>213</v>
      </c>
    </row>
    <row r="511" s="14" customFormat="1">
      <c r="A511" s="14"/>
      <c r="B511" s="245"/>
      <c r="C511" s="246"/>
      <c r="D511" s="236" t="s">
        <v>223</v>
      </c>
      <c r="E511" s="247" t="s">
        <v>21</v>
      </c>
      <c r="F511" s="248" t="s">
        <v>2394</v>
      </c>
      <c r="G511" s="246"/>
      <c r="H511" s="249">
        <v>6.4100000000000001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223</v>
      </c>
      <c r="AU511" s="255" t="s">
        <v>86</v>
      </c>
      <c r="AV511" s="14" t="s">
        <v>86</v>
      </c>
      <c r="AW511" s="14" t="s">
        <v>34</v>
      </c>
      <c r="AX511" s="14" t="s">
        <v>73</v>
      </c>
      <c r="AY511" s="255" t="s">
        <v>213</v>
      </c>
    </row>
    <row r="512" s="14" customFormat="1">
      <c r="A512" s="14"/>
      <c r="B512" s="245"/>
      <c r="C512" s="246"/>
      <c r="D512" s="236" t="s">
        <v>223</v>
      </c>
      <c r="E512" s="247" t="s">
        <v>21</v>
      </c>
      <c r="F512" s="248" t="s">
        <v>2395</v>
      </c>
      <c r="G512" s="246"/>
      <c r="H512" s="249">
        <v>41.009999999999998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223</v>
      </c>
      <c r="AU512" s="255" t="s">
        <v>86</v>
      </c>
      <c r="AV512" s="14" t="s">
        <v>86</v>
      </c>
      <c r="AW512" s="14" t="s">
        <v>34</v>
      </c>
      <c r="AX512" s="14" t="s">
        <v>73</v>
      </c>
      <c r="AY512" s="255" t="s">
        <v>213</v>
      </c>
    </row>
    <row r="513" s="14" customFormat="1">
      <c r="A513" s="14"/>
      <c r="B513" s="245"/>
      <c r="C513" s="246"/>
      <c r="D513" s="236" t="s">
        <v>223</v>
      </c>
      <c r="E513" s="247" t="s">
        <v>21</v>
      </c>
      <c r="F513" s="248" t="s">
        <v>2396</v>
      </c>
      <c r="G513" s="246"/>
      <c r="H513" s="249">
        <v>41.200000000000003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223</v>
      </c>
      <c r="AU513" s="255" t="s">
        <v>86</v>
      </c>
      <c r="AV513" s="14" t="s">
        <v>86</v>
      </c>
      <c r="AW513" s="14" t="s">
        <v>34</v>
      </c>
      <c r="AX513" s="14" t="s">
        <v>73</v>
      </c>
      <c r="AY513" s="255" t="s">
        <v>213</v>
      </c>
    </row>
    <row r="514" s="14" customFormat="1">
      <c r="A514" s="14"/>
      <c r="B514" s="245"/>
      <c r="C514" s="246"/>
      <c r="D514" s="236" t="s">
        <v>223</v>
      </c>
      <c r="E514" s="247" t="s">
        <v>21</v>
      </c>
      <c r="F514" s="248" t="s">
        <v>2397</v>
      </c>
      <c r="G514" s="246"/>
      <c r="H514" s="249">
        <v>22.98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223</v>
      </c>
      <c r="AU514" s="255" t="s">
        <v>86</v>
      </c>
      <c r="AV514" s="14" t="s">
        <v>86</v>
      </c>
      <c r="AW514" s="14" t="s">
        <v>34</v>
      </c>
      <c r="AX514" s="14" t="s">
        <v>73</v>
      </c>
      <c r="AY514" s="255" t="s">
        <v>213</v>
      </c>
    </row>
    <row r="515" s="14" customFormat="1">
      <c r="A515" s="14"/>
      <c r="B515" s="245"/>
      <c r="C515" s="246"/>
      <c r="D515" s="236" t="s">
        <v>223</v>
      </c>
      <c r="E515" s="247" t="s">
        <v>21</v>
      </c>
      <c r="F515" s="248" t="s">
        <v>2398</v>
      </c>
      <c r="G515" s="246"/>
      <c r="H515" s="249">
        <v>21.449999999999999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223</v>
      </c>
      <c r="AU515" s="255" t="s">
        <v>86</v>
      </c>
      <c r="AV515" s="14" t="s">
        <v>86</v>
      </c>
      <c r="AW515" s="14" t="s">
        <v>34</v>
      </c>
      <c r="AX515" s="14" t="s">
        <v>73</v>
      </c>
      <c r="AY515" s="255" t="s">
        <v>213</v>
      </c>
    </row>
    <row r="516" s="14" customFormat="1">
      <c r="A516" s="14"/>
      <c r="B516" s="245"/>
      <c r="C516" s="246"/>
      <c r="D516" s="236" t="s">
        <v>223</v>
      </c>
      <c r="E516" s="247" t="s">
        <v>21</v>
      </c>
      <c r="F516" s="248" t="s">
        <v>2399</v>
      </c>
      <c r="G516" s="246"/>
      <c r="H516" s="249">
        <v>3.73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223</v>
      </c>
      <c r="AU516" s="255" t="s">
        <v>86</v>
      </c>
      <c r="AV516" s="14" t="s">
        <v>86</v>
      </c>
      <c r="AW516" s="14" t="s">
        <v>34</v>
      </c>
      <c r="AX516" s="14" t="s">
        <v>73</v>
      </c>
      <c r="AY516" s="255" t="s">
        <v>213</v>
      </c>
    </row>
    <row r="517" s="14" customFormat="1">
      <c r="A517" s="14"/>
      <c r="B517" s="245"/>
      <c r="C517" s="246"/>
      <c r="D517" s="236" t="s">
        <v>223</v>
      </c>
      <c r="E517" s="247" t="s">
        <v>21</v>
      </c>
      <c r="F517" s="248" t="s">
        <v>2400</v>
      </c>
      <c r="G517" s="246"/>
      <c r="H517" s="249">
        <v>9.4399999999999995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223</v>
      </c>
      <c r="AU517" s="255" t="s">
        <v>86</v>
      </c>
      <c r="AV517" s="14" t="s">
        <v>86</v>
      </c>
      <c r="AW517" s="14" t="s">
        <v>34</v>
      </c>
      <c r="AX517" s="14" t="s">
        <v>73</v>
      </c>
      <c r="AY517" s="255" t="s">
        <v>213</v>
      </c>
    </row>
    <row r="518" s="14" customFormat="1">
      <c r="A518" s="14"/>
      <c r="B518" s="245"/>
      <c r="C518" s="246"/>
      <c r="D518" s="236" t="s">
        <v>223</v>
      </c>
      <c r="E518" s="247" t="s">
        <v>21</v>
      </c>
      <c r="F518" s="248" t="s">
        <v>2401</v>
      </c>
      <c r="G518" s="246"/>
      <c r="H518" s="249">
        <v>3.2999999999999998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223</v>
      </c>
      <c r="AU518" s="255" t="s">
        <v>86</v>
      </c>
      <c r="AV518" s="14" t="s">
        <v>86</v>
      </c>
      <c r="AW518" s="14" t="s">
        <v>34</v>
      </c>
      <c r="AX518" s="14" t="s">
        <v>73</v>
      </c>
      <c r="AY518" s="255" t="s">
        <v>213</v>
      </c>
    </row>
    <row r="519" s="14" customFormat="1">
      <c r="A519" s="14"/>
      <c r="B519" s="245"/>
      <c r="C519" s="246"/>
      <c r="D519" s="236" t="s">
        <v>223</v>
      </c>
      <c r="E519" s="247" t="s">
        <v>21</v>
      </c>
      <c r="F519" s="248" t="s">
        <v>2402</v>
      </c>
      <c r="G519" s="246"/>
      <c r="H519" s="249">
        <v>50.659999999999997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223</v>
      </c>
      <c r="AU519" s="255" t="s">
        <v>86</v>
      </c>
      <c r="AV519" s="14" t="s">
        <v>86</v>
      </c>
      <c r="AW519" s="14" t="s">
        <v>34</v>
      </c>
      <c r="AX519" s="14" t="s">
        <v>73</v>
      </c>
      <c r="AY519" s="255" t="s">
        <v>213</v>
      </c>
    </row>
    <row r="520" s="14" customFormat="1">
      <c r="A520" s="14"/>
      <c r="B520" s="245"/>
      <c r="C520" s="246"/>
      <c r="D520" s="236" t="s">
        <v>223</v>
      </c>
      <c r="E520" s="247" t="s">
        <v>21</v>
      </c>
      <c r="F520" s="248" t="s">
        <v>2403</v>
      </c>
      <c r="G520" s="246"/>
      <c r="H520" s="249">
        <v>20.170000000000002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223</v>
      </c>
      <c r="AU520" s="255" t="s">
        <v>86</v>
      </c>
      <c r="AV520" s="14" t="s">
        <v>86</v>
      </c>
      <c r="AW520" s="14" t="s">
        <v>34</v>
      </c>
      <c r="AX520" s="14" t="s">
        <v>73</v>
      </c>
      <c r="AY520" s="255" t="s">
        <v>213</v>
      </c>
    </row>
    <row r="521" s="14" customFormat="1">
      <c r="A521" s="14"/>
      <c r="B521" s="245"/>
      <c r="C521" s="246"/>
      <c r="D521" s="236" t="s">
        <v>223</v>
      </c>
      <c r="E521" s="247" t="s">
        <v>21</v>
      </c>
      <c r="F521" s="248" t="s">
        <v>2404</v>
      </c>
      <c r="G521" s="246"/>
      <c r="H521" s="249">
        <v>19.949999999999999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223</v>
      </c>
      <c r="AU521" s="255" t="s">
        <v>86</v>
      </c>
      <c r="AV521" s="14" t="s">
        <v>86</v>
      </c>
      <c r="AW521" s="14" t="s">
        <v>34</v>
      </c>
      <c r="AX521" s="14" t="s">
        <v>73</v>
      </c>
      <c r="AY521" s="255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2405</v>
      </c>
      <c r="G522" s="246"/>
      <c r="H522" s="249">
        <v>45.100000000000001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4" customFormat="1">
      <c r="A523" s="14"/>
      <c r="B523" s="245"/>
      <c r="C523" s="246"/>
      <c r="D523" s="236" t="s">
        <v>223</v>
      </c>
      <c r="E523" s="247" t="s">
        <v>21</v>
      </c>
      <c r="F523" s="248" t="s">
        <v>2406</v>
      </c>
      <c r="G523" s="246"/>
      <c r="H523" s="249">
        <v>20.079999999999998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223</v>
      </c>
      <c r="AU523" s="255" t="s">
        <v>86</v>
      </c>
      <c r="AV523" s="14" t="s">
        <v>86</v>
      </c>
      <c r="AW523" s="14" t="s">
        <v>34</v>
      </c>
      <c r="AX523" s="14" t="s">
        <v>73</v>
      </c>
      <c r="AY523" s="255" t="s">
        <v>213</v>
      </c>
    </row>
    <row r="524" s="14" customFormat="1">
      <c r="A524" s="14"/>
      <c r="B524" s="245"/>
      <c r="C524" s="246"/>
      <c r="D524" s="236" t="s">
        <v>223</v>
      </c>
      <c r="E524" s="247" t="s">
        <v>21</v>
      </c>
      <c r="F524" s="248" t="s">
        <v>2407</v>
      </c>
      <c r="G524" s="246"/>
      <c r="H524" s="249">
        <v>20.170000000000002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223</v>
      </c>
      <c r="AU524" s="255" t="s">
        <v>86</v>
      </c>
      <c r="AV524" s="14" t="s">
        <v>86</v>
      </c>
      <c r="AW524" s="14" t="s">
        <v>34</v>
      </c>
      <c r="AX524" s="14" t="s">
        <v>73</v>
      </c>
      <c r="AY524" s="255" t="s">
        <v>213</v>
      </c>
    </row>
    <row r="525" s="14" customFormat="1">
      <c r="A525" s="14"/>
      <c r="B525" s="245"/>
      <c r="C525" s="246"/>
      <c r="D525" s="236" t="s">
        <v>223</v>
      </c>
      <c r="E525" s="247" t="s">
        <v>21</v>
      </c>
      <c r="F525" s="248" t="s">
        <v>2408</v>
      </c>
      <c r="G525" s="246"/>
      <c r="H525" s="249">
        <v>8.7400000000000002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223</v>
      </c>
      <c r="AU525" s="255" t="s">
        <v>86</v>
      </c>
      <c r="AV525" s="14" t="s">
        <v>86</v>
      </c>
      <c r="AW525" s="14" t="s">
        <v>34</v>
      </c>
      <c r="AX525" s="14" t="s">
        <v>73</v>
      </c>
      <c r="AY525" s="255" t="s">
        <v>213</v>
      </c>
    </row>
    <row r="526" s="14" customFormat="1">
      <c r="A526" s="14"/>
      <c r="B526" s="245"/>
      <c r="C526" s="246"/>
      <c r="D526" s="236" t="s">
        <v>223</v>
      </c>
      <c r="E526" s="247" t="s">
        <v>21</v>
      </c>
      <c r="F526" s="248" t="s">
        <v>2409</v>
      </c>
      <c r="G526" s="246"/>
      <c r="H526" s="249">
        <v>2.8500000000000001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223</v>
      </c>
      <c r="AU526" s="255" t="s">
        <v>86</v>
      </c>
      <c r="AV526" s="14" t="s">
        <v>86</v>
      </c>
      <c r="AW526" s="14" t="s">
        <v>34</v>
      </c>
      <c r="AX526" s="14" t="s">
        <v>73</v>
      </c>
      <c r="AY526" s="255" t="s">
        <v>213</v>
      </c>
    </row>
    <row r="527" s="14" customFormat="1">
      <c r="A527" s="14"/>
      <c r="B527" s="245"/>
      <c r="C527" s="246"/>
      <c r="D527" s="236" t="s">
        <v>223</v>
      </c>
      <c r="E527" s="247" t="s">
        <v>21</v>
      </c>
      <c r="F527" s="248" t="s">
        <v>2410</v>
      </c>
      <c r="G527" s="246"/>
      <c r="H527" s="249">
        <v>5.79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223</v>
      </c>
      <c r="AU527" s="255" t="s">
        <v>86</v>
      </c>
      <c r="AV527" s="14" t="s">
        <v>86</v>
      </c>
      <c r="AW527" s="14" t="s">
        <v>34</v>
      </c>
      <c r="AX527" s="14" t="s">
        <v>73</v>
      </c>
      <c r="AY527" s="255" t="s">
        <v>213</v>
      </c>
    </row>
    <row r="528" s="14" customFormat="1">
      <c r="A528" s="14"/>
      <c r="B528" s="245"/>
      <c r="C528" s="246"/>
      <c r="D528" s="236" t="s">
        <v>223</v>
      </c>
      <c r="E528" s="247" t="s">
        <v>21</v>
      </c>
      <c r="F528" s="248" t="s">
        <v>2411</v>
      </c>
      <c r="G528" s="246"/>
      <c r="H528" s="249">
        <v>7.1399999999999997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223</v>
      </c>
      <c r="AU528" s="255" t="s">
        <v>86</v>
      </c>
      <c r="AV528" s="14" t="s">
        <v>86</v>
      </c>
      <c r="AW528" s="14" t="s">
        <v>34</v>
      </c>
      <c r="AX528" s="14" t="s">
        <v>73</v>
      </c>
      <c r="AY528" s="255" t="s">
        <v>213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1102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2412</v>
      </c>
      <c r="G530" s="246"/>
      <c r="H530" s="249">
        <v>15.029999999999999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4" customFormat="1">
      <c r="A531" s="14"/>
      <c r="B531" s="245"/>
      <c r="C531" s="246"/>
      <c r="D531" s="236" t="s">
        <v>223</v>
      </c>
      <c r="E531" s="247" t="s">
        <v>21</v>
      </c>
      <c r="F531" s="248" t="s">
        <v>2413</v>
      </c>
      <c r="G531" s="246"/>
      <c r="H531" s="249">
        <v>35.350000000000001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223</v>
      </c>
      <c r="AU531" s="255" t="s">
        <v>86</v>
      </c>
      <c r="AV531" s="14" t="s">
        <v>86</v>
      </c>
      <c r="AW531" s="14" t="s">
        <v>34</v>
      </c>
      <c r="AX531" s="14" t="s">
        <v>73</v>
      </c>
      <c r="AY531" s="255" t="s">
        <v>213</v>
      </c>
    </row>
    <row r="532" s="14" customFormat="1">
      <c r="A532" s="14"/>
      <c r="B532" s="245"/>
      <c r="C532" s="246"/>
      <c r="D532" s="236" t="s">
        <v>223</v>
      </c>
      <c r="E532" s="247" t="s">
        <v>21</v>
      </c>
      <c r="F532" s="248" t="s">
        <v>2414</v>
      </c>
      <c r="G532" s="246"/>
      <c r="H532" s="249">
        <v>12.74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223</v>
      </c>
      <c r="AU532" s="255" t="s">
        <v>86</v>
      </c>
      <c r="AV532" s="14" t="s">
        <v>86</v>
      </c>
      <c r="AW532" s="14" t="s">
        <v>34</v>
      </c>
      <c r="AX532" s="14" t="s">
        <v>73</v>
      </c>
      <c r="AY532" s="255" t="s">
        <v>213</v>
      </c>
    </row>
    <row r="533" s="14" customFormat="1">
      <c r="A533" s="14"/>
      <c r="B533" s="245"/>
      <c r="C533" s="246"/>
      <c r="D533" s="236" t="s">
        <v>223</v>
      </c>
      <c r="E533" s="247" t="s">
        <v>21</v>
      </c>
      <c r="F533" s="248" t="s">
        <v>2415</v>
      </c>
      <c r="G533" s="246"/>
      <c r="H533" s="249">
        <v>10.140000000000001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223</v>
      </c>
      <c r="AU533" s="255" t="s">
        <v>86</v>
      </c>
      <c r="AV533" s="14" t="s">
        <v>86</v>
      </c>
      <c r="AW533" s="14" t="s">
        <v>34</v>
      </c>
      <c r="AX533" s="14" t="s">
        <v>73</v>
      </c>
      <c r="AY533" s="255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2416</v>
      </c>
      <c r="G534" s="246"/>
      <c r="H534" s="249">
        <v>12.59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4" customFormat="1">
      <c r="A535" s="14"/>
      <c r="B535" s="245"/>
      <c r="C535" s="246"/>
      <c r="D535" s="236" t="s">
        <v>223</v>
      </c>
      <c r="E535" s="247" t="s">
        <v>21</v>
      </c>
      <c r="F535" s="248" t="s">
        <v>2417</v>
      </c>
      <c r="G535" s="246"/>
      <c r="H535" s="249">
        <v>14.449999999999999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223</v>
      </c>
      <c r="AU535" s="255" t="s">
        <v>86</v>
      </c>
      <c r="AV535" s="14" t="s">
        <v>86</v>
      </c>
      <c r="AW535" s="14" t="s">
        <v>34</v>
      </c>
      <c r="AX535" s="14" t="s">
        <v>73</v>
      </c>
      <c r="AY535" s="255" t="s">
        <v>213</v>
      </c>
    </row>
    <row r="536" s="14" customFormat="1">
      <c r="A536" s="14"/>
      <c r="B536" s="245"/>
      <c r="C536" s="246"/>
      <c r="D536" s="236" t="s">
        <v>223</v>
      </c>
      <c r="E536" s="247" t="s">
        <v>21</v>
      </c>
      <c r="F536" s="248" t="s">
        <v>2418</v>
      </c>
      <c r="G536" s="246"/>
      <c r="H536" s="249">
        <v>16.940000000000001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223</v>
      </c>
      <c r="AU536" s="255" t="s">
        <v>86</v>
      </c>
      <c r="AV536" s="14" t="s">
        <v>86</v>
      </c>
      <c r="AW536" s="14" t="s">
        <v>34</v>
      </c>
      <c r="AX536" s="14" t="s">
        <v>73</v>
      </c>
      <c r="AY536" s="255" t="s">
        <v>213</v>
      </c>
    </row>
    <row r="537" s="14" customFormat="1">
      <c r="A537" s="14"/>
      <c r="B537" s="245"/>
      <c r="C537" s="246"/>
      <c r="D537" s="236" t="s">
        <v>223</v>
      </c>
      <c r="E537" s="247" t="s">
        <v>21</v>
      </c>
      <c r="F537" s="248" t="s">
        <v>2419</v>
      </c>
      <c r="G537" s="246"/>
      <c r="H537" s="249">
        <v>14.58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223</v>
      </c>
      <c r="AU537" s="255" t="s">
        <v>86</v>
      </c>
      <c r="AV537" s="14" t="s">
        <v>86</v>
      </c>
      <c r="AW537" s="14" t="s">
        <v>34</v>
      </c>
      <c r="AX537" s="14" t="s">
        <v>73</v>
      </c>
      <c r="AY537" s="255" t="s">
        <v>213</v>
      </c>
    </row>
    <row r="538" s="14" customFormat="1">
      <c r="A538" s="14"/>
      <c r="B538" s="245"/>
      <c r="C538" s="246"/>
      <c r="D538" s="236" t="s">
        <v>223</v>
      </c>
      <c r="E538" s="247" t="s">
        <v>21</v>
      </c>
      <c r="F538" s="248" t="s">
        <v>2420</v>
      </c>
      <c r="G538" s="246"/>
      <c r="H538" s="249">
        <v>13.890000000000001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223</v>
      </c>
      <c r="AU538" s="255" t="s">
        <v>86</v>
      </c>
      <c r="AV538" s="14" t="s">
        <v>86</v>
      </c>
      <c r="AW538" s="14" t="s">
        <v>34</v>
      </c>
      <c r="AX538" s="14" t="s">
        <v>73</v>
      </c>
      <c r="AY538" s="255" t="s">
        <v>213</v>
      </c>
    </row>
    <row r="539" s="14" customFormat="1">
      <c r="A539" s="14"/>
      <c r="B539" s="245"/>
      <c r="C539" s="246"/>
      <c r="D539" s="236" t="s">
        <v>223</v>
      </c>
      <c r="E539" s="247" t="s">
        <v>21</v>
      </c>
      <c r="F539" s="248" t="s">
        <v>2421</v>
      </c>
      <c r="G539" s="246"/>
      <c r="H539" s="249">
        <v>4.25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223</v>
      </c>
      <c r="AU539" s="255" t="s">
        <v>86</v>
      </c>
      <c r="AV539" s="14" t="s">
        <v>86</v>
      </c>
      <c r="AW539" s="14" t="s">
        <v>34</v>
      </c>
      <c r="AX539" s="14" t="s">
        <v>73</v>
      </c>
      <c r="AY539" s="255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2422</v>
      </c>
      <c r="G540" s="246"/>
      <c r="H540" s="249">
        <v>2.7400000000000002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2423</v>
      </c>
      <c r="G541" s="246"/>
      <c r="H541" s="249">
        <v>2.7400000000000002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4" customFormat="1">
      <c r="A542" s="14"/>
      <c r="B542" s="245"/>
      <c r="C542" s="246"/>
      <c r="D542" s="236" t="s">
        <v>223</v>
      </c>
      <c r="E542" s="247" t="s">
        <v>21</v>
      </c>
      <c r="F542" s="248" t="s">
        <v>2424</v>
      </c>
      <c r="G542" s="246"/>
      <c r="H542" s="249">
        <v>5.5599999999999996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223</v>
      </c>
      <c r="AU542" s="255" t="s">
        <v>86</v>
      </c>
      <c r="AV542" s="14" t="s">
        <v>86</v>
      </c>
      <c r="AW542" s="14" t="s">
        <v>34</v>
      </c>
      <c r="AX542" s="14" t="s">
        <v>73</v>
      </c>
      <c r="AY542" s="255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2425</v>
      </c>
      <c r="G543" s="246"/>
      <c r="H543" s="249">
        <v>28.170000000000002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4" customFormat="1">
      <c r="A544" s="14"/>
      <c r="B544" s="245"/>
      <c r="C544" s="246"/>
      <c r="D544" s="236" t="s">
        <v>223</v>
      </c>
      <c r="E544" s="247" t="s">
        <v>21</v>
      </c>
      <c r="F544" s="248" t="s">
        <v>2426</v>
      </c>
      <c r="G544" s="246"/>
      <c r="H544" s="249">
        <v>19.719999999999999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223</v>
      </c>
      <c r="AU544" s="255" t="s">
        <v>86</v>
      </c>
      <c r="AV544" s="14" t="s">
        <v>86</v>
      </c>
      <c r="AW544" s="14" t="s">
        <v>34</v>
      </c>
      <c r="AX544" s="14" t="s">
        <v>73</v>
      </c>
      <c r="AY544" s="255" t="s">
        <v>213</v>
      </c>
    </row>
    <row r="545" s="14" customFormat="1">
      <c r="A545" s="14"/>
      <c r="B545" s="245"/>
      <c r="C545" s="246"/>
      <c r="D545" s="236" t="s">
        <v>223</v>
      </c>
      <c r="E545" s="247" t="s">
        <v>21</v>
      </c>
      <c r="F545" s="248" t="s">
        <v>2427</v>
      </c>
      <c r="G545" s="246"/>
      <c r="H545" s="249">
        <v>11.859999999999999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223</v>
      </c>
      <c r="AU545" s="255" t="s">
        <v>86</v>
      </c>
      <c r="AV545" s="14" t="s">
        <v>86</v>
      </c>
      <c r="AW545" s="14" t="s">
        <v>34</v>
      </c>
      <c r="AX545" s="14" t="s">
        <v>73</v>
      </c>
      <c r="AY545" s="255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2428</v>
      </c>
      <c r="G546" s="246"/>
      <c r="H546" s="249">
        <v>11.050000000000001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2429</v>
      </c>
      <c r="G547" s="246"/>
      <c r="H547" s="249">
        <v>1.71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4" customFormat="1">
      <c r="A548" s="14"/>
      <c r="B548" s="245"/>
      <c r="C548" s="246"/>
      <c r="D548" s="236" t="s">
        <v>223</v>
      </c>
      <c r="E548" s="247" t="s">
        <v>21</v>
      </c>
      <c r="F548" s="248" t="s">
        <v>2430</v>
      </c>
      <c r="G548" s="246"/>
      <c r="H548" s="249">
        <v>13.41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223</v>
      </c>
      <c r="AU548" s="255" t="s">
        <v>86</v>
      </c>
      <c r="AV548" s="14" t="s">
        <v>86</v>
      </c>
      <c r="AW548" s="14" t="s">
        <v>34</v>
      </c>
      <c r="AX548" s="14" t="s">
        <v>73</v>
      </c>
      <c r="AY548" s="255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2431</v>
      </c>
      <c r="G549" s="246"/>
      <c r="H549" s="249">
        <v>2.04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2432</v>
      </c>
      <c r="G550" s="246"/>
      <c r="H550" s="249">
        <v>41.200000000000003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2433</v>
      </c>
      <c r="G551" s="246"/>
      <c r="H551" s="249">
        <v>13.949999999999999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4" customFormat="1">
      <c r="A552" s="14"/>
      <c r="B552" s="245"/>
      <c r="C552" s="246"/>
      <c r="D552" s="236" t="s">
        <v>223</v>
      </c>
      <c r="E552" s="247" t="s">
        <v>21</v>
      </c>
      <c r="F552" s="248" t="s">
        <v>2434</v>
      </c>
      <c r="G552" s="246"/>
      <c r="H552" s="249">
        <v>2.6499999999999999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223</v>
      </c>
      <c r="AU552" s="255" t="s">
        <v>86</v>
      </c>
      <c r="AV552" s="14" t="s">
        <v>86</v>
      </c>
      <c r="AW552" s="14" t="s">
        <v>34</v>
      </c>
      <c r="AX552" s="14" t="s">
        <v>73</v>
      </c>
      <c r="AY552" s="255" t="s">
        <v>213</v>
      </c>
    </row>
    <row r="553" s="14" customFormat="1">
      <c r="A553" s="14"/>
      <c r="B553" s="245"/>
      <c r="C553" s="246"/>
      <c r="D553" s="236" t="s">
        <v>223</v>
      </c>
      <c r="E553" s="247" t="s">
        <v>21</v>
      </c>
      <c r="F553" s="248" t="s">
        <v>2435</v>
      </c>
      <c r="G553" s="246"/>
      <c r="H553" s="249">
        <v>7.7300000000000004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223</v>
      </c>
      <c r="AU553" s="255" t="s">
        <v>86</v>
      </c>
      <c r="AV553" s="14" t="s">
        <v>86</v>
      </c>
      <c r="AW553" s="14" t="s">
        <v>34</v>
      </c>
      <c r="AX553" s="14" t="s">
        <v>73</v>
      </c>
      <c r="AY553" s="255" t="s">
        <v>213</v>
      </c>
    </row>
    <row r="554" s="16" customFormat="1">
      <c r="A554" s="16"/>
      <c r="B554" s="282"/>
      <c r="C554" s="283"/>
      <c r="D554" s="236" t="s">
        <v>223</v>
      </c>
      <c r="E554" s="284" t="s">
        <v>2001</v>
      </c>
      <c r="F554" s="285" t="s">
        <v>380</v>
      </c>
      <c r="G554" s="283"/>
      <c r="H554" s="286">
        <v>1254.7900000000004</v>
      </c>
      <c r="I554" s="287"/>
      <c r="J554" s="283"/>
      <c r="K554" s="283"/>
      <c r="L554" s="288"/>
      <c r="M554" s="289"/>
      <c r="N554" s="290"/>
      <c r="O554" s="290"/>
      <c r="P554" s="290"/>
      <c r="Q554" s="290"/>
      <c r="R554" s="290"/>
      <c r="S554" s="290"/>
      <c r="T554" s="29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2" t="s">
        <v>223</v>
      </c>
      <c r="AU554" s="292" t="s">
        <v>86</v>
      </c>
      <c r="AV554" s="16" t="s">
        <v>116</v>
      </c>
      <c r="AW554" s="16" t="s">
        <v>34</v>
      </c>
      <c r="AX554" s="16" t="s">
        <v>73</v>
      </c>
      <c r="AY554" s="292" t="s">
        <v>213</v>
      </c>
    </row>
    <row r="555" s="15" customFormat="1">
      <c r="A555" s="15"/>
      <c r="B555" s="256"/>
      <c r="C555" s="257"/>
      <c r="D555" s="236" t="s">
        <v>223</v>
      </c>
      <c r="E555" s="258" t="s">
        <v>21</v>
      </c>
      <c r="F555" s="259" t="s">
        <v>230</v>
      </c>
      <c r="G555" s="257"/>
      <c r="H555" s="260">
        <v>1254.7900000000004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223</v>
      </c>
      <c r="AU555" s="266" t="s">
        <v>86</v>
      </c>
      <c r="AV555" s="15" t="s">
        <v>122</v>
      </c>
      <c r="AW555" s="15" t="s">
        <v>34</v>
      </c>
      <c r="AX555" s="15" t="s">
        <v>80</v>
      </c>
      <c r="AY555" s="266" t="s">
        <v>213</v>
      </c>
    </row>
    <row r="556" s="2" customFormat="1" ht="16.5" customHeight="1">
      <c r="A556" s="41"/>
      <c r="B556" s="42"/>
      <c r="C556" s="267" t="s">
        <v>304</v>
      </c>
      <c r="D556" s="267" t="s">
        <v>241</v>
      </c>
      <c r="E556" s="268" t="s">
        <v>2436</v>
      </c>
      <c r="F556" s="269" t="s">
        <v>2437</v>
      </c>
      <c r="G556" s="270" t="s">
        <v>248</v>
      </c>
      <c r="H556" s="271">
        <v>1317.53</v>
      </c>
      <c r="I556" s="272"/>
      <c r="J556" s="273">
        <f>ROUND(I556*H556,2)</f>
        <v>0</v>
      </c>
      <c r="K556" s="269" t="s">
        <v>219</v>
      </c>
      <c r="L556" s="274"/>
      <c r="M556" s="275" t="s">
        <v>21</v>
      </c>
      <c r="N556" s="276" t="s">
        <v>45</v>
      </c>
      <c r="O556" s="87"/>
      <c r="P556" s="225">
        <f>O556*H556</f>
        <v>0</v>
      </c>
      <c r="Q556" s="225">
        <v>0.00080000000000000004</v>
      </c>
      <c r="R556" s="225">
        <f>Q556*H556</f>
        <v>1.0540240000000001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502</v>
      </c>
      <c r="AT556" s="227" t="s">
        <v>241</v>
      </c>
      <c r="AU556" s="227" t="s">
        <v>86</v>
      </c>
      <c r="AY556" s="20" t="s">
        <v>213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86</v>
      </c>
      <c r="BK556" s="228">
        <f>ROUND(I556*H556,2)</f>
        <v>0</v>
      </c>
      <c r="BL556" s="20" t="s">
        <v>314</v>
      </c>
      <c r="BM556" s="227" t="s">
        <v>2438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2439</v>
      </c>
      <c r="G557" s="246"/>
      <c r="H557" s="249">
        <v>1317.53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5" customFormat="1">
      <c r="A558" s="15"/>
      <c r="B558" s="256"/>
      <c r="C558" s="257"/>
      <c r="D558" s="236" t="s">
        <v>223</v>
      </c>
      <c r="E558" s="258" t="s">
        <v>21</v>
      </c>
      <c r="F558" s="259" t="s">
        <v>230</v>
      </c>
      <c r="G558" s="257"/>
      <c r="H558" s="260">
        <v>1317.53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223</v>
      </c>
      <c r="AU558" s="266" t="s">
        <v>86</v>
      </c>
      <c r="AV558" s="15" t="s">
        <v>122</v>
      </c>
      <c r="AW558" s="15" t="s">
        <v>34</v>
      </c>
      <c r="AX558" s="15" t="s">
        <v>80</v>
      </c>
      <c r="AY558" s="266" t="s">
        <v>213</v>
      </c>
    </row>
    <row r="559" s="2" customFormat="1" ht="24.15" customHeight="1">
      <c r="A559" s="41"/>
      <c r="B559" s="42"/>
      <c r="C559" s="216" t="s">
        <v>308</v>
      </c>
      <c r="D559" s="216" t="s">
        <v>215</v>
      </c>
      <c r="E559" s="217" t="s">
        <v>1869</v>
      </c>
      <c r="F559" s="218" t="s">
        <v>1870</v>
      </c>
      <c r="G559" s="219" t="s">
        <v>248</v>
      </c>
      <c r="H559" s="220">
        <v>83.890000000000001</v>
      </c>
      <c r="I559" s="221"/>
      <c r="J559" s="222">
        <f>ROUND(I559*H559,2)</f>
        <v>0</v>
      </c>
      <c r="K559" s="218" t="s">
        <v>219</v>
      </c>
      <c r="L559" s="47"/>
      <c r="M559" s="223" t="s">
        <v>21</v>
      </c>
      <c r="N559" s="224" t="s">
        <v>45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314</v>
      </c>
      <c r="AT559" s="227" t="s">
        <v>215</v>
      </c>
      <c r="AU559" s="227" t="s">
        <v>86</v>
      </c>
      <c r="AY559" s="20" t="s">
        <v>213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86</v>
      </c>
      <c r="BK559" s="228">
        <f>ROUND(I559*H559,2)</f>
        <v>0</v>
      </c>
      <c r="BL559" s="20" t="s">
        <v>314</v>
      </c>
      <c r="BM559" s="227" t="s">
        <v>2440</v>
      </c>
    </row>
    <row r="560" s="2" customFormat="1">
      <c r="A560" s="41"/>
      <c r="B560" s="42"/>
      <c r="C560" s="43"/>
      <c r="D560" s="229" t="s">
        <v>221</v>
      </c>
      <c r="E560" s="43"/>
      <c r="F560" s="230" t="s">
        <v>1872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221</v>
      </c>
      <c r="AU560" s="20" t="s">
        <v>86</v>
      </c>
    </row>
    <row r="561" s="13" customFormat="1">
      <c r="A561" s="13"/>
      <c r="B561" s="234"/>
      <c r="C561" s="235"/>
      <c r="D561" s="236" t="s">
        <v>223</v>
      </c>
      <c r="E561" s="237" t="s">
        <v>21</v>
      </c>
      <c r="F561" s="238" t="s">
        <v>2245</v>
      </c>
      <c r="G561" s="235"/>
      <c r="H561" s="237" t="s">
        <v>21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223</v>
      </c>
      <c r="AU561" s="244" t="s">
        <v>86</v>
      </c>
      <c r="AV561" s="13" t="s">
        <v>80</v>
      </c>
      <c r="AW561" s="13" t="s">
        <v>34</v>
      </c>
      <c r="AX561" s="13" t="s">
        <v>73</v>
      </c>
      <c r="AY561" s="244" t="s">
        <v>213</v>
      </c>
    </row>
    <row r="562" s="13" customFormat="1">
      <c r="A562" s="13"/>
      <c r="B562" s="234"/>
      <c r="C562" s="235"/>
      <c r="D562" s="236" t="s">
        <v>223</v>
      </c>
      <c r="E562" s="237" t="s">
        <v>21</v>
      </c>
      <c r="F562" s="238" t="s">
        <v>1035</v>
      </c>
      <c r="G562" s="235"/>
      <c r="H562" s="237" t="s">
        <v>21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223</v>
      </c>
      <c r="AU562" s="244" t="s">
        <v>86</v>
      </c>
      <c r="AV562" s="13" t="s">
        <v>80</v>
      </c>
      <c r="AW562" s="13" t="s">
        <v>34</v>
      </c>
      <c r="AX562" s="13" t="s">
        <v>73</v>
      </c>
      <c r="AY562" s="244" t="s">
        <v>213</v>
      </c>
    </row>
    <row r="563" s="14" customFormat="1">
      <c r="A563" s="14"/>
      <c r="B563" s="245"/>
      <c r="C563" s="246"/>
      <c r="D563" s="236" t="s">
        <v>223</v>
      </c>
      <c r="E563" s="247" t="s">
        <v>21</v>
      </c>
      <c r="F563" s="248" t="s">
        <v>2441</v>
      </c>
      <c r="G563" s="246"/>
      <c r="H563" s="249">
        <v>62.5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223</v>
      </c>
      <c r="AU563" s="255" t="s">
        <v>86</v>
      </c>
      <c r="AV563" s="14" t="s">
        <v>86</v>
      </c>
      <c r="AW563" s="14" t="s">
        <v>34</v>
      </c>
      <c r="AX563" s="14" t="s">
        <v>73</v>
      </c>
      <c r="AY563" s="255" t="s">
        <v>213</v>
      </c>
    </row>
    <row r="564" s="14" customFormat="1">
      <c r="A564" s="14"/>
      <c r="B564" s="245"/>
      <c r="C564" s="246"/>
      <c r="D564" s="236" t="s">
        <v>223</v>
      </c>
      <c r="E564" s="247" t="s">
        <v>21</v>
      </c>
      <c r="F564" s="248" t="s">
        <v>2442</v>
      </c>
      <c r="G564" s="246"/>
      <c r="H564" s="249">
        <v>12.74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223</v>
      </c>
      <c r="AU564" s="255" t="s">
        <v>86</v>
      </c>
      <c r="AV564" s="14" t="s">
        <v>86</v>
      </c>
      <c r="AW564" s="14" t="s">
        <v>34</v>
      </c>
      <c r="AX564" s="14" t="s">
        <v>73</v>
      </c>
      <c r="AY564" s="255" t="s">
        <v>213</v>
      </c>
    </row>
    <row r="565" s="14" customFormat="1">
      <c r="A565" s="14"/>
      <c r="B565" s="245"/>
      <c r="C565" s="246"/>
      <c r="D565" s="236" t="s">
        <v>223</v>
      </c>
      <c r="E565" s="247" t="s">
        <v>21</v>
      </c>
      <c r="F565" s="248" t="s">
        <v>2443</v>
      </c>
      <c r="G565" s="246"/>
      <c r="H565" s="249">
        <v>8.6500000000000004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223</v>
      </c>
      <c r="AU565" s="255" t="s">
        <v>86</v>
      </c>
      <c r="AV565" s="14" t="s">
        <v>86</v>
      </c>
      <c r="AW565" s="14" t="s">
        <v>34</v>
      </c>
      <c r="AX565" s="14" t="s">
        <v>73</v>
      </c>
      <c r="AY565" s="255" t="s">
        <v>213</v>
      </c>
    </row>
    <row r="566" s="16" customFormat="1">
      <c r="A566" s="16"/>
      <c r="B566" s="282"/>
      <c r="C566" s="283"/>
      <c r="D566" s="236" t="s">
        <v>223</v>
      </c>
      <c r="E566" s="284" t="s">
        <v>2003</v>
      </c>
      <c r="F566" s="285" t="s">
        <v>380</v>
      </c>
      <c r="G566" s="283"/>
      <c r="H566" s="286">
        <v>83.890000000000001</v>
      </c>
      <c r="I566" s="287"/>
      <c r="J566" s="283"/>
      <c r="K566" s="283"/>
      <c r="L566" s="288"/>
      <c r="M566" s="289"/>
      <c r="N566" s="290"/>
      <c r="O566" s="290"/>
      <c r="P566" s="290"/>
      <c r="Q566" s="290"/>
      <c r="R566" s="290"/>
      <c r="S566" s="290"/>
      <c r="T566" s="291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2" t="s">
        <v>223</v>
      </c>
      <c r="AU566" s="292" t="s">
        <v>86</v>
      </c>
      <c r="AV566" s="16" t="s">
        <v>116</v>
      </c>
      <c r="AW566" s="16" t="s">
        <v>34</v>
      </c>
      <c r="AX566" s="16" t="s">
        <v>73</v>
      </c>
      <c r="AY566" s="292" t="s">
        <v>213</v>
      </c>
    </row>
    <row r="567" s="15" customFormat="1">
      <c r="A567" s="15"/>
      <c r="B567" s="256"/>
      <c r="C567" s="257"/>
      <c r="D567" s="236" t="s">
        <v>223</v>
      </c>
      <c r="E567" s="258" t="s">
        <v>21</v>
      </c>
      <c r="F567" s="259" t="s">
        <v>230</v>
      </c>
      <c r="G567" s="257"/>
      <c r="H567" s="260">
        <v>83.890000000000001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223</v>
      </c>
      <c r="AU567" s="266" t="s">
        <v>86</v>
      </c>
      <c r="AV567" s="15" t="s">
        <v>122</v>
      </c>
      <c r="AW567" s="15" t="s">
        <v>34</v>
      </c>
      <c r="AX567" s="15" t="s">
        <v>80</v>
      </c>
      <c r="AY567" s="266" t="s">
        <v>213</v>
      </c>
    </row>
    <row r="568" s="2" customFormat="1" ht="16.5" customHeight="1">
      <c r="A568" s="41"/>
      <c r="B568" s="42"/>
      <c r="C568" s="267" t="s">
        <v>314</v>
      </c>
      <c r="D568" s="267" t="s">
        <v>241</v>
      </c>
      <c r="E568" s="268" t="s">
        <v>2444</v>
      </c>
      <c r="F568" s="269" t="s">
        <v>2445</v>
      </c>
      <c r="G568" s="270" t="s">
        <v>248</v>
      </c>
      <c r="H568" s="271">
        <v>88.084999999999994</v>
      </c>
      <c r="I568" s="272"/>
      <c r="J568" s="273">
        <f>ROUND(I568*H568,2)</f>
        <v>0</v>
      </c>
      <c r="K568" s="269" t="s">
        <v>219</v>
      </c>
      <c r="L568" s="274"/>
      <c r="M568" s="275" t="s">
        <v>21</v>
      </c>
      <c r="N568" s="276" t="s">
        <v>45</v>
      </c>
      <c r="O568" s="87"/>
      <c r="P568" s="225">
        <f>O568*H568</f>
        <v>0</v>
      </c>
      <c r="Q568" s="225">
        <v>0.0060000000000000001</v>
      </c>
      <c r="R568" s="225">
        <f>Q568*H568</f>
        <v>0.52850999999999992</v>
      </c>
      <c r="S568" s="225">
        <v>0</v>
      </c>
      <c r="T568" s="226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7" t="s">
        <v>502</v>
      </c>
      <c r="AT568" s="227" t="s">
        <v>241</v>
      </c>
      <c r="AU568" s="227" t="s">
        <v>86</v>
      </c>
      <c r="AY568" s="20" t="s">
        <v>213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86</v>
      </c>
      <c r="BK568" s="228">
        <f>ROUND(I568*H568,2)</f>
        <v>0</v>
      </c>
      <c r="BL568" s="20" t="s">
        <v>314</v>
      </c>
      <c r="BM568" s="227" t="s">
        <v>2446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2447</v>
      </c>
      <c r="G569" s="246"/>
      <c r="H569" s="249">
        <v>88.084999999999994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5" customFormat="1">
      <c r="A570" s="15"/>
      <c r="B570" s="256"/>
      <c r="C570" s="257"/>
      <c r="D570" s="236" t="s">
        <v>223</v>
      </c>
      <c r="E570" s="258" t="s">
        <v>21</v>
      </c>
      <c r="F570" s="259" t="s">
        <v>230</v>
      </c>
      <c r="G570" s="257"/>
      <c r="H570" s="260">
        <v>88.084999999999994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223</v>
      </c>
      <c r="AU570" s="266" t="s">
        <v>86</v>
      </c>
      <c r="AV570" s="15" t="s">
        <v>122</v>
      </c>
      <c r="AW570" s="15" t="s">
        <v>34</v>
      </c>
      <c r="AX570" s="15" t="s">
        <v>80</v>
      </c>
      <c r="AY570" s="266" t="s">
        <v>213</v>
      </c>
    </row>
    <row r="571" s="2" customFormat="1" ht="24.15" customHeight="1">
      <c r="A571" s="41"/>
      <c r="B571" s="42"/>
      <c r="C571" s="216" t="s">
        <v>322</v>
      </c>
      <c r="D571" s="216" t="s">
        <v>215</v>
      </c>
      <c r="E571" s="217" t="s">
        <v>2448</v>
      </c>
      <c r="F571" s="218" t="s">
        <v>2449</v>
      </c>
      <c r="G571" s="219" t="s">
        <v>248</v>
      </c>
      <c r="H571" s="220">
        <v>14.19</v>
      </c>
      <c r="I571" s="221"/>
      <c r="J571" s="222">
        <f>ROUND(I571*H571,2)</f>
        <v>0</v>
      </c>
      <c r="K571" s="218" t="s">
        <v>219</v>
      </c>
      <c r="L571" s="47"/>
      <c r="M571" s="223" t="s">
        <v>21</v>
      </c>
      <c r="N571" s="224" t="s">
        <v>45</v>
      </c>
      <c r="O571" s="87"/>
      <c r="P571" s="225">
        <f>O571*H571</f>
        <v>0</v>
      </c>
      <c r="Q571" s="225">
        <v>0.00010000000000000001</v>
      </c>
      <c r="R571" s="225">
        <f>Q571*H571</f>
        <v>0.0014190000000000001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314</v>
      </c>
      <c r="AT571" s="227" t="s">
        <v>215</v>
      </c>
      <c r="AU571" s="227" t="s">
        <v>86</v>
      </c>
      <c r="AY571" s="20" t="s">
        <v>213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86</v>
      </c>
      <c r="BK571" s="228">
        <f>ROUND(I571*H571,2)</f>
        <v>0</v>
      </c>
      <c r="BL571" s="20" t="s">
        <v>314</v>
      </c>
      <c r="BM571" s="227" t="s">
        <v>2450</v>
      </c>
    </row>
    <row r="572" s="2" customFormat="1">
      <c r="A572" s="41"/>
      <c r="B572" s="42"/>
      <c r="C572" s="43"/>
      <c r="D572" s="229" t="s">
        <v>221</v>
      </c>
      <c r="E572" s="43"/>
      <c r="F572" s="230" t="s">
        <v>2451</v>
      </c>
      <c r="G572" s="43"/>
      <c r="H572" s="43"/>
      <c r="I572" s="231"/>
      <c r="J572" s="43"/>
      <c r="K572" s="43"/>
      <c r="L572" s="47"/>
      <c r="M572" s="232"/>
      <c r="N572" s="233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221</v>
      </c>
      <c r="AU572" s="20" t="s">
        <v>86</v>
      </c>
    </row>
    <row r="573" s="13" customFormat="1">
      <c r="A573" s="13"/>
      <c r="B573" s="234"/>
      <c r="C573" s="235"/>
      <c r="D573" s="236" t="s">
        <v>223</v>
      </c>
      <c r="E573" s="237" t="s">
        <v>21</v>
      </c>
      <c r="F573" s="238" t="s">
        <v>2452</v>
      </c>
      <c r="G573" s="235"/>
      <c r="H573" s="237" t="s">
        <v>21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223</v>
      </c>
      <c r="AU573" s="244" t="s">
        <v>86</v>
      </c>
      <c r="AV573" s="13" t="s">
        <v>80</v>
      </c>
      <c r="AW573" s="13" t="s">
        <v>34</v>
      </c>
      <c r="AX573" s="13" t="s">
        <v>73</v>
      </c>
      <c r="AY573" s="244" t="s">
        <v>213</v>
      </c>
    </row>
    <row r="574" s="13" customFormat="1">
      <c r="A574" s="13"/>
      <c r="B574" s="234"/>
      <c r="C574" s="235"/>
      <c r="D574" s="236" t="s">
        <v>223</v>
      </c>
      <c r="E574" s="237" t="s">
        <v>21</v>
      </c>
      <c r="F574" s="238" t="s">
        <v>2453</v>
      </c>
      <c r="G574" s="235"/>
      <c r="H574" s="237" t="s">
        <v>21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223</v>
      </c>
      <c r="AU574" s="244" t="s">
        <v>86</v>
      </c>
      <c r="AV574" s="13" t="s">
        <v>80</v>
      </c>
      <c r="AW574" s="13" t="s">
        <v>34</v>
      </c>
      <c r="AX574" s="13" t="s">
        <v>73</v>
      </c>
      <c r="AY574" s="244" t="s">
        <v>213</v>
      </c>
    </row>
    <row r="575" s="14" customFormat="1">
      <c r="A575" s="14"/>
      <c r="B575" s="245"/>
      <c r="C575" s="246"/>
      <c r="D575" s="236" t="s">
        <v>223</v>
      </c>
      <c r="E575" s="247" t="s">
        <v>21</v>
      </c>
      <c r="F575" s="248" t="s">
        <v>2454</v>
      </c>
      <c r="G575" s="246"/>
      <c r="H575" s="249">
        <v>14.19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223</v>
      </c>
      <c r="AU575" s="255" t="s">
        <v>86</v>
      </c>
      <c r="AV575" s="14" t="s">
        <v>86</v>
      </c>
      <c r="AW575" s="14" t="s">
        <v>34</v>
      </c>
      <c r="AX575" s="14" t="s">
        <v>73</v>
      </c>
      <c r="AY575" s="255" t="s">
        <v>213</v>
      </c>
    </row>
    <row r="576" s="16" customFormat="1">
      <c r="A576" s="16"/>
      <c r="B576" s="282"/>
      <c r="C576" s="283"/>
      <c r="D576" s="236" t="s">
        <v>223</v>
      </c>
      <c r="E576" s="284" t="s">
        <v>2040</v>
      </c>
      <c r="F576" s="285" t="s">
        <v>380</v>
      </c>
      <c r="G576" s="283"/>
      <c r="H576" s="286">
        <v>14.19</v>
      </c>
      <c r="I576" s="287"/>
      <c r="J576" s="283"/>
      <c r="K576" s="283"/>
      <c r="L576" s="288"/>
      <c r="M576" s="289"/>
      <c r="N576" s="290"/>
      <c r="O576" s="290"/>
      <c r="P576" s="290"/>
      <c r="Q576" s="290"/>
      <c r="R576" s="290"/>
      <c r="S576" s="290"/>
      <c r="T576" s="291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92" t="s">
        <v>223</v>
      </c>
      <c r="AU576" s="292" t="s">
        <v>86</v>
      </c>
      <c r="AV576" s="16" t="s">
        <v>116</v>
      </c>
      <c r="AW576" s="16" t="s">
        <v>34</v>
      </c>
      <c r="AX576" s="16" t="s">
        <v>73</v>
      </c>
      <c r="AY576" s="292" t="s">
        <v>213</v>
      </c>
    </row>
    <row r="577" s="15" customFormat="1">
      <c r="A577" s="15"/>
      <c r="B577" s="256"/>
      <c r="C577" s="257"/>
      <c r="D577" s="236" t="s">
        <v>223</v>
      </c>
      <c r="E577" s="258" t="s">
        <v>21</v>
      </c>
      <c r="F577" s="259" t="s">
        <v>230</v>
      </c>
      <c r="G577" s="257"/>
      <c r="H577" s="260">
        <v>14.19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223</v>
      </c>
      <c r="AU577" s="266" t="s">
        <v>86</v>
      </c>
      <c r="AV577" s="15" t="s">
        <v>122</v>
      </c>
      <c r="AW577" s="15" t="s">
        <v>34</v>
      </c>
      <c r="AX577" s="15" t="s">
        <v>80</v>
      </c>
      <c r="AY577" s="266" t="s">
        <v>213</v>
      </c>
    </row>
    <row r="578" s="2" customFormat="1" ht="24.15" customHeight="1">
      <c r="A578" s="41"/>
      <c r="B578" s="42"/>
      <c r="C578" s="216" t="s">
        <v>328</v>
      </c>
      <c r="D578" s="216" t="s">
        <v>215</v>
      </c>
      <c r="E578" s="217" t="s">
        <v>2455</v>
      </c>
      <c r="F578" s="218" t="s">
        <v>2456</v>
      </c>
      <c r="G578" s="219" t="s">
        <v>248</v>
      </c>
      <c r="H578" s="220">
        <v>17.940000000000001</v>
      </c>
      <c r="I578" s="221"/>
      <c r="J578" s="222">
        <f>ROUND(I578*H578,2)</f>
        <v>0</v>
      </c>
      <c r="K578" s="218" t="s">
        <v>219</v>
      </c>
      <c r="L578" s="47"/>
      <c r="M578" s="223" t="s">
        <v>21</v>
      </c>
      <c r="N578" s="224" t="s">
        <v>45</v>
      </c>
      <c r="O578" s="87"/>
      <c r="P578" s="225">
        <f>O578*H578</f>
        <v>0</v>
      </c>
      <c r="Q578" s="225">
        <v>0.0064200000000000004</v>
      </c>
      <c r="R578" s="225">
        <f>Q578*H578</f>
        <v>0.11517480000000001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122</v>
      </c>
      <c r="AT578" s="227" t="s">
        <v>215</v>
      </c>
      <c r="AU578" s="227" t="s">
        <v>86</v>
      </c>
      <c r="AY578" s="20" t="s">
        <v>213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86</v>
      </c>
      <c r="BK578" s="228">
        <f>ROUND(I578*H578,2)</f>
        <v>0</v>
      </c>
      <c r="BL578" s="20" t="s">
        <v>122</v>
      </c>
      <c r="BM578" s="227" t="s">
        <v>2457</v>
      </c>
    </row>
    <row r="579" s="2" customFormat="1">
      <c r="A579" s="41"/>
      <c r="B579" s="42"/>
      <c r="C579" s="43"/>
      <c r="D579" s="229" t="s">
        <v>221</v>
      </c>
      <c r="E579" s="43"/>
      <c r="F579" s="230" t="s">
        <v>2458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221</v>
      </c>
      <c r="AU579" s="20" t="s">
        <v>86</v>
      </c>
    </row>
    <row r="580" s="13" customFormat="1">
      <c r="A580" s="13"/>
      <c r="B580" s="234"/>
      <c r="C580" s="235"/>
      <c r="D580" s="236" t="s">
        <v>223</v>
      </c>
      <c r="E580" s="237" t="s">
        <v>21</v>
      </c>
      <c r="F580" s="238" t="s">
        <v>2459</v>
      </c>
      <c r="G580" s="235"/>
      <c r="H580" s="237" t="s">
        <v>21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223</v>
      </c>
      <c r="AU580" s="244" t="s">
        <v>86</v>
      </c>
      <c r="AV580" s="13" t="s">
        <v>80</v>
      </c>
      <c r="AW580" s="13" t="s">
        <v>34</v>
      </c>
      <c r="AX580" s="13" t="s">
        <v>73</v>
      </c>
      <c r="AY580" s="244" t="s">
        <v>213</v>
      </c>
    </row>
    <row r="581" s="14" customFormat="1">
      <c r="A581" s="14"/>
      <c r="B581" s="245"/>
      <c r="C581" s="246"/>
      <c r="D581" s="236" t="s">
        <v>223</v>
      </c>
      <c r="E581" s="247" t="s">
        <v>21</v>
      </c>
      <c r="F581" s="248" t="s">
        <v>2460</v>
      </c>
      <c r="G581" s="246"/>
      <c r="H581" s="249">
        <v>17.940000000000001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223</v>
      </c>
      <c r="AU581" s="255" t="s">
        <v>86</v>
      </c>
      <c r="AV581" s="14" t="s">
        <v>86</v>
      </c>
      <c r="AW581" s="14" t="s">
        <v>34</v>
      </c>
      <c r="AX581" s="14" t="s">
        <v>73</v>
      </c>
      <c r="AY581" s="255" t="s">
        <v>213</v>
      </c>
    </row>
    <row r="582" s="16" customFormat="1">
      <c r="A582" s="16"/>
      <c r="B582" s="282"/>
      <c r="C582" s="283"/>
      <c r="D582" s="236" t="s">
        <v>223</v>
      </c>
      <c r="E582" s="284" t="s">
        <v>2038</v>
      </c>
      <c r="F582" s="285" t="s">
        <v>380</v>
      </c>
      <c r="G582" s="283"/>
      <c r="H582" s="286">
        <v>17.940000000000001</v>
      </c>
      <c r="I582" s="287"/>
      <c r="J582" s="283"/>
      <c r="K582" s="283"/>
      <c r="L582" s="288"/>
      <c r="M582" s="289"/>
      <c r="N582" s="290"/>
      <c r="O582" s="290"/>
      <c r="P582" s="290"/>
      <c r="Q582" s="290"/>
      <c r="R582" s="290"/>
      <c r="S582" s="290"/>
      <c r="T582" s="291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92" t="s">
        <v>223</v>
      </c>
      <c r="AU582" s="292" t="s">
        <v>86</v>
      </c>
      <c r="AV582" s="16" t="s">
        <v>116</v>
      </c>
      <c r="AW582" s="16" t="s">
        <v>34</v>
      </c>
      <c r="AX582" s="16" t="s">
        <v>73</v>
      </c>
      <c r="AY582" s="292" t="s">
        <v>213</v>
      </c>
    </row>
    <row r="583" s="15" customFormat="1">
      <c r="A583" s="15"/>
      <c r="B583" s="256"/>
      <c r="C583" s="257"/>
      <c r="D583" s="236" t="s">
        <v>223</v>
      </c>
      <c r="E583" s="258" t="s">
        <v>21</v>
      </c>
      <c r="F583" s="259" t="s">
        <v>230</v>
      </c>
      <c r="G583" s="257"/>
      <c r="H583" s="260">
        <v>17.940000000000001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223</v>
      </c>
      <c r="AU583" s="266" t="s">
        <v>86</v>
      </c>
      <c r="AV583" s="15" t="s">
        <v>122</v>
      </c>
      <c r="AW583" s="15" t="s">
        <v>34</v>
      </c>
      <c r="AX583" s="15" t="s">
        <v>80</v>
      </c>
      <c r="AY583" s="266" t="s">
        <v>213</v>
      </c>
    </row>
    <row r="584" s="2" customFormat="1" ht="16.5" customHeight="1">
      <c r="A584" s="41"/>
      <c r="B584" s="42"/>
      <c r="C584" s="267" t="s">
        <v>334</v>
      </c>
      <c r="D584" s="267" t="s">
        <v>241</v>
      </c>
      <c r="E584" s="268" t="s">
        <v>2461</v>
      </c>
      <c r="F584" s="269" t="s">
        <v>2462</v>
      </c>
      <c r="G584" s="270" t="s">
        <v>248</v>
      </c>
      <c r="H584" s="271">
        <v>33.737000000000002</v>
      </c>
      <c r="I584" s="272"/>
      <c r="J584" s="273">
        <f>ROUND(I584*H584,2)</f>
        <v>0</v>
      </c>
      <c r="K584" s="269" t="s">
        <v>219</v>
      </c>
      <c r="L584" s="274"/>
      <c r="M584" s="275" t="s">
        <v>21</v>
      </c>
      <c r="N584" s="276" t="s">
        <v>45</v>
      </c>
      <c r="O584" s="87"/>
      <c r="P584" s="225">
        <f>O584*H584</f>
        <v>0</v>
      </c>
      <c r="Q584" s="225">
        <v>0.0050000000000000001</v>
      </c>
      <c r="R584" s="225">
        <f>Q584*H584</f>
        <v>0.168685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244</v>
      </c>
      <c r="AT584" s="227" t="s">
        <v>241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122</v>
      </c>
      <c r="BM584" s="227" t="s">
        <v>2463</v>
      </c>
    </row>
    <row r="585" s="14" customFormat="1">
      <c r="A585" s="14"/>
      <c r="B585" s="245"/>
      <c r="C585" s="246"/>
      <c r="D585" s="236" t="s">
        <v>223</v>
      </c>
      <c r="E585" s="247" t="s">
        <v>21</v>
      </c>
      <c r="F585" s="248" t="s">
        <v>2464</v>
      </c>
      <c r="G585" s="246"/>
      <c r="H585" s="249">
        <v>14.9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223</v>
      </c>
      <c r="AU585" s="255" t="s">
        <v>86</v>
      </c>
      <c r="AV585" s="14" t="s">
        <v>86</v>
      </c>
      <c r="AW585" s="14" t="s">
        <v>34</v>
      </c>
      <c r="AX585" s="14" t="s">
        <v>73</v>
      </c>
      <c r="AY585" s="255" t="s">
        <v>213</v>
      </c>
    </row>
    <row r="586" s="14" customFormat="1">
      <c r="A586" s="14"/>
      <c r="B586" s="245"/>
      <c r="C586" s="246"/>
      <c r="D586" s="236" t="s">
        <v>223</v>
      </c>
      <c r="E586" s="247" t="s">
        <v>21</v>
      </c>
      <c r="F586" s="248" t="s">
        <v>2465</v>
      </c>
      <c r="G586" s="246"/>
      <c r="H586" s="249">
        <v>18.837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223</v>
      </c>
      <c r="AU586" s="255" t="s">
        <v>86</v>
      </c>
      <c r="AV586" s="14" t="s">
        <v>86</v>
      </c>
      <c r="AW586" s="14" t="s">
        <v>34</v>
      </c>
      <c r="AX586" s="14" t="s">
        <v>73</v>
      </c>
      <c r="AY586" s="255" t="s">
        <v>213</v>
      </c>
    </row>
    <row r="587" s="15" customFormat="1">
      <c r="A587" s="15"/>
      <c r="B587" s="256"/>
      <c r="C587" s="257"/>
      <c r="D587" s="236" t="s">
        <v>223</v>
      </c>
      <c r="E587" s="258" t="s">
        <v>21</v>
      </c>
      <c r="F587" s="259" t="s">
        <v>230</v>
      </c>
      <c r="G587" s="257"/>
      <c r="H587" s="260">
        <v>33.737000000000002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223</v>
      </c>
      <c r="AU587" s="266" t="s">
        <v>86</v>
      </c>
      <c r="AV587" s="15" t="s">
        <v>122</v>
      </c>
      <c r="AW587" s="15" t="s">
        <v>34</v>
      </c>
      <c r="AX587" s="15" t="s">
        <v>80</v>
      </c>
      <c r="AY587" s="266" t="s">
        <v>213</v>
      </c>
    </row>
    <row r="588" s="2" customFormat="1" ht="16.5" customHeight="1">
      <c r="A588" s="41"/>
      <c r="B588" s="42"/>
      <c r="C588" s="267" t="s">
        <v>340</v>
      </c>
      <c r="D588" s="267" t="s">
        <v>241</v>
      </c>
      <c r="E588" s="268" t="s">
        <v>2466</v>
      </c>
      <c r="F588" s="269" t="s">
        <v>2467</v>
      </c>
      <c r="G588" s="270" t="s">
        <v>248</v>
      </c>
      <c r="H588" s="271">
        <v>33.737000000000002</v>
      </c>
      <c r="I588" s="272"/>
      <c r="J588" s="273">
        <f>ROUND(I588*H588,2)</f>
        <v>0</v>
      </c>
      <c r="K588" s="269" t="s">
        <v>219</v>
      </c>
      <c r="L588" s="274"/>
      <c r="M588" s="275" t="s">
        <v>21</v>
      </c>
      <c r="N588" s="276" t="s">
        <v>45</v>
      </c>
      <c r="O588" s="87"/>
      <c r="P588" s="225">
        <f>O588*H588</f>
        <v>0</v>
      </c>
      <c r="Q588" s="225">
        <v>0.0080000000000000002</v>
      </c>
      <c r="R588" s="225">
        <f>Q588*H588</f>
        <v>0.26989600000000002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244</v>
      </c>
      <c r="AT588" s="227" t="s">
        <v>241</v>
      </c>
      <c r="AU588" s="227" t="s">
        <v>86</v>
      </c>
      <c r="AY588" s="20" t="s">
        <v>213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86</v>
      </c>
      <c r="BK588" s="228">
        <f>ROUND(I588*H588,2)</f>
        <v>0</v>
      </c>
      <c r="BL588" s="20" t="s">
        <v>122</v>
      </c>
      <c r="BM588" s="227" t="s">
        <v>2468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2464</v>
      </c>
      <c r="G589" s="246"/>
      <c r="H589" s="249">
        <v>14.9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2465</v>
      </c>
      <c r="G590" s="246"/>
      <c r="H590" s="249">
        <v>18.837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5" customFormat="1">
      <c r="A591" s="15"/>
      <c r="B591" s="256"/>
      <c r="C591" s="257"/>
      <c r="D591" s="236" t="s">
        <v>223</v>
      </c>
      <c r="E591" s="258" t="s">
        <v>21</v>
      </c>
      <c r="F591" s="259" t="s">
        <v>230</v>
      </c>
      <c r="G591" s="257"/>
      <c r="H591" s="260">
        <v>33.737000000000002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223</v>
      </c>
      <c r="AU591" s="266" t="s">
        <v>86</v>
      </c>
      <c r="AV591" s="15" t="s">
        <v>122</v>
      </c>
      <c r="AW591" s="15" t="s">
        <v>34</v>
      </c>
      <c r="AX591" s="15" t="s">
        <v>80</v>
      </c>
      <c r="AY591" s="266" t="s">
        <v>213</v>
      </c>
    </row>
    <row r="592" s="2" customFormat="1" ht="24.15" customHeight="1">
      <c r="A592" s="41"/>
      <c r="B592" s="42"/>
      <c r="C592" s="216" t="s">
        <v>7</v>
      </c>
      <c r="D592" s="216" t="s">
        <v>215</v>
      </c>
      <c r="E592" s="217" t="s">
        <v>2469</v>
      </c>
      <c r="F592" s="218" t="s">
        <v>2470</v>
      </c>
      <c r="G592" s="219" t="s">
        <v>248</v>
      </c>
      <c r="H592" s="220">
        <v>406.387</v>
      </c>
      <c r="I592" s="221"/>
      <c r="J592" s="222">
        <f>ROUND(I592*H592,2)</f>
        <v>0</v>
      </c>
      <c r="K592" s="218" t="s">
        <v>219</v>
      </c>
      <c r="L592" s="47"/>
      <c r="M592" s="223" t="s">
        <v>21</v>
      </c>
      <c r="N592" s="224" t="s">
        <v>45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314</v>
      </c>
      <c r="AT592" s="227" t="s">
        <v>215</v>
      </c>
      <c r="AU592" s="227" t="s">
        <v>86</v>
      </c>
      <c r="AY592" s="20" t="s">
        <v>213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86</v>
      </c>
      <c r="BK592" s="228">
        <f>ROUND(I592*H592,2)</f>
        <v>0</v>
      </c>
      <c r="BL592" s="20" t="s">
        <v>314</v>
      </c>
      <c r="BM592" s="227" t="s">
        <v>2471</v>
      </c>
    </row>
    <row r="593" s="2" customFormat="1">
      <c r="A593" s="41"/>
      <c r="B593" s="42"/>
      <c r="C593" s="43"/>
      <c r="D593" s="229" t="s">
        <v>221</v>
      </c>
      <c r="E593" s="43"/>
      <c r="F593" s="230" t="s">
        <v>2472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221</v>
      </c>
      <c r="AU593" s="20" t="s">
        <v>86</v>
      </c>
    </row>
    <row r="594" s="13" customFormat="1">
      <c r="A594" s="13"/>
      <c r="B594" s="234"/>
      <c r="C594" s="235"/>
      <c r="D594" s="236" t="s">
        <v>223</v>
      </c>
      <c r="E594" s="237" t="s">
        <v>21</v>
      </c>
      <c r="F594" s="238" t="s">
        <v>2345</v>
      </c>
      <c r="G594" s="235"/>
      <c r="H594" s="237" t="s">
        <v>21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223</v>
      </c>
      <c r="AU594" s="244" t="s">
        <v>86</v>
      </c>
      <c r="AV594" s="13" t="s">
        <v>80</v>
      </c>
      <c r="AW594" s="13" t="s">
        <v>34</v>
      </c>
      <c r="AX594" s="13" t="s">
        <v>73</v>
      </c>
      <c r="AY594" s="244" t="s">
        <v>213</v>
      </c>
    </row>
    <row r="595" s="14" customFormat="1">
      <c r="A595" s="14"/>
      <c r="B595" s="245"/>
      <c r="C595" s="246"/>
      <c r="D595" s="236" t="s">
        <v>223</v>
      </c>
      <c r="E595" s="247" t="s">
        <v>21</v>
      </c>
      <c r="F595" s="248" t="s">
        <v>2473</v>
      </c>
      <c r="G595" s="246"/>
      <c r="H595" s="249">
        <v>379.89600000000002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223</v>
      </c>
      <c r="AU595" s="255" t="s">
        <v>86</v>
      </c>
      <c r="AV595" s="14" t="s">
        <v>86</v>
      </c>
      <c r="AW595" s="14" t="s">
        <v>34</v>
      </c>
      <c r="AX595" s="14" t="s">
        <v>73</v>
      </c>
      <c r="AY595" s="255" t="s">
        <v>213</v>
      </c>
    </row>
    <row r="596" s="14" customFormat="1">
      <c r="A596" s="14"/>
      <c r="B596" s="245"/>
      <c r="C596" s="246"/>
      <c r="D596" s="236" t="s">
        <v>223</v>
      </c>
      <c r="E596" s="247" t="s">
        <v>21</v>
      </c>
      <c r="F596" s="248" t="s">
        <v>2474</v>
      </c>
      <c r="G596" s="246"/>
      <c r="H596" s="249">
        <v>4.351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223</v>
      </c>
      <c r="AU596" s="255" t="s">
        <v>86</v>
      </c>
      <c r="AV596" s="14" t="s">
        <v>86</v>
      </c>
      <c r="AW596" s="14" t="s">
        <v>34</v>
      </c>
      <c r="AX596" s="14" t="s">
        <v>73</v>
      </c>
      <c r="AY596" s="255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2475</v>
      </c>
      <c r="G597" s="246"/>
      <c r="H597" s="249">
        <v>-9.9900000000000002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6" customFormat="1">
      <c r="A598" s="16"/>
      <c r="B598" s="282"/>
      <c r="C598" s="283"/>
      <c r="D598" s="236" t="s">
        <v>223</v>
      </c>
      <c r="E598" s="284" t="s">
        <v>1993</v>
      </c>
      <c r="F598" s="285" t="s">
        <v>380</v>
      </c>
      <c r="G598" s="283"/>
      <c r="H598" s="286">
        <v>374.257</v>
      </c>
      <c r="I598" s="287"/>
      <c r="J598" s="283"/>
      <c r="K598" s="283"/>
      <c r="L598" s="288"/>
      <c r="M598" s="289"/>
      <c r="N598" s="290"/>
      <c r="O598" s="290"/>
      <c r="P598" s="290"/>
      <c r="Q598" s="290"/>
      <c r="R598" s="290"/>
      <c r="S598" s="290"/>
      <c r="T598" s="291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92" t="s">
        <v>223</v>
      </c>
      <c r="AU598" s="292" t="s">
        <v>86</v>
      </c>
      <c r="AV598" s="16" t="s">
        <v>116</v>
      </c>
      <c r="AW598" s="16" t="s">
        <v>34</v>
      </c>
      <c r="AX598" s="16" t="s">
        <v>73</v>
      </c>
      <c r="AY598" s="292" t="s">
        <v>213</v>
      </c>
    </row>
    <row r="599" s="13" customFormat="1">
      <c r="A599" s="13"/>
      <c r="B599" s="234"/>
      <c r="C599" s="235"/>
      <c r="D599" s="236" t="s">
        <v>223</v>
      </c>
      <c r="E599" s="237" t="s">
        <v>21</v>
      </c>
      <c r="F599" s="238" t="s">
        <v>2476</v>
      </c>
      <c r="G599" s="235"/>
      <c r="H599" s="237" t="s">
        <v>21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223</v>
      </c>
      <c r="AU599" s="244" t="s">
        <v>86</v>
      </c>
      <c r="AV599" s="13" t="s">
        <v>80</v>
      </c>
      <c r="AW599" s="13" t="s">
        <v>34</v>
      </c>
      <c r="AX599" s="13" t="s">
        <v>73</v>
      </c>
      <c r="AY599" s="244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2040</v>
      </c>
      <c r="G600" s="246"/>
      <c r="H600" s="249">
        <v>14.19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2038</v>
      </c>
      <c r="G601" s="246"/>
      <c r="H601" s="249">
        <v>17.940000000000001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6" customFormat="1">
      <c r="A602" s="16"/>
      <c r="B602" s="282"/>
      <c r="C602" s="283"/>
      <c r="D602" s="236" t="s">
        <v>223</v>
      </c>
      <c r="E602" s="284" t="s">
        <v>2036</v>
      </c>
      <c r="F602" s="285" t="s">
        <v>380</v>
      </c>
      <c r="G602" s="283"/>
      <c r="H602" s="286">
        <v>32.130000000000003</v>
      </c>
      <c r="I602" s="287"/>
      <c r="J602" s="283"/>
      <c r="K602" s="283"/>
      <c r="L602" s="288"/>
      <c r="M602" s="289"/>
      <c r="N602" s="290"/>
      <c r="O602" s="290"/>
      <c r="P602" s="290"/>
      <c r="Q602" s="290"/>
      <c r="R602" s="290"/>
      <c r="S602" s="290"/>
      <c r="T602" s="291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92" t="s">
        <v>223</v>
      </c>
      <c r="AU602" s="292" t="s">
        <v>86</v>
      </c>
      <c r="AV602" s="16" t="s">
        <v>116</v>
      </c>
      <c r="AW602" s="16" t="s">
        <v>34</v>
      </c>
      <c r="AX602" s="16" t="s">
        <v>73</v>
      </c>
      <c r="AY602" s="292" t="s">
        <v>213</v>
      </c>
    </row>
    <row r="603" s="15" customFormat="1">
      <c r="A603" s="15"/>
      <c r="B603" s="256"/>
      <c r="C603" s="257"/>
      <c r="D603" s="236" t="s">
        <v>223</v>
      </c>
      <c r="E603" s="258" t="s">
        <v>21</v>
      </c>
      <c r="F603" s="259" t="s">
        <v>230</v>
      </c>
      <c r="G603" s="257"/>
      <c r="H603" s="260">
        <v>406.387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223</v>
      </c>
      <c r="AU603" s="266" t="s">
        <v>86</v>
      </c>
      <c r="AV603" s="15" t="s">
        <v>122</v>
      </c>
      <c r="AW603" s="15" t="s">
        <v>34</v>
      </c>
      <c r="AX603" s="15" t="s">
        <v>80</v>
      </c>
      <c r="AY603" s="266" t="s">
        <v>213</v>
      </c>
    </row>
    <row r="604" s="2" customFormat="1" ht="16.5" customHeight="1">
      <c r="A604" s="41"/>
      <c r="B604" s="42"/>
      <c r="C604" s="267" t="s">
        <v>350</v>
      </c>
      <c r="D604" s="267" t="s">
        <v>241</v>
      </c>
      <c r="E604" s="268" t="s">
        <v>2477</v>
      </c>
      <c r="F604" s="269" t="s">
        <v>2478</v>
      </c>
      <c r="G604" s="270" t="s">
        <v>248</v>
      </c>
      <c r="H604" s="271">
        <v>473.44</v>
      </c>
      <c r="I604" s="272"/>
      <c r="J604" s="273">
        <f>ROUND(I604*H604,2)</f>
        <v>0</v>
      </c>
      <c r="K604" s="269" t="s">
        <v>219</v>
      </c>
      <c r="L604" s="274"/>
      <c r="M604" s="275" t="s">
        <v>21</v>
      </c>
      <c r="N604" s="276" t="s">
        <v>45</v>
      </c>
      <c r="O604" s="87"/>
      <c r="P604" s="225">
        <f>O604*H604</f>
        <v>0</v>
      </c>
      <c r="Q604" s="225">
        <v>0.00016000000000000001</v>
      </c>
      <c r="R604" s="225">
        <f>Q604*H604</f>
        <v>0.075750400000000009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502</v>
      </c>
      <c r="AT604" s="227" t="s">
        <v>241</v>
      </c>
      <c r="AU604" s="227" t="s">
        <v>86</v>
      </c>
      <c r="AY604" s="20" t="s">
        <v>213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86</v>
      </c>
      <c r="BK604" s="228">
        <f>ROUND(I604*H604,2)</f>
        <v>0</v>
      </c>
      <c r="BL604" s="20" t="s">
        <v>314</v>
      </c>
      <c r="BM604" s="227" t="s">
        <v>2479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2480</v>
      </c>
      <c r="G605" s="246"/>
      <c r="H605" s="249">
        <v>436.00900000000001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4" customFormat="1">
      <c r="A606" s="14"/>
      <c r="B606" s="245"/>
      <c r="C606" s="246"/>
      <c r="D606" s="236" t="s">
        <v>223</v>
      </c>
      <c r="E606" s="247" t="s">
        <v>21</v>
      </c>
      <c r="F606" s="248" t="s">
        <v>2481</v>
      </c>
      <c r="G606" s="246"/>
      <c r="H606" s="249">
        <v>37.430999999999997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223</v>
      </c>
      <c r="AU606" s="255" t="s">
        <v>86</v>
      </c>
      <c r="AV606" s="14" t="s">
        <v>86</v>
      </c>
      <c r="AW606" s="14" t="s">
        <v>34</v>
      </c>
      <c r="AX606" s="14" t="s">
        <v>73</v>
      </c>
      <c r="AY606" s="255" t="s">
        <v>213</v>
      </c>
    </row>
    <row r="607" s="15" customFormat="1">
      <c r="A607" s="15"/>
      <c r="B607" s="256"/>
      <c r="C607" s="257"/>
      <c r="D607" s="236" t="s">
        <v>223</v>
      </c>
      <c r="E607" s="258" t="s">
        <v>21</v>
      </c>
      <c r="F607" s="259" t="s">
        <v>230</v>
      </c>
      <c r="G607" s="257"/>
      <c r="H607" s="260">
        <v>473.44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6" t="s">
        <v>223</v>
      </c>
      <c r="AU607" s="266" t="s">
        <v>86</v>
      </c>
      <c r="AV607" s="15" t="s">
        <v>122</v>
      </c>
      <c r="AW607" s="15" t="s">
        <v>34</v>
      </c>
      <c r="AX607" s="15" t="s">
        <v>80</v>
      </c>
      <c r="AY607" s="266" t="s">
        <v>213</v>
      </c>
    </row>
    <row r="608" s="2" customFormat="1" ht="24.15" customHeight="1">
      <c r="A608" s="41"/>
      <c r="B608" s="42"/>
      <c r="C608" s="216" t="s">
        <v>466</v>
      </c>
      <c r="D608" s="216" t="s">
        <v>215</v>
      </c>
      <c r="E608" s="217" t="s">
        <v>2482</v>
      </c>
      <c r="F608" s="218" t="s">
        <v>2483</v>
      </c>
      <c r="G608" s="219" t="s">
        <v>248</v>
      </c>
      <c r="H608" s="220">
        <v>374.257</v>
      </c>
      <c r="I608" s="221"/>
      <c r="J608" s="222">
        <f>ROUND(I608*H608,2)</f>
        <v>0</v>
      </c>
      <c r="K608" s="218" t="s">
        <v>219</v>
      </c>
      <c r="L608" s="47"/>
      <c r="M608" s="223" t="s">
        <v>21</v>
      </c>
      <c r="N608" s="224" t="s">
        <v>45</v>
      </c>
      <c r="O608" s="87"/>
      <c r="P608" s="225">
        <f>O608*H608</f>
        <v>0</v>
      </c>
      <c r="Q608" s="225">
        <v>1.0000000000000001E-05</v>
      </c>
      <c r="R608" s="225">
        <f>Q608*H608</f>
        <v>0.0037425700000000002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314</v>
      </c>
      <c r="AT608" s="227" t="s">
        <v>215</v>
      </c>
      <c r="AU608" s="227" t="s">
        <v>86</v>
      </c>
      <c r="AY608" s="20" t="s">
        <v>213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86</v>
      </c>
      <c r="BK608" s="228">
        <f>ROUND(I608*H608,2)</f>
        <v>0</v>
      </c>
      <c r="BL608" s="20" t="s">
        <v>314</v>
      </c>
      <c r="BM608" s="227" t="s">
        <v>2484</v>
      </c>
    </row>
    <row r="609" s="2" customFormat="1">
      <c r="A609" s="41"/>
      <c r="B609" s="42"/>
      <c r="C609" s="43"/>
      <c r="D609" s="229" t="s">
        <v>221</v>
      </c>
      <c r="E609" s="43"/>
      <c r="F609" s="230" t="s">
        <v>2485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221</v>
      </c>
      <c r="AU609" s="20" t="s">
        <v>86</v>
      </c>
    </row>
    <row r="610" s="14" customFormat="1">
      <c r="A610" s="14"/>
      <c r="B610" s="245"/>
      <c r="C610" s="246"/>
      <c r="D610" s="236" t="s">
        <v>223</v>
      </c>
      <c r="E610" s="247" t="s">
        <v>21</v>
      </c>
      <c r="F610" s="248" t="s">
        <v>1993</v>
      </c>
      <c r="G610" s="246"/>
      <c r="H610" s="249">
        <v>374.257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223</v>
      </c>
      <c r="AU610" s="255" t="s">
        <v>86</v>
      </c>
      <c r="AV610" s="14" t="s">
        <v>86</v>
      </c>
      <c r="AW610" s="14" t="s">
        <v>34</v>
      </c>
      <c r="AX610" s="14" t="s">
        <v>73</v>
      </c>
      <c r="AY610" s="255" t="s">
        <v>213</v>
      </c>
    </row>
    <row r="611" s="15" customFormat="1">
      <c r="A611" s="15"/>
      <c r="B611" s="256"/>
      <c r="C611" s="257"/>
      <c r="D611" s="236" t="s">
        <v>223</v>
      </c>
      <c r="E611" s="258" t="s">
        <v>21</v>
      </c>
      <c r="F611" s="259" t="s">
        <v>230</v>
      </c>
      <c r="G611" s="257"/>
      <c r="H611" s="260">
        <v>374.257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223</v>
      </c>
      <c r="AU611" s="266" t="s">
        <v>86</v>
      </c>
      <c r="AV611" s="15" t="s">
        <v>122</v>
      </c>
      <c r="AW611" s="15" t="s">
        <v>34</v>
      </c>
      <c r="AX611" s="15" t="s">
        <v>80</v>
      </c>
      <c r="AY611" s="266" t="s">
        <v>213</v>
      </c>
    </row>
    <row r="612" s="2" customFormat="1" ht="16.5" customHeight="1">
      <c r="A612" s="41"/>
      <c r="B612" s="42"/>
      <c r="C612" s="267" t="s">
        <v>469</v>
      </c>
      <c r="D612" s="267" t="s">
        <v>241</v>
      </c>
      <c r="E612" s="268" t="s">
        <v>2486</v>
      </c>
      <c r="F612" s="269" t="s">
        <v>2487</v>
      </c>
      <c r="G612" s="270" t="s">
        <v>248</v>
      </c>
      <c r="H612" s="271">
        <v>411.68299999999999</v>
      </c>
      <c r="I612" s="272"/>
      <c r="J612" s="273">
        <f>ROUND(I612*H612,2)</f>
        <v>0</v>
      </c>
      <c r="K612" s="269" t="s">
        <v>21</v>
      </c>
      <c r="L612" s="274"/>
      <c r="M612" s="275" t="s">
        <v>21</v>
      </c>
      <c r="N612" s="276" t="s">
        <v>45</v>
      </c>
      <c r="O612" s="87"/>
      <c r="P612" s="225">
        <f>O612*H612</f>
        <v>0</v>
      </c>
      <c r="Q612" s="225">
        <v>0.00013999999999999999</v>
      </c>
      <c r="R612" s="225">
        <f>Q612*H612</f>
        <v>0.057635619999999992</v>
      </c>
      <c r="S612" s="225">
        <v>0</v>
      </c>
      <c r="T612" s="22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7" t="s">
        <v>502</v>
      </c>
      <c r="AT612" s="227" t="s">
        <v>241</v>
      </c>
      <c r="AU612" s="227" t="s">
        <v>86</v>
      </c>
      <c r="AY612" s="20" t="s">
        <v>213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86</v>
      </c>
      <c r="BK612" s="228">
        <f>ROUND(I612*H612,2)</f>
        <v>0</v>
      </c>
      <c r="BL612" s="20" t="s">
        <v>314</v>
      </c>
      <c r="BM612" s="227" t="s">
        <v>2488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2489</v>
      </c>
      <c r="G613" s="246"/>
      <c r="H613" s="249">
        <v>411.68299999999999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5" customFormat="1">
      <c r="A614" s="15"/>
      <c r="B614" s="256"/>
      <c r="C614" s="257"/>
      <c r="D614" s="236" t="s">
        <v>223</v>
      </c>
      <c r="E614" s="258" t="s">
        <v>21</v>
      </c>
      <c r="F614" s="259" t="s">
        <v>230</v>
      </c>
      <c r="G614" s="257"/>
      <c r="H614" s="260">
        <v>411.68299999999999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223</v>
      </c>
      <c r="AU614" s="266" t="s">
        <v>86</v>
      </c>
      <c r="AV614" s="15" t="s">
        <v>122</v>
      </c>
      <c r="AW614" s="15" t="s">
        <v>34</v>
      </c>
      <c r="AX614" s="15" t="s">
        <v>80</v>
      </c>
      <c r="AY614" s="266" t="s">
        <v>213</v>
      </c>
    </row>
    <row r="615" s="2" customFormat="1" ht="24.15" customHeight="1">
      <c r="A615" s="41"/>
      <c r="B615" s="42"/>
      <c r="C615" s="216" t="s">
        <v>475</v>
      </c>
      <c r="D615" s="216" t="s">
        <v>215</v>
      </c>
      <c r="E615" s="217" t="s">
        <v>1895</v>
      </c>
      <c r="F615" s="218" t="s">
        <v>1896</v>
      </c>
      <c r="G615" s="219" t="s">
        <v>284</v>
      </c>
      <c r="H615" s="220">
        <v>7.8739999999999997</v>
      </c>
      <c r="I615" s="221"/>
      <c r="J615" s="222">
        <f>ROUND(I615*H615,2)</f>
        <v>0</v>
      </c>
      <c r="K615" s="218" t="s">
        <v>219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2490</v>
      </c>
    </row>
    <row r="616" s="2" customFormat="1">
      <c r="A616" s="41"/>
      <c r="B616" s="42"/>
      <c r="C616" s="43"/>
      <c r="D616" s="229" t="s">
        <v>221</v>
      </c>
      <c r="E616" s="43"/>
      <c r="F616" s="230" t="s">
        <v>1898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221</v>
      </c>
      <c r="AU616" s="20" t="s">
        <v>86</v>
      </c>
    </row>
    <row r="617" s="12" customFormat="1" ht="22.8" customHeight="1">
      <c r="A617" s="12"/>
      <c r="B617" s="200"/>
      <c r="C617" s="201"/>
      <c r="D617" s="202" t="s">
        <v>72</v>
      </c>
      <c r="E617" s="214" t="s">
        <v>1899</v>
      </c>
      <c r="F617" s="214" t="s">
        <v>1900</v>
      </c>
      <c r="G617" s="201"/>
      <c r="H617" s="201"/>
      <c r="I617" s="204"/>
      <c r="J617" s="215">
        <f>BK617</f>
        <v>0</v>
      </c>
      <c r="K617" s="201"/>
      <c r="L617" s="206"/>
      <c r="M617" s="207"/>
      <c r="N617" s="208"/>
      <c r="O617" s="208"/>
      <c r="P617" s="209">
        <f>SUM(P618:P829)</f>
        <v>0</v>
      </c>
      <c r="Q617" s="208"/>
      <c r="R617" s="209">
        <f>SUM(R618:R829)</f>
        <v>30.093690000000002</v>
      </c>
      <c r="S617" s="208"/>
      <c r="T617" s="210">
        <f>SUM(T618:T829)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1" t="s">
        <v>86</v>
      </c>
      <c r="AT617" s="212" t="s">
        <v>72</v>
      </c>
      <c r="AU617" s="212" t="s">
        <v>80</v>
      </c>
      <c r="AY617" s="211" t="s">
        <v>213</v>
      </c>
      <c r="BK617" s="213">
        <f>SUM(BK618:BK829)</f>
        <v>0</v>
      </c>
    </row>
    <row r="618" s="2" customFormat="1" ht="24.15" customHeight="1">
      <c r="A618" s="41"/>
      <c r="B618" s="42"/>
      <c r="C618" s="216" t="s">
        <v>478</v>
      </c>
      <c r="D618" s="216" t="s">
        <v>215</v>
      </c>
      <c r="E618" s="217" t="s">
        <v>2491</v>
      </c>
      <c r="F618" s="218" t="s">
        <v>2492</v>
      </c>
      <c r="G618" s="219" t="s">
        <v>248</v>
      </c>
      <c r="H618" s="220">
        <v>943.67999999999995</v>
      </c>
      <c r="I618" s="221"/>
      <c r="J618" s="222">
        <f>ROUND(I618*H618,2)</f>
        <v>0</v>
      </c>
      <c r="K618" s="218" t="s">
        <v>219</v>
      </c>
      <c r="L618" s="47"/>
      <c r="M618" s="223" t="s">
        <v>21</v>
      </c>
      <c r="N618" s="224" t="s">
        <v>45</v>
      </c>
      <c r="O618" s="87"/>
      <c r="P618" s="225">
        <f>O618*H618</f>
        <v>0</v>
      </c>
      <c r="Q618" s="225">
        <v>0.012200000000000001</v>
      </c>
      <c r="R618" s="225">
        <f>Q618*H618</f>
        <v>11.512896</v>
      </c>
      <c r="S618" s="225">
        <v>0</v>
      </c>
      <c r="T618" s="226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7" t="s">
        <v>314</v>
      </c>
      <c r="AT618" s="227" t="s">
        <v>215</v>
      </c>
      <c r="AU618" s="227" t="s">
        <v>86</v>
      </c>
      <c r="AY618" s="20" t="s">
        <v>213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20" t="s">
        <v>86</v>
      </c>
      <c r="BK618" s="228">
        <f>ROUND(I618*H618,2)</f>
        <v>0</v>
      </c>
      <c r="BL618" s="20" t="s">
        <v>314</v>
      </c>
      <c r="BM618" s="227" t="s">
        <v>2493</v>
      </c>
    </row>
    <row r="619" s="2" customFormat="1">
      <c r="A619" s="41"/>
      <c r="B619" s="42"/>
      <c r="C619" s="43"/>
      <c r="D619" s="229" t="s">
        <v>221</v>
      </c>
      <c r="E619" s="43"/>
      <c r="F619" s="230" t="s">
        <v>2494</v>
      </c>
      <c r="G619" s="43"/>
      <c r="H619" s="43"/>
      <c r="I619" s="231"/>
      <c r="J619" s="43"/>
      <c r="K619" s="43"/>
      <c r="L619" s="47"/>
      <c r="M619" s="232"/>
      <c r="N619" s="233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221</v>
      </c>
      <c r="AU619" s="20" t="s">
        <v>86</v>
      </c>
    </row>
    <row r="620" s="2" customFormat="1">
      <c r="A620" s="41"/>
      <c r="B620" s="42"/>
      <c r="C620" s="43"/>
      <c r="D620" s="236" t="s">
        <v>367</v>
      </c>
      <c r="E620" s="43"/>
      <c r="F620" s="281" t="s">
        <v>2495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367</v>
      </c>
      <c r="AU620" s="20" t="s">
        <v>86</v>
      </c>
    </row>
    <row r="621" s="13" customFormat="1">
      <c r="A621" s="13"/>
      <c r="B621" s="234"/>
      <c r="C621" s="235"/>
      <c r="D621" s="236" t="s">
        <v>223</v>
      </c>
      <c r="E621" s="237" t="s">
        <v>21</v>
      </c>
      <c r="F621" s="238" t="s">
        <v>2496</v>
      </c>
      <c r="G621" s="235"/>
      <c r="H621" s="237" t="s">
        <v>21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223</v>
      </c>
      <c r="AU621" s="244" t="s">
        <v>86</v>
      </c>
      <c r="AV621" s="13" t="s">
        <v>80</v>
      </c>
      <c r="AW621" s="13" t="s">
        <v>34</v>
      </c>
      <c r="AX621" s="13" t="s">
        <v>73</v>
      </c>
      <c r="AY621" s="244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1035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4" customFormat="1">
      <c r="A623" s="14"/>
      <c r="B623" s="245"/>
      <c r="C623" s="246"/>
      <c r="D623" s="236" t="s">
        <v>223</v>
      </c>
      <c r="E623" s="247" t="s">
        <v>21</v>
      </c>
      <c r="F623" s="248" t="s">
        <v>2358</v>
      </c>
      <c r="G623" s="246"/>
      <c r="H623" s="249">
        <v>72.799999999999997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223</v>
      </c>
      <c r="AU623" s="255" t="s">
        <v>86</v>
      </c>
      <c r="AV623" s="14" t="s">
        <v>86</v>
      </c>
      <c r="AW623" s="14" t="s">
        <v>34</v>
      </c>
      <c r="AX623" s="14" t="s">
        <v>73</v>
      </c>
      <c r="AY623" s="255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2441</v>
      </c>
      <c r="G624" s="246"/>
      <c r="H624" s="249">
        <v>62.5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4" customFormat="1">
      <c r="A625" s="14"/>
      <c r="B625" s="245"/>
      <c r="C625" s="246"/>
      <c r="D625" s="236" t="s">
        <v>223</v>
      </c>
      <c r="E625" s="247" t="s">
        <v>21</v>
      </c>
      <c r="F625" s="248" t="s">
        <v>2443</v>
      </c>
      <c r="G625" s="246"/>
      <c r="H625" s="249">
        <v>8.6500000000000004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223</v>
      </c>
      <c r="AU625" s="255" t="s">
        <v>86</v>
      </c>
      <c r="AV625" s="14" t="s">
        <v>86</v>
      </c>
      <c r="AW625" s="14" t="s">
        <v>34</v>
      </c>
      <c r="AX625" s="14" t="s">
        <v>73</v>
      </c>
      <c r="AY625" s="255" t="s">
        <v>213</v>
      </c>
    </row>
    <row r="626" s="14" customFormat="1">
      <c r="A626" s="14"/>
      <c r="B626" s="245"/>
      <c r="C626" s="246"/>
      <c r="D626" s="236" t="s">
        <v>223</v>
      </c>
      <c r="E626" s="247" t="s">
        <v>21</v>
      </c>
      <c r="F626" s="248" t="s">
        <v>2359</v>
      </c>
      <c r="G626" s="246"/>
      <c r="H626" s="249">
        <v>6.6900000000000004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223</v>
      </c>
      <c r="AU626" s="255" t="s">
        <v>86</v>
      </c>
      <c r="AV626" s="14" t="s">
        <v>86</v>
      </c>
      <c r="AW626" s="14" t="s">
        <v>34</v>
      </c>
      <c r="AX626" s="14" t="s">
        <v>73</v>
      </c>
      <c r="AY626" s="255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2360</v>
      </c>
      <c r="G627" s="246"/>
      <c r="H627" s="249">
        <v>4.3600000000000003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4" customFormat="1">
      <c r="A628" s="14"/>
      <c r="B628" s="245"/>
      <c r="C628" s="246"/>
      <c r="D628" s="236" t="s">
        <v>223</v>
      </c>
      <c r="E628" s="247" t="s">
        <v>21</v>
      </c>
      <c r="F628" s="248" t="s">
        <v>2361</v>
      </c>
      <c r="G628" s="246"/>
      <c r="H628" s="249">
        <v>18.600000000000001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223</v>
      </c>
      <c r="AU628" s="255" t="s">
        <v>86</v>
      </c>
      <c r="AV628" s="14" t="s">
        <v>86</v>
      </c>
      <c r="AW628" s="14" t="s">
        <v>34</v>
      </c>
      <c r="AX628" s="14" t="s">
        <v>73</v>
      </c>
      <c r="AY628" s="255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2363</v>
      </c>
      <c r="G629" s="246"/>
      <c r="H629" s="249">
        <v>29.850000000000001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4" customFormat="1">
      <c r="A630" s="14"/>
      <c r="B630" s="245"/>
      <c r="C630" s="246"/>
      <c r="D630" s="236" t="s">
        <v>223</v>
      </c>
      <c r="E630" s="247" t="s">
        <v>21</v>
      </c>
      <c r="F630" s="248" t="s">
        <v>2364</v>
      </c>
      <c r="G630" s="246"/>
      <c r="H630" s="249">
        <v>24.969999999999999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223</v>
      </c>
      <c r="AU630" s="255" t="s">
        <v>86</v>
      </c>
      <c r="AV630" s="14" t="s">
        <v>86</v>
      </c>
      <c r="AW630" s="14" t="s">
        <v>34</v>
      </c>
      <c r="AX630" s="14" t="s">
        <v>73</v>
      </c>
      <c r="AY630" s="255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2365</v>
      </c>
      <c r="G631" s="246"/>
      <c r="H631" s="249">
        <v>23.739999999999998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4" customFormat="1">
      <c r="A632" s="14"/>
      <c r="B632" s="245"/>
      <c r="C632" s="246"/>
      <c r="D632" s="236" t="s">
        <v>223</v>
      </c>
      <c r="E632" s="247" t="s">
        <v>21</v>
      </c>
      <c r="F632" s="248" t="s">
        <v>2366</v>
      </c>
      <c r="G632" s="246"/>
      <c r="H632" s="249">
        <v>4.2999999999999998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223</v>
      </c>
      <c r="AU632" s="255" t="s">
        <v>86</v>
      </c>
      <c r="AV632" s="14" t="s">
        <v>86</v>
      </c>
      <c r="AW632" s="14" t="s">
        <v>34</v>
      </c>
      <c r="AX632" s="14" t="s">
        <v>73</v>
      </c>
      <c r="AY632" s="255" t="s">
        <v>213</v>
      </c>
    </row>
    <row r="633" s="14" customFormat="1">
      <c r="A633" s="14"/>
      <c r="B633" s="245"/>
      <c r="C633" s="246"/>
      <c r="D633" s="236" t="s">
        <v>223</v>
      </c>
      <c r="E633" s="247" t="s">
        <v>21</v>
      </c>
      <c r="F633" s="248" t="s">
        <v>2368</v>
      </c>
      <c r="G633" s="246"/>
      <c r="H633" s="249">
        <v>8.3200000000000003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223</v>
      </c>
      <c r="AU633" s="255" t="s">
        <v>86</v>
      </c>
      <c r="AV633" s="14" t="s">
        <v>86</v>
      </c>
      <c r="AW633" s="14" t="s">
        <v>34</v>
      </c>
      <c r="AX633" s="14" t="s">
        <v>73</v>
      </c>
      <c r="AY633" s="255" t="s">
        <v>213</v>
      </c>
    </row>
    <row r="634" s="14" customFormat="1">
      <c r="A634" s="14"/>
      <c r="B634" s="245"/>
      <c r="C634" s="246"/>
      <c r="D634" s="236" t="s">
        <v>223</v>
      </c>
      <c r="E634" s="247" t="s">
        <v>21</v>
      </c>
      <c r="F634" s="248" t="s">
        <v>2369</v>
      </c>
      <c r="G634" s="246"/>
      <c r="H634" s="249">
        <v>50.659999999999997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223</v>
      </c>
      <c r="AU634" s="255" t="s">
        <v>86</v>
      </c>
      <c r="AV634" s="14" t="s">
        <v>86</v>
      </c>
      <c r="AW634" s="14" t="s">
        <v>34</v>
      </c>
      <c r="AX634" s="14" t="s">
        <v>73</v>
      </c>
      <c r="AY634" s="255" t="s">
        <v>213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2370</v>
      </c>
      <c r="G635" s="246"/>
      <c r="H635" s="249">
        <v>45.100000000000001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4" customFormat="1">
      <c r="A636" s="14"/>
      <c r="B636" s="245"/>
      <c r="C636" s="246"/>
      <c r="D636" s="236" t="s">
        <v>223</v>
      </c>
      <c r="E636" s="247" t="s">
        <v>21</v>
      </c>
      <c r="F636" s="248" t="s">
        <v>2371</v>
      </c>
      <c r="G636" s="246"/>
      <c r="H636" s="249">
        <v>19.949999999999999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223</v>
      </c>
      <c r="AU636" s="255" t="s">
        <v>86</v>
      </c>
      <c r="AV636" s="14" t="s">
        <v>86</v>
      </c>
      <c r="AW636" s="14" t="s">
        <v>34</v>
      </c>
      <c r="AX636" s="14" t="s">
        <v>73</v>
      </c>
      <c r="AY636" s="255" t="s">
        <v>213</v>
      </c>
    </row>
    <row r="637" s="14" customFormat="1">
      <c r="A637" s="14"/>
      <c r="B637" s="245"/>
      <c r="C637" s="246"/>
      <c r="D637" s="236" t="s">
        <v>223</v>
      </c>
      <c r="E637" s="247" t="s">
        <v>21</v>
      </c>
      <c r="F637" s="248" t="s">
        <v>2372</v>
      </c>
      <c r="G637" s="246"/>
      <c r="H637" s="249">
        <v>20.170000000000002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223</v>
      </c>
      <c r="AU637" s="255" t="s">
        <v>86</v>
      </c>
      <c r="AV637" s="14" t="s">
        <v>86</v>
      </c>
      <c r="AW637" s="14" t="s">
        <v>34</v>
      </c>
      <c r="AX637" s="14" t="s">
        <v>73</v>
      </c>
      <c r="AY637" s="255" t="s">
        <v>213</v>
      </c>
    </row>
    <row r="638" s="14" customFormat="1">
      <c r="A638" s="14"/>
      <c r="B638" s="245"/>
      <c r="C638" s="246"/>
      <c r="D638" s="236" t="s">
        <v>223</v>
      </c>
      <c r="E638" s="247" t="s">
        <v>21</v>
      </c>
      <c r="F638" s="248" t="s">
        <v>2373</v>
      </c>
      <c r="G638" s="246"/>
      <c r="H638" s="249">
        <v>20.079999999999998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223</v>
      </c>
      <c r="AU638" s="255" t="s">
        <v>86</v>
      </c>
      <c r="AV638" s="14" t="s">
        <v>86</v>
      </c>
      <c r="AW638" s="14" t="s">
        <v>34</v>
      </c>
      <c r="AX638" s="14" t="s">
        <v>73</v>
      </c>
      <c r="AY638" s="255" t="s">
        <v>213</v>
      </c>
    </row>
    <row r="639" s="14" customFormat="1">
      <c r="A639" s="14"/>
      <c r="B639" s="245"/>
      <c r="C639" s="246"/>
      <c r="D639" s="236" t="s">
        <v>223</v>
      </c>
      <c r="E639" s="247" t="s">
        <v>21</v>
      </c>
      <c r="F639" s="248" t="s">
        <v>2374</v>
      </c>
      <c r="G639" s="246"/>
      <c r="H639" s="249">
        <v>20.170000000000002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223</v>
      </c>
      <c r="AU639" s="255" t="s">
        <v>86</v>
      </c>
      <c r="AV639" s="14" t="s">
        <v>86</v>
      </c>
      <c r="AW639" s="14" t="s">
        <v>34</v>
      </c>
      <c r="AX639" s="14" t="s">
        <v>73</v>
      </c>
      <c r="AY639" s="255" t="s">
        <v>213</v>
      </c>
    </row>
    <row r="640" s="14" customFormat="1">
      <c r="A640" s="14"/>
      <c r="B640" s="245"/>
      <c r="C640" s="246"/>
      <c r="D640" s="236" t="s">
        <v>223</v>
      </c>
      <c r="E640" s="247" t="s">
        <v>21</v>
      </c>
      <c r="F640" s="248" t="s">
        <v>2375</v>
      </c>
      <c r="G640" s="246"/>
      <c r="H640" s="249">
        <v>8.7400000000000002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223</v>
      </c>
      <c r="AU640" s="255" t="s">
        <v>86</v>
      </c>
      <c r="AV640" s="14" t="s">
        <v>86</v>
      </c>
      <c r="AW640" s="14" t="s">
        <v>34</v>
      </c>
      <c r="AX640" s="14" t="s">
        <v>73</v>
      </c>
      <c r="AY640" s="255" t="s">
        <v>213</v>
      </c>
    </row>
    <row r="641" s="14" customFormat="1">
      <c r="A641" s="14"/>
      <c r="B641" s="245"/>
      <c r="C641" s="246"/>
      <c r="D641" s="236" t="s">
        <v>223</v>
      </c>
      <c r="E641" s="247" t="s">
        <v>21</v>
      </c>
      <c r="F641" s="248" t="s">
        <v>2380</v>
      </c>
      <c r="G641" s="246"/>
      <c r="H641" s="249">
        <v>6.5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223</v>
      </c>
      <c r="AU641" s="255" t="s">
        <v>86</v>
      </c>
      <c r="AV641" s="14" t="s">
        <v>86</v>
      </c>
      <c r="AW641" s="14" t="s">
        <v>34</v>
      </c>
      <c r="AX641" s="14" t="s">
        <v>73</v>
      </c>
      <c r="AY641" s="255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2381</v>
      </c>
      <c r="G642" s="246"/>
      <c r="H642" s="249">
        <v>3.3999999999999999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4" customFormat="1">
      <c r="A643" s="14"/>
      <c r="B643" s="245"/>
      <c r="C643" s="246"/>
      <c r="D643" s="236" t="s">
        <v>223</v>
      </c>
      <c r="E643" s="247" t="s">
        <v>21</v>
      </c>
      <c r="F643" s="248" t="s">
        <v>2382</v>
      </c>
      <c r="G643" s="246"/>
      <c r="H643" s="249">
        <v>4.6200000000000001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223</v>
      </c>
      <c r="AU643" s="255" t="s">
        <v>86</v>
      </c>
      <c r="AV643" s="14" t="s">
        <v>86</v>
      </c>
      <c r="AW643" s="14" t="s">
        <v>34</v>
      </c>
      <c r="AX643" s="14" t="s">
        <v>73</v>
      </c>
      <c r="AY643" s="255" t="s">
        <v>213</v>
      </c>
    </row>
    <row r="644" s="13" customFormat="1">
      <c r="A644" s="13"/>
      <c r="B644" s="234"/>
      <c r="C644" s="235"/>
      <c r="D644" s="236" t="s">
        <v>223</v>
      </c>
      <c r="E644" s="237" t="s">
        <v>21</v>
      </c>
      <c r="F644" s="238" t="s">
        <v>1044</v>
      </c>
      <c r="G644" s="235"/>
      <c r="H644" s="237" t="s">
        <v>21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223</v>
      </c>
      <c r="AU644" s="244" t="s">
        <v>86</v>
      </c>
      <c r="AV644" s="13" t="s">
        <v>80</v>
      </c>
      <c r="AW644" s="13" t="s">
        <v>34</v>
      </c>
      <c r="AX644" s="13" t="s">
        <v>73</v>
      </c>
      <c r="AY644" s="244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2384</v>
      </c>
      <c r="G645" s="246"/>
      <c r="H645" s="249">
        <v>15.029999999999999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4" customFormat="1">
      <c r="A646" s="14"/>
      <c r="B646" s="245"/>
      <c r="C646" s="246"/>
      <c r="D646" s="236" t="s">
        <v>223</v>
      </c>
      <c r="E646" s="247" t="s">
        <v>21</v>
      </c>
      <c r="F646" s="248" t="s">
        <v>2385</v>
      </c>
      <c r="G646" s="246"/>
      <c r="H646" s="249">
        <v>39.789999999999999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223</v>
      </c>
      <c r="AU646" s="255" t="s">
        <v>86</v>
      </c>
      <c r="AV646" s="14" t="s">
        <v>86</v>
      </c>
      <c r="AW646" s="14" t="s">
        <v>34</v>
      </c>
      <c r="AX646" s="14" t="s">
        <v>73</v>
      </c>
      <c r="AY646" s="255" t="s">
        <v>213</v>
      </c>
    </row>
    <row r="647" s="14" customFormat="1">
      <c r="A647" s="14"/>
      <c r="B647" s="245"/>
      <c r="C647" s="246"/>
      <c r="D647" s="236" t="s">
        <v>223</v>
      </c>
      <c r="E647" s="247" t="s">
        <v>21</v>
      </c>
      <c r="F647" s="248" t="s">
        <v>2386</v>
      </c>
      <c r="G647" s="246"/>
      <c r="H647" s="249">
        <v>12.43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223</v>
      </c>
      <c r="AU647" s="255" t="s">
        <v>86</v>
      </c>
      <c r="AV647" s="14" t="s">
        <v>86</v>
      </c>
      <c r="AW647" s="14" t="s">
        <v>34</v>
      </c>
      <c r="AX647" s="14" t="s">
        <v>73</v>
      </c>
      <c r="AY647" s="255" t="s">
        <v>213</v>
      </c>
    </row>
    <row r="648" s="14" customFormat="1">
      <c r="A648" s="14"/>
      <c r="B648" s="245"/>
      <c r="C648" s="246"/>
      <c r="D648" s="236" t="s">
        <v>223</v>
      </c>
      <c r="E648" s="247" t="s">
        <v>21</v>
      </c>
      <c r="F648" s="248" t="s">
        <v>2387</v>
      </c>
      <c r="G648" s="246"/>
      <c r="H648" s="249">
        <v>25.050000000000001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223</v>
      </c>
      <c r="AU648" s="255" t="s">
        <v>86</v>
      </c>
      <c r="AV648" s="14" t="s">
        <v>86</v>
      </c>
      <c r="AW648" s="14" t="s">
        <v>34</v>
      </c>
      <c r="AX648" s="14" t="s">
        <v>73</v>
      </c>
      <c r="AY648" s="255" t="s">
        <v>213</v>
      </c>
    </row>
    <row r="649" s="14" customFormat="1">
      <c r="A649" s="14"/>
      <c r="B649" s="245"/>
      <c r="C649" s="246"/>
      <c r="D649" s="236" t="s">
        <v>223</v>
      </c>
      <c r="E649" s="247" t="s">
        <v>21</v>
      </c>
      <c r="F649" s="248" t="s">
        <v>2388</v>
      </c>
      <c r="G649" s="246"/>
      <c r="H649" s="249">
        <v>18.390000000000001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223</v>
      </c>
      <c r="AU649" s="255" t="s">
        <v>86</v>
      </c>
      <c r="AV649" s="14" t="s">
        <v>86</v>
      </c>
      <c r="AW649" s="14" t="s">
        <v>34</v>
      </c>
      <c r="AX649" s="14" t="s">
        <v>73</v>
      </c>
      <c r="AY649" s="255" t="s">
        <v>213</v>
      </c>
    </row>
    <row r="650" s="14" customFormat="1">
      <c r="A650" s="14"/>
      <c r="B650" s="245"/>
      <c r="C650" s="246"/>
      <c r="D650" s="236" t="s">
        <v>223</v>
      </c>
      <c r="E650" s="247" t="s">
        <v>21</v>
      </c>
      <c r="F650" s="248" t="s">
        <v>2389</v>
      </c>
      <c r="G650" s="246"/>
      <c r="H650" s="249">
        <v>14.44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223</v>
      </c>
      <c r="AU650" s="255" t="s">
        <v>86</v>
      </c>
      <c r="AV650" s="14" t="s">
        <v>86</v>
      </c>
      <c r="AW650" s="14" t="s">
        <v>34</v>
      </c>
      <c r="AX650" s="14" t="s">
        <v>73</v>
      </c>
      <c r="AY650" s="255" t="s">
        <v>213</v>
      </c>
    </row>
    <row r="651" s="14" customFormat="1">
      <c r="A651" s="14"/>
      <c r="B651" s="245"/>
      <c r="C651" s="246"/>
      <c r="D651" s="236" t="s">
        <v>223</v>
      </c>
      <c r="E651" s="247" t="s">
        <v>21</v>
      </c>
      <c r="F651" s="248" t="s">
        <v>2390</v>
      </c>
      <c r="G651" s="246"/>
      <c r="H651" s="249">
        <v>25.140000000000001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223</v>
      </c>
      <c r="AU651" s="255" t="s">
        <v>86</v>
      </c>
      <c r="AV651" s="14" t="s">
        <v>86</v>
      </c>
      <c r="AW651" s="14" t="s">
        <v>34</v>
      </c>
      <c r="AX651" s="14" t="s">
        <v>73</v>
      </c>
      <c r="AY651" s="255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2391</v>
      </c>
      <c r="G652" s="246"/>
      <c r="H652" s="249">
        <v>4.7699999999999996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4" customFormat="1">
      <c r="A653" s="14"/>
      <c r="B653" s="245"/>
      <c r="C653" s="246"/>
      <c r="D653" s="236" t="s">
        <v>223</v>
      </c>
      <c r="E653" s="247" t="s">
        <v>21</v>
      </c>
      <c r="F653" s="248" t="s">
        <v>2393</v>
      </c>
      <c r="G653" s="246"/>
      <c r="H653" s="249">
        <v>2.0899999999999999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223</v>
      </c>
      <c r="AU653" s="255" t="s">
        <v>86</v>
      </c>
      <c r="AV653" s="14" t="s">
        <v>86</v>
      </c>
      <c r="AW653" s="14" t="s">
        <v>34</v>
      </c>
      <c r="AX653" s="14" t="s">
        <v>73</v>
      </c>
      <c r="AY653" s="255" t="s">
        <v>213</v>
      </c>
    </row>
    <row r="654" s="14" customFormat="1">
      <c r="A654" s="14"/>
      <c r="B654" s="245"/>
      <c r="C654" s="246"/>
      <c r="D654" s="236" t="s">
        <v>223</v>
      </c>
      <c r="E654" s="247" t="s">
        <v>21</v>
      </c>
      <c r="F654" s="248" t="s">
        <v>2395</v>
      </c>
      <c r="G654" s="246"/>
      <c r="H654" s="249">
        <v>41.009999999999998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223</v>
      </c>
      <c r="AU654" s="255" t="s">
        <v>86</v>
      </c>
      <c r="AV654" s="14" t="s">
        <v>86</v>
      </c>
      <c r="AW654" s="14" t="s">
        <v>34</v>
      </c>
      <c r="AX654" s="14" t="s">
        <v>73</v>
      </c>
      <c r="AY654" s="255" t="s">
        <v>213</v>
      </c>
    </row>
    <row r="655" s="14" customFormat="1">
      <c r="A655" s="14"/>
      <c r="B655" s="245"/>
      <c r="C655" s="246"/>
      <c r="D655" s="236" t="s">
        <v>223</v>
      </c>
      <c r="E655" s="247" t="s">
        <v>21</v>
      </c>
      <c r="F655" s="248" t="s">
        <v>2396</v>
      </c>
      <c r="G655" s="246"/>
      <c r="H655" s="249">
        <v>41.200000000000003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223</v>
      </c>
      <c r="AU655" s="255" t="s">
        <v>86</v>
      </c>
      <c r="AV655" s="14" t="s">
        <v>86</v>
      </c>
      <c r="AW655" s="14" t="s">
        <v>34</v>
      </c>
      <c r="AX655" s="14" t="s">
        <v>73</v>
      </c>
      <c r="AY655" s="255" t="s">
        <v>213</v>
      </c>
    </row>
    <row r="656" s="14" customFormat="1">
      <c r="A656" s="14"/>
      <c r="B656" s="245"/>
      <c r="C656" s="246"/>
      <c r="D656" s="236" t="s">
        <v>223</v>
      </c>
      <c r="E656" s="247" t="s">
        <v>21</v>
      </c>
      <c r="F656" s="248" t="s">
        <v>2397</v>
      </c>
      <c r="G656" s="246"/>
      <c r="H656" s="249">
        <v>22.98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223</v>
      </c>
      <c r="AU656" s="255" t="s">
        <v>86</v>
      </c>
      <c r="AV656" s="14" t="s">
        <v>86</v>
      </c>
      <c r="AW656" s="14" t="s">
        <v>34</v>
      </c>
      <c r="AX656" s="14" t="s">
        <v>73</v>
      </c>
      <c r="AY656" s="255" t="s">
        <v>213</v>
      </c>
    </row>
    <row r="657" s="14" customFormat="1">
      <c r="A657" s="14"/>
      <c r="B657" s="245"/>
      <c r="C657" s="246"/>
      <c r="D657" s="236" t="s">
        <v>223</v>
      </c>
      <c r="E657" s="247" t="s">
        <v>21</v>
      </c>
      <c r="F657" s="248" t="s">
        <v>2398</v>
      </c>
      <c r="G657" s="246"/>
      <c r="H657" s="249">
        <v>21.449999999999999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223</v>
      </c>
      <c r="AU657" s="255" t="s">
        <v>86</v>
      </c>
      <c r="AV657" s="14" t="s">
        <v>86</v>
      </c>
      <c r="AW657" s="14" t="s">
        <v>34</v>
      </c>
      <c r="AX657" s="14" t="s">
        <v>73</v>
      </c>
      <c r="AY657" s="255" t="s">
        <v>213</v>
      </c>
    </row>
    <row r="658" s="14" customFormat="1">
      <c r="A658" s="14"/>
      <c r="B658" s="245"/>
      <c r="C658" s="246"/>
      <c r="D658" s="236" t="s">
        <v>223</v>
      </c>
      <c r="E658" s="247" t="s">
        <v>21</v>
      </c>
      <c r="F658" s="248" t="s">
        <v>2399</v>
      </c>
      <c r="G658" s="246"/>
      <c r="H658" s="249">
        <v>3.73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223</v>
      </c>
      <c r="AU658" s="255" t="s">
        <v>86</v>
      </c>
      <c r="AV658" s="14" t="s">
        <v>86</v>
      </c>
      <c r="AW658" s="14" t="s">
        <v>34</v>
      </c>
      <c r="AX658" s="14" t="s">
        <v>73</v>
      </c>
      <c r="AY658" s="255" t="s">
        <v>213</v>
      </c>
    </row>
    <row r="659" s="14" customFormat="1">
      <c r="A659" s="14"/>
      <c r="B659" s="245"/>
      <c r="C659" s="246"/>
      <c r="D659" s="236" t="s">
        <v>223</v>
      </c>
      <c r="E659" s="247" t="s">
        <v>21</v>
      </c>
      <c r="F659" s="248" t="s">
        <v>2402</v>
      </c>
      <c r="G659" s="246"/>
      <c r="H659" s="249">
        <v>50.659999999999997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223</v>
      </c>
      <c r="AU659" s="255" t="s">
        <v>86</v>
      </c>
      <c r="AV659" s="14" t="s">
        <v>86</v>
      </c>
      <c r="AW659" s="14" t="s">
        <v>34</v>
      </c>
      <c r="AX659" s="14" t="s">
        <v>73</v>
      </c>
      <c r="AY659" s="255" t="s">
        <v>213</v>
      </c>
    </row>
    <row r="660" s="14" customFormat="1">
      <c r="A660" s="14"/>
      <c r="B660" s="245"/>
      <c r="C660" s="246"/>
      <c r="D660" s="236" t="s">
        <v>223</v>
      </c>
      <c r="E660" s="247" t="s">
        <v>21</v>
      </c>
      <c r="F660" s="248" t="s">
        <v>2403</v>
      </c>
      <c r="G660" s="246"/>
      <c r="H660" s="249">
        <v>20.170000000000002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223</v>
      </c>
      <c r="AU660" s="255" t="s">
        <v>86</v>
      </c>
      <c r="AV660" s="14" t="s">
        <v>86</v>
      </c>
      <c r="AW660" s="14" t="s">
        <v>34</v>
      </c>
      <c r="AX660" s="14" t="s">
        <v>73</v>
      </c>
      <c r="AY660" s="255" t="s">
        <v>213</v>
      </c>
    </row>
    <row r="661" s="14" customFormat="1">
      <c r="A661" s="14"/>
      <c r="B661" s="245"/>
      <c r="C661" s="246"/>
      <c r="D661" s="236" t="s">
        <v>223</v>
      </c>
      <c r="E661" s="247" t="s">
        <v>21</v>
      </c>
      <c r="F661" s="248" t="s">
        <v>2404</v>
      </c>
      <c r="G661" s="246"/>
      <c r="H661" s="249">
        <v>19.949999999999999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223</v>
      </c>
      <c r="AU661" s="255" t="s">
        <v>86</v>
      </c>
      <c r="AV661" s="14" t="s">
        <v>86</v>
      </c>
      <c r="AW661" s="14" t="s">
        <v>34</v>
      </c>
      <c r="AX661" s="14" t="s">
        <v>73</v>
      </c>
      <c r="AY661" s="255" t="s">
        <v>213</v>
      </c>
    </row>
    <row r="662" s="14" customFormat="1">
      <c r="A662" s="14"/>
      <c r="B662" s="245"/>
      <c r="C662" s="246"/>
      <c r="D662" s="236" t="s">
        <v>223</v>
      </c>
      <c r="E662" s="247" t="s">
        <v>21</v>
      </c>
      <c r="F662" s="248" t="s">
        <v>2405</v>
      </c>
      <c r="G662" s="246"/>
      <c r="H662" s="249">
        <v>45.100000000000001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223</v>
      </c>
      <c r="AU662" s="255" t="s">
        <v>86</v>
      </c>
      <c r="AV662" s="14" t="s">
        <v>86</v>
      </c>
      <c r="AW662" s="14" t="s">
        <v>34</v>
      </c>
      <c r="AX662" s="14" t="s">
        <v>73</v>
      </c>
      <c r="AY662" s="255" t="s">
        <v>213</v>
      </c>
    </row>
    <row r="663" s="14" customFormat="1">
      <c r="A663" s="14"/>
      <c r="B663" s="245"/>
      <c r="C663" s="246"/>
      <c r="D663" s="236" t="s">
        <v>223</v>
      </c>
      <c r="E663" s="247" t="s">
        <v>21</v>
      </c>
      <c r="F663" s="248" t="s">
        <v>2406</v>
      </c>
      <c r="G663" s="246"/>
      <c r="H663" s="249">
        <v>20.079999999999998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223</v>
      </c>
      <c r="AU663" s="255" t="s">
        <v>86</v>
      </c>
      <c r="AV663" s="14" t="s">
        <v>86</v>
      </c>
      <c r="AW663" s="14" t="s">
        <v>34</v>
      </c>
      <c r="AX663" s="14" t="s">
        <v>73</v>
      </c>
      <c r="AY663" s="255" t="s">
        <v>213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2407</v>
      </c>
      <c r="G664" s="246"/>
      <c r="H664" s="249">
        <v>20.170000000000002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4" customFormat="1">
      <c r="A665" s="14"/>
      <c r="B665" s="245"/>
      <c r="C665" s="246"/>
      <c r="D665" s="236" t="s">
        <v>223</v>
      </c>
      <c r="E665" s="247" t="s">
        <v>21</v>
      </c>
      <c r="F665" s="248" t="s">
        <v>2408</v>
      </c>
      <c r="G665" s="246"/>
      <c r="H665" s="249">
        <v>8.7400000000000002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223</v>
      </c>
      <c r="AU665" s="255" t="s">
        <v>86</v>
      </c>
      <c r="AV665" s="14" t="s">
        <v>86</v>
      </c>
      <c r="AW665" s="14" t="s">
        <v>34</v>
      </c>
      <c r="AX665" s="14" t="s">
        <v>73</v>
      </c>
      <c r="AY665" s="255" t="s">
        <v>213</v>
      </c>
    </row>
    <row r="666" s="14" customFormat="1">
      <c r="A666" s="14"/>
      <c r="B666" s="245"/>
      <c r="C666" s="246"/>
      <c r="D666" s="236" t="s">
        <v>223</v>
      </c>
      <c r="E666" s="247" t="s">
        <v>21</v>
      </c>
      <c r="F666" s="248" t="s">
        <v>2411</v>
      </c>
      <c r="G666" s="246"/>
      <c r="H666" s="249">
        <v>7.1399999999999997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223</v>
      </c>
      <c r="AU666" s="255" t="s">
        <v>86</v>
      </c>
      <c r="AV666" s="14" t="s">
        <v>86</v>
      </c>
      <c r="AW666" s="14" t="s">
        <v>34</v>
      </c>
      <c r="AX666" s="14" t="s">
        <v>73</v>
      </c>
      <c r="AY666" s="255" t="s">
        <v>213</v>
      </c>
    </row>
    <row r="667" s="13" customFormat="1">
      <c r="A667" s="13"/>
      <c r="B667" s="234"/>
      <c r="C667" s="235"/>
      <c r="D667" s="236" t="s">
        <v>223</v>
      </c>
      <c r="E667" s="237" t="s">
        <v>21</v>
      </c>
      <c r="F667" s="238" t="s">
        <v>1102</v>
      </c>
      <c r="G667" s="235"/>
      <c r="H667" s="237" t="s">
        <v>21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223</v>
      </c>
      <c r="AU667" s="244" t="s">
        <v>86</v>
      </c>
      <c r="AV667" s="13" t="s">
        <v>80</v>
      </c>
      <c r="AW667" s="13" t="s">
        <v>34</v>
      </c>
      <c r="AX667" s="13" t="s">
        <v>73</v>
      </c>
      <c r="AY667" s="244" t="s">
        <v>213</v>
      </c>
    </row>
    <row r="668" s="13" customFormat="1">
      <c r="A668" s="13"/>
      <c r="B668" s="234"/>
      <c r="C668" s="235"/>
      <c r="D668" s="236" t="s">
        <v>223</v>
      </c>
      <c r="E668" s="237" t="s">
        <v>21</v>
      </c>
      <c r="F668" s="238" t="s">
        <v>2497</v>
      </c>
      <c r="G668" s="235"/>
      <c r="H668" s="237" t="s">
        <v>21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223</v>
      </c>
      <c r="AU668" s="244" t="s">
        <v>86</v>
      </c>
      <c r="AV668" s="13" t="s">
        <v>80</v>
      </c>
      <c r="AW668" s="13" t="s">
        <v>34</v>
      </c>
      <c r="AX668" s="13" t="s">
        <v>73</v>
      </c>
      <c r="AY668" s="244" t="s">
        <v>213</v>
      </c>
    </row>
    <row r="669" s="16" customFormat="1">
      <c r="A669" s="16"/>
      <c r="B669" s="282"/>
      <c r="C669" s="283"/>
      <c r="D669" s="236" t="s">
        <v>223</v>
      </c>
      <c r="E669" s="284" t="s">
        <v>1999</v>
      </c>
      <c r="F669" s="285" t="s">
        <v>380</v>
      </c>
      <c r="G669" s="283"/>
      <c r="H669" s="286">
        <v>943.68000000000006</v>
      </c>
      <c r="I669" s="287"/>
      <c r="J669" s="283"/>
      <c r="K669" s="283"/>
      <c r="L669" s="288"/>
      <c r="M669" s="289"/>
      <c r="N669" s="290"/>
      <c r="O669" s="290"/>
      <c r="P669" s="290"/>
      <c r="Q669" s="290"/>
      <c r="R669" s="290"/>
      <c r="S669" s="290"/>
      <c r="T669" s="291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92" t="s">
        <v>223</v>
      </c>
      <c r="AU669" s="292" t="s">
        <v>86</v>
      </c>
      <c r="AV669" s="16" t="s">
        <v>116</v>
      </c>
      <c r="AW669" s="16" t="s">
        <v>34</v>
      </c>
      <c r="AX669" s="16" t="s">
        <v>73</v>
      </c>
      <c r="AY669" s="292" t="s">
        <v>213</v>
      </c>
    </row>
    <row r="670" s="15" customFormat="1">
      <c r="A670" s="15"/>
      <c r="B670" s="256"/>
      <c r="C670" s="257"/>
      <c r="D670" s="236" t="s">
        <v>223</v>
      </c>
      <c r="E670" s="258" t="s">
        <v>21</v>
      </c>
      <c r="F670" s="259" t="s">
        <v>230</v>
      </c>
      <c r="G670" s="257"/>
      <c r="H670" s="260">
        <v>943.68000000000006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223</v>
      </c>
      <c r="AU670" s="266" t="s">
        <v>86</v>
      </c>
      <c r="AV670" s="15" t="s">
        <v>122</v>
      </c>
      <c r="AW670" s="15" t="s">
        <v>34</v>
      </c>
      <c r="AX670" s="15" t="s">
        <v>80</v>
      </c>
      <c r="AY670" s="266" t="s">
        <v>213</v>
      </c>
    </row>
    <row r="671" s="2" customFormat="1" ht="24.15" customHeight="1">
      <c r="A671" s="41"/>
      <c r="B671" s="42"/>
      <c r="C671" s="216" t="s">
        <v>481</v>
      </c>
      <c r="D671" s="216" t="s">
        <v>215</v>
      </c>
      <c r="E671" s="217" t="s">
        <v>2498</v>
      </c>
      <c r="F671" s="218" t="s">
        <v>2499</v>
      </c>
      <c r="G671" s="219" t="s">
        <v>248</v>
      </c>
      <c r="H671" s="220">
        <v>395</v>
      </c>
      <c r="I671" s="221"/>
      <c r="J671" s="222">
        <f>ROUND(I671*H671,2)</f>
        <v>0</v>
      </c>
      <c r="K671" s="218" t="s">
        <v>219</v>
      </c>
      <c r="L671" s="47"/>
      <c r="M671" s="223" t="s">
        <v>21</v>
      </c>
      <c r="N671" s="224" t="s">
        <v>45</v>
      </c>
      <c r="O671" s="87"/>
      <c r="P671" s="225">
        <f>O671*H671</f>
        <v>0</v>
      </c>
      <c r="Q671" s="225">
        <v>0.016910000000000001</v>
      </c>
      <c r="R671" s="225">
        <f>Q671*H671</f>
        <v>6.679450000000001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314</v>
      </c>
      <c r="AT671" s="227" t="s">
        <v>215</v>
      </c>
      <c r="AU671" s="227" t="s">
        <v>86</v>
      </c>
      <c r="AY671" s="20" t="s">
        <v>213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86</v>
      </c>
      <c r="BK671" s="228">
        <f>ROUND(I671*H671,2)</f>
        <v>0</v>
      </c>
      <c r="BL671" s="20" t="s">
        <v>314</v>
      </c>
      <c r="BM671" s="227" t="s">
        <v>2500</v>
      </c>
    </row>
    <row r="672" s="2" customFormat="1">
      <c r="A672" s="41"/>
      <c r="B672" s="42"/>
      <c r="C672" s="43"/>
      <c r="D672" s="229" t="s">
        <v>221</v>
      </c>
      <c r="E672" s="43"/>
      <c r="F672" s="230" t="s">
        <v>2501</v>
      </c>
      <c r="G672" s="43"/>
      <c r="H672" s="43"/>
      <c r="I672" s="231"/>
      <c r="J672" s="43"/>
      <c r="K672" s="43"/>
      <c r="L672" s="47"/>
      <c r="M672" s="232"/>
      <c r="N672" s="233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221</v>
      </c>
      <c r="AU672" s="20" t="s">
        <v>86</v>
      </c>
    </row>
    <row r="673" s="2" customFormat="1">
      <c r="A673" s="41"/>
      <c r="B673" s="42"/>
      <c r="C673" s="43"/>
      <c r="D673" s="236" t="s">
        <v>367</v>
      </c>
      <c r="E673" s="43"/>
      <c r="F673" s="281" t="s">
        <v>2495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367</v>
      </c>
      <c r="AU673" s="20" t="s">
        <v>86</v>
      </c>
    </row>
    <row r="674" s="13" customFormat="1">
      <c r="A674" s="13"/>
      <c r="B674" s="234"/>
      <c r="C674" s="235"/>
      <c r="D674" s="236" t="s">
        <v>223</v>
      </c>
      <c r="E674" s="237" t="s">
        <v>21</v>
      </c>
      <c r="F674" s="238" t="s">
        <v>2502</v>
      </c>
      <c r="G674" s="235"/>
      <c r="H674" s="237" t="s">
        <v>21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223</v>
      </c>
      <c r="AU674" s="244" t="s">
        <v>86</v>
      </c>
      <c r="AV674" s="13" t="s">
        <v>80</v>
      </c>
      <c r="AW674" s="13" t="s">
        <v>34</v>
      </c>
      <c r="AX674" s="13" t="s">
        <v>73</v>
      </c>
      <c r="AY674" s="244" t="s">
        <v>213</v>
      </c>
    </row>
    <row r="675" s="13" customFormat="1">
      <c r="A675" s="13"/>
      <c r="B675" s="234"/>
      <c r="C675" s="235"/>
      <c r="D675" s="236" t="s">
        <v>223</v>
      </c>
      <c r="E675" s="237" t="s">
        <v>21</v>
      </c>
      <c r="F675" s="238" t="s">
        <v>1035</v>
      </c>
      <c r="G675" s="235"/>
      <c r="H675" s="237" t="s">
        <v>21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223</v>
      </c>
      <c r="AU675" s="244" t="s">
        <v>86</v>
      </c>
      <c r="AV675" s="13" t="s">
        <v>80</v>
      </c>
      <c r="AW675" s="13" t="s">
        <v>34</v>
      </c>
      <c r="AX675" s="13" t="s">
        <v>73</v>
      </c>
      <c r="AY675" s="244" t="s">
        <v>213</v>
      </c>
    </row>
    <row r="676" s="14" customFormat="1">
      <c r="A676" s="14"/>
      <c r="B676" s="245"/>
      <c r="C676" s="246"/>
      <c r="D676" s="236" t="s">
        <v>223</v>
      </c>
      <c r="E676" s="247" t="s">
        <v>21</v>
      </c>
      <c r="F676" s="248" t="s">
        <v>2442</v>
      </c>
      <c r="G676" s="246"/>
      <c r="H676" s="249">
        <v>12.74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223</v>
      </c>
      <c r="AU676" s="255" t="s">
        <v>86</v>
      </c>
      <c r="AV676" s="14" t="s">
        <v>86</v>
      </c>
      <c r="AW676" s="14" t="s">
        <v>34</v>
      </c>
      <c r="AX676" s="14" t="s">
        <v>73</v>
      </c>
      <c r="AY676" s="255" t="s">
        <v>213</v>
      </c>
    </row>
    <row r="677" s="14" customFormat="1">
      <c r="A677" s="14"/>
      <c r="B677" s="245"/>
      <c r="C677" s="246"/>
      <c r="D677" s="236" t="s">
        <v>223</v>
      </c>
      <c r="E677" s="247" t="s">
        <v>21</v>
      </c>
      <c r="F677" s="248" t="s">
        <v>2362</v>
      </c>
      <c r="G677" s="246"/>
      <c r="H677" s="249">
        <v>14.17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223</v>
      </c>
      <c r="AU677" s="255" t="s">
        <v>86</v>
      </c>
      <c r="AV677" s="14" t="s">
        <v>86</v>
      </c>
      <c r="AW677" s="14" t="s">
        <v>34</v>
      </c>
      <c r="AX677" s="14" t="s">
        <v>73</v>
      </c>
      <c r="AY677" s="255" t="s">
        <v>213</v>
      </c>
    </row>
    <row r="678" s="14" customFormat="1">
      <c r="A678" s="14"/>
      <c r="B678" s="245"/>
      <c r="C678" s="246"/>
      <c r="D678" s="236" t="s">
        <v>223</v>
      </c>
      <c r="E678" s="247" t="s">
        <v>21</v>
      </c>
      <c r="F678" s="248" t="s">
        <v>2367</v>
      </c>
      <c r="G678" s="246"/>
      <c r="H678" s="249">
        <v>4.96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223</v>
      </c>
      <c r="AU678" s="255" t="s">
        <v>86</v>
      </c>
      <c r="AV678" s="14" t="s">
        <v>86</v>
      </c>
      <c r="AW678" s="14" t="s">
        <v>34</v>
      </c>
      <c r="AX678" s="14" t="s">
        <v>73</v>
      </c>
      <c r="AY678" s="255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2376</v>
      </c>
      <c r="G679" s="246"/>
      <c r="H679" s="249">
        <v>2.8500000000000001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4" customFormat="1">
      <c r="A680" s="14"/>
      <c r="B680" s="245"/>
      <c r="C680" s="246"/>
      <c r="D680" s="236" t="s">
        <v>223</v>
      </c>
      <c r="E680" s="247" t="s">
        <v>21</v>
      </c>
      <c r="F680" s="248" t="s">
        <v>2377</v>
      </c>
      <c r="G680" s="246"/>
      <c r="H680" s="249">
        <v>5.79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223</v>
      </c>
      <c r="AU680" s="255" t="s">
        <v>86</v>
      </c>
      <c r="AV680" s="14" t="s">
        <v>86</v>
      </c>
      <c r="AW680" s="14" t="s">
        <v>34</v>
      </c>
      <c r="AX680" s="14" t="s">
        <v>73</v>
      </c>
      <c r="AY680" s="255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2378</v>
      </c>
      <c r="G681" s="246"/>
      <c r="H681" s="249">
        <v>4.0199999999999996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2379</v>
      </c>
      <c r="G682" s="246"/>
      <c r="H682" s="249">
        <v>1.78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4" customFormat="1">
      <c r="A683" s="14"/>
      <c r="B683" s="245"/>
      <c r="C683" s="246"/>
      <c r="D683" s="236" t="s">
        <v>223</v>
      </c>
      <c r="E683" s="247" t="s">
        <v>21</v>
      </c>
      <c r="F683" s="248" t="s">
        <v>2383</v>
      </c>
      <c r="G683" s="246"/>
      <c r="H683" s="249">
        <v>4.3200000000000003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223</v>
      </c>
      <c r="AU683" s="255" t="s">
        <v>86</v>
      </c>
      <c r="AV683" s="14" t="s">
        <v>86</v>
      </c>
      <c r="AW683" s="14" t="s">
        <v>34</v>
      </c>
      <c r="AX683" s="14" t="s">
        <v>73</v>
      </c>
      <c r="AY683" s="255" t="s">
        <v>213</v>
      </c>
    </row>
    <row r="684" s="13" customFormat="1">
      <c r="A684" s="13"/>
      <c r="B684" s="234"/>
      <c r="C684" s="235"/>
      <c r="D684" s="236" t="s">
        <v>223</v>
      </c>
      <c r="E684" s="237" t="s">
        <v>21</v>
      </c>
      <c r="F684" s="238" t="s">
        <v>1044</v>
      </c>
      <c r="G684" s="235"/>
      <c r="H684" s="237" t="s">
        <v>21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223</v>
      </c>
      <c r="AU684" s="244" t="s">
        <v>86</v>
      </c>
      <c r="AV684" s="13" t="s">
        <v>80</v>
      </c>
      <c r="AW684" s="13" t="s">
        <v>34</v>
      </c>
      <c r="AX684" s="13" t="s">
        <v>73</v>
      </c>
      <c r="AY684" s="244" t="s">
        <v>213</v>
      </c>
    </row>
    <row r="685" s="14" customFormat="1">
      <c r="A685" s="14"/>
      <c r="B685" s="245"/>
      <c r="C685" s="246"/>
      <c r="D685" s="236" t="s">
        <v>223</v>
      </c>
      <c r="E685" s="247" t="s">
        <v>21</v>
      </c>
      <c r="F685" s="248" t="s">
        <v>2392</v>
      </c>
      <c r="G685" s="246"/>
      <c r="H685" s="249">
        <v>2.0899999999999999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223</v>
      </c>
      <c r="AU685" s="255" t="s">
        <v>86</v>
      </c>
      <c r="AV685" s="14" t="s">
        <v>86</v>
      </c>
      <c r="AW685" s="14" t="s">
        <v>34</v>
      </c>
      <c r="AX685" s="14" t="s">
        <v>73</v>
      </c>
      <c r="AY685" s="255" t="s">
        <v>213</v>
      </c>
    </row>
    <row r="686" s="14" customFormat="1">
      <c r="A686" s="14"/>
      <c r="B686" s="245"/>
      <c r="C686" s="246"/>
      <c r="D686" s="236" t="s">
        <v>223</v>
      </c>
      <c r="E686" s="247" t="s">
        <v>21</v>
      </c>
      <c r="F686" s="248" t="s">
        <v>2394</v>
      </c>
      <c r="G686" s="246"/>
      <c r="H686" s="249">
        <v>6.4100000000000001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223</v>
      </c>
      <c r="AU686" s="255" t="s">
        <v>86</v>
      </c>
      <c r="AV686" s="14" t="s">
        <v>86</v>
      </c>
      <c r="AW686" s="14" t="s">
        <v>34</v>
      </c>
      <c r="AX686" s="14" t="s">
        <v>73</v>
      </c>
      <c r="AY686" s="255" t="s">
        <v>213</v>
      </c>
    </row>
    <row r="687" s="14" customFormat="1">
      <c r="A687" s="14"/>
      <c r="B687" s="245"/>
      <c r="C687" s="246"/>
      <c r="D687" s="236" t="s">
        <v>223</v>
      </c>
      <c r="E687" s="247" t="s">
        <v>21</v>
      </c>
      <c r="F687" s="248" t="s">
        <v>2400</v>
      </c>
      <c r="G687" s="246"/>
      <c r="H687" s="249">
        <v>9.4399999999999995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223</v>
      </c>
      <c r="AU687" s="255" t="s">
        <v>86</v>
      </c>
      <c r="AV687" s="14" t="s">
        <v>86</v>
      </c>
      <c r="AW687" s="14" t="s">
        <v>34</v>
      </c>
      <c r="AX687" s="14" t="s">
        <v>73</v>
      </c>
      <c r="AY687" s="255" t="s">
        <v>213</v>
      </c>
    </row>
    <row r="688" s="14" customFormat="1">
      <c r="A688" s="14"/>
      <c r="B688" s="245"/>
      <c r="C688" s="246"/>
      <c r="D688" s="236" t="s">
        <v>223</v>
      </c>
      <c r="E688" s="247" t="s">
        <v>21</v>
      </c>
      <c r="F688" s="248" t="s">
        <v>2401</v>
      </c>
      <c r="G688" s="246"/>
      <c r="H688" s="249">
        <v>3.2999999999999998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223</v>
      </c>
      <c r="AU688" s="255" t="s">
        <v>86</v>
      </c>
      <c r="AV688" s="14" t="s">
        <v>86</v>
      </c>
      <c r="AW688" s="14" t="s">
        <v>34</v>
      </c>
      <c r="AX688" s="14" t="s">
        <v>73</v>
      </c>
      <c r="AY688" s="255" t="s">
        <v>213</v>
      </c>
    </row>
    <row r="689" s="14" customFormat="1">
      <c r="A689" s="14"/>
      <c r="B689" s="245"/>
      <c r="C689" s="246"/>
      <c r="D689" s="236" t="s">
        <v>223</v>
      </c>
      <c r="E689" s="247" t="s">
        <v>21</v>
      </c>
      <c r="F689" s="248" t="s">
        <v>2409</v>
      </c>
      <c r="G689" s="246"/>
      <c r="H689" s="249">
        <v>2.8500000000000001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223</v>
      </c>
      <c r="AU689" s="255" t="s">
        <v>86</v>
      </c>
      <c r="AV689" s="14" t="s">
        <v>86</v>
      </c>
      <c r="AW689" s="14" t="s">
        <v>34</v>
      </c>
      <c r="AX689" s="14" t="s">
        <v>73</v>
      </c>
      <c r="AY689" s="255" t="s">
        <v>213</v>
      </c>
    </row>
    <row r="690" s="14" customFormat="1">
      <c r="A690" s="14"/>
      <c r="B690" s="245"/>
      <c r="C690" s="246"/>
      <c r="D690" s="236" t="s">
        <v>223</v>
      </c>
      <c r="E690" s="247" t="s">
        <v>21</v>
      </c>
      <c r="F690" s="248" t="s">
        <v>2410</v>
      </c>
      <c r="G690" s="246"/>
      <c r="H690" s="249">
        <v>5.79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223</v>
      </c>
      <c r="AU690" s="255" t="s">
        <v>86</v>
      </c>
      <c r="AV690" s="14" t="s">
        <v>86</v>
      </c>
      <c r="AW690" s="14" t="s">
        <v>34</v>
      </c>
      <c r="AX690" s="14" t="s">
        <v>73</v>
      </c>
      <c r="AY690" s="255" t="s">
        <v>213</v>
      </c>
    </row>
    <row r="691" s="13" customFormat="1">
      <c r="A691" s="13"/>
      <c r="B691" s="234"/>
      <c r="C691" s="235"/>
      <c r="D691" s="236" t="s">
        <v>223</v>
      </c>
      <c r="E691" s="237" t="s">
        <v>21</v>
      </c>
      <c r="F691" s="238" t="s">
        <v>1102</v>
      </c>
      <c r="G691" s="235"/>
      <c r="H691" s="237" t="s">
        <v>21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223</v>
      </c>
      <c r="AU691" s="244" t="s">
        <v>86</v>
      </c>
      <c r="AV691" s="13" t="s">
        <v>80</v>
      </c>
      <c r="AW691" s="13" t="s">
        <v>34</v>
      </c>
      <c r="AX691" s="13" t="s">
        <v>73</v>
      </c>
      <c r="AY691" s="244" t="s">
        <v>213</v>
      </c>
    </row>
    <row r="692" s="14" customFormat="1">
      <c r="A692" s="14"/>
      <c r="B692" s="245"/>
      <c r="C692" s="246"/>
      <c r="D692" s="236" t="s">
        <v>223</v>
      </c>
      <c r="E692" s="247" t="s">
        <v>21</v>
      </c>
      <c r="F692" s="248" t="s">
        <v>2412</v>
      </c>
      <c r="G692" s="246"/>
      <c r="H692" s="249">
        <v>15.029999999999999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223</v>
      </c>
      <c r="AU692" s="255" t="s">
        <v>86</v>
      </c>
      <c r="AV692" s="14" t="s">
        <v>86</v>
      </c>
      <c r="AW692" s="14" t="s">
        <v>34</v>
      </c>
      <c r="AX692" s="14" t="s">
        <v>73</v>
      </c>
      <c r="AY692" s="255" t="s">
        <v>213</v>
      </c>
    </row>
    <row r="693" s="14" customFormat="1">
      <c r="A693" s="14"/>
      <c r="B693" s="245"/>
      <c r="C693" s="246"/>
      <c r="D693" s="236" t="s">
        <v>223</v>
      </c>
      <c r="E693" s="247" t="s">
        <v>21</v>
      </c>
      <c r="F693" s="248" t="s">
        <v>2413</v>
      </c>
      <c r="G693" s="246"/>
      <c r="H693" s="249">
        <v>35.350000000000001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223</v>
      </c>
      <c r="AU693" s="255" t="s">
        <v>86</v>
      </c>
      <c r="AV693" s="14" t="s">
        <v>86</v>
      </c>
      <c r="AW693" s="14" t="s">
        <v>34</v>
      </c>
      <c r="AX693" s="14" t="s">
        <v>73</v>
      </c>
      <c r="AY693" s="255" t="s">
        <v>213</v>
      </c>
    </row>
    <row r="694" s="14" customFormat="1">
      <c r="A694" s="14"/>
      <c r="B694" s="245"/>
      <c r="C694" s="246"/>
      <c r="D694" s="236" t="s">
        <v>223</v>
      </c>
      <c r="E694" s="247" t="s">
        <v>21</v>
      </c>
      <c r="F694" s="248" t="s">
        <v>2414</v>
      </c>
      <c r="G694" s="246"/>
      <c r="H694" s="249">
        <v>12.74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223</v>
      </c>
      <c r="AU694" s="255" t="s">
        <v>86</v>
      </c>
      <c r="AV694" s="14" t="s">
        <v>86</v>
      </c>
      <c r="AW694" s="14" t="s">
        <v>34</v>
      </c>
      <c r="AX694" s="14" t="s">
        <v>73</v>
      </c>
      <c r="AY694" s="255" t="s">
        <v>213</v>
      </c>
    </row>
    <row r="695" s="14" customFormat="1">
      <c r="A695" s="14"/>
      <c r="B695" s="245"/>
      <c r="C695" s="246"/>
      <c r="D695" s="236" t="s">
        <v>223</v>
      </c>
      <c r="E695" s="247" t="s">
        <v>21</v>
      </c>
      <c r="F695" s="248" t="s">
        <v>2415</v>
      </c>
      <c r="G695" s="246"/>
      <c r="H695" s="249">
        <v>10.140000000000001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223</v>
      </c>
      <c r="AU695" s="255" t="s">
        <v>86</v>
      </c>
      <c r="AV695" s="14" t="s">
        <v>86</v>
      </c>
      <c r="AW695" s="14" t="s">
        <v>34</v>
      </c>
      <c r="AX695" s="14" t="s">
        <v>73</v>
      </c>
      <c r="AY695" s="255" t="s">
        <v>213</v>
      </c>
    </row>
    <row r="696" s="14" customFormat="1">
      <c r="A696" s="14"/>
      <c r="B696" s="245"/>
      <c r="C696" s="246"/>
      <c r="D696" s="236" t="s">
        <v>223</v>
      </c>
      <c r="E696" s="247" t="s">
        <v>21</v>
      </c>
      <c r="F696" s="248" t="s">
        <v>2416</v>
      </c>
      <c r="G696" s="246"/>
      <c r="H696" s="249">
        <v>12.59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223</v>
      </c>
      <c r="AU696" s="255" t="s">
        <v>86</v>
      </c>
      <c r="AV696" s="14" t="s">
        <v>86</v>
      </c>
      <c r="AW696" s="14" t="s">
        <v>34</v>
      </c>
      <c r="AX696" s="14" t="s">
        <v>73</v>
      </c>
      <c r="AY696" s="255" t="s">
        <v>213</v>
      </c>
    </row>
    <row r="697" s="14" customFormat="1">
      <c r="A697" s="14"/>
      <c r="B697" s="245"/>
      <c r="C697" s="246"/>
      <c r="D697" s="236" t="s">
        <v>223</v>
      </c>
      <c r="E697" s="247" t="s">
        <v>21</v>
      </c>
      <c r="F697" s="248" t="s">
        <v>2417</v>
      </c>
      <c r="G697" s="246"/>
      <c r="H697" s="249">
        <v>14.449999999999999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223</v>
      </c>
      <c r="AU697" s="255" t="s">
        <v>86</v>
      </c>
      <c r="AV697" s="14" t="s">
        <v>86</v>
      </c>
      <c r="AW697" s="14" t="s">
        <v>34</v>
      </c>
      <c r="AX697" s="14" t="s">
        <v>73</v>
      </c>
      <c r="AY697" s="255" t="s">
        <v>213</v>
      </c>
    </row>
    <row r="698" s="14" customFormat="1">
      <c r="A698" s="14"/>
      <c r="B698" s="245"/>
      <c r="C698" s="246"/>
      <c r="D698" s="236" t="s">
        <v>223</v>
      </c>
      <c r="E698" s="247" t="s">
        <v>21</v>
      </c>
      <c r="F698" s="248" t="s">
        <v>2418</v>
      </c>
      <c r="G698" s="246"/>
      <c r="H698" s="249">
        <v>16.940000000000001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223</v>
      </c>
      <c r="AU698" s="255" t="s">
        <v>86</v>
      </c>
      <c r="AV698" s="14" t="s">
        <v>86</v>
      </c>
      <c r="AW698" s="14" t="s">
        <v>34</v>
      </c>
      <c r="AX698" s="14" t="s">
        <v>73</v>
      </c>
      <c r="AY698" s="255" t="s">
        <v>213</v>
      </c>
    </row>
    <row r="699" s="14" customFormat="1">
      <c r="A699" s="14"/>
      <c r="B699" s="245"/>
      <c r="C699" s="246"/>
      <c r="D699" s="236" t="s">
        <v>223</v>
      </c>
      <c r="E699" s="247" t="s">
        <v>21</v>
      </c>
      <c r="F699" s="248" t="s">
        <v>2419</v>
      </c>
      <c r="G699" s="246"/>
      <c r="H699" s="249">
        <v>14.58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223</v>
      </c>
      <c r="AU699" s="255" t="s">
        <v>86</v>
      </c>
      <c r="AV699" s="14" t="s">
        <v>86</v>
      </c>
      <c r="AW699" s="14" t="s">
        <v>34</v>
      </c>
      <c r="AX699" s="14" t="s">
        <v>73</v>
      </c>
      <c r="AY699" s="255" t="s">
        <v>213</v>
      </c>
    </row>
    <row r="700" s="14" customFormat="1">
      <c r="A700" s="14"/>
      <c r="B700" s="245"/>
      <c r="C700" s="246"/>
      <c r="D700" s="236" t="s">
        <v>223</v>
      </c>
      <c r="E700" s="247" t="s">
        <v>21</v>
      </c>
      <c r="F700" s="248" t="s">
        <v>2420</v>
      </c>
      <c r="G700" s="246"/>
      <c r="H700" s="249">
        <v>13.890000000000001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223</v>
      </c>
      <c r="AU700" s="255" t="s">
        <v>86</v>
      </c>
      <c r="AV700" s="14" t="s">
        <v>86</v>
      </c>
      <c r="AW700" s="14" t="s">
        <v>34</v>
      </c>
      <c r="AX700" s="14" t="s">
        <v>73</v>
      </c>
      <c r="AY700" s="255" t="s">
        <v>213</v>
      </c>
    </row>
    <row r="701" s="14" customFormat="1">
      <c r="A701" s="14"/>
      <c r="B701" s="245"/>
      <c r="C701" s="246"/>
      <c r="D701" s="236" t="s">
        <v>223</v>
      </c>
      <c r="E701" s="247" t="s">
        <v>21</v>
      </c>
      <c r="F701" s="248" t="s">
        <v>2421</v>
      </c>
      <c r="G701" s="246"/>
      <c r="H701" s="249">
        <v>4.25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223</v>
      </c>
      <c r="AU701" s="255" t="s">
        <v>86</v>
      </c>
      <c r="AV701" s="14" t="s">
        <v>86</v>
      </c>
      <c r="AW701" s="14" t="s">
        <v>34</v>
      </c>
      <c r="AX701" s="14" t="s">
        <v>73</v>
      </c>
      <c r="AY701" s="255" t="s">
        <v>213</v>
      </c>
    </row>
    <row r="702" s="14" customFormat="1">
      <c r="A702" s="14"/>
      <c r="B702" s="245"/>
      <c r="C702" s="246"/>
      <c r="D702" s="236" t="s">
        <v>223</v>
      </c>
      <c r="E702" s="247" t="s">
        <v>21</v>
      </c>
      <c r="F702" s="248" t="s">
        <v>2422</v>
      </c>
      <c r="G702" s="246"/>
      <c r="H702" s="249">
        <v>2.7400000000000002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223</v>
      </c>
      <c r="AU702" s="255" t="s">
        <v>86</v>
      </c>
      <c r="AV702" s="14" t="s">
        <v>86</v>
      </c>
      <c r="AW702" s="14" t="s">
        <v>34</v>
      </c>
      <c r="AX702" s="14" t="s">
        <v>73</v>
      </c>
      <c r="AY702" s="255" t="s">
        <v>213</v>
      </c>
    </row>
    <row r="703" s="14" customFormat="1">
      <c r="A703" s="14"/>
      <c r="B703" s="245"/>
      <c r="C703" s="246"/>
      <c r="D703" s="236" t="s">
        <v>223</v>
      </c>
      <c r="E703" s="247" t="s">
        <v>21</v>
      </c>
      <c r="F703" s="248" t="s">
        <v>2423</v>
      </c>
      <c r="G703" s="246"/>
      <c r="H703" s="249">
        <v>2.7400000000000002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223</v>
      </c>
      <c r="AU703" s="255" t="s">
        <v>86</v>
      </c>
      <c r="AV703" s="14" t="s">
        <v>86</v>
      </c>
      <c r="AW703" s="14" t="s">
        <v>34</v>
      </c>
      <c r="AX703" s="14" t="s">
        <v>73</v>
      </c>
      <c r="AY703" s="255" t="s">
        <v>213</v>
      </c>
    </row>
    <row r="704" s="14" customFormat="1">
      <c r="A704" s="14"/>
      <c r="B704" s="245"/>
      <c r="C704" s="246"/>
      <c r="D704" s="236" t="s">
        <v>223</v>
      </c>
      <c r="E704" s="247" t="s">
        <v>21</v>
      </c>
      <c r="F704" s="248" t="s">
        <v>2424</v>
      </c>
      <c r="G704" s="246"/>
      <c r="H704" s="249">
        <v>5.5599999999999996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223</v>
      </c>
      <c r="AU704" s="255" t="s">
        <v>86</v>
      </c>
      <c r="AV704" s="14" t="s">
        <v>86</v>
      </c>
      <c r="AW704" s="14" t="s">
        <v>34</v>
      </c>
      <c r="AX704" s="14" t="s">
        <v>73</v>
      </c>
      <c r="AY704" s="255" t="s">
        <v>213</v>
      </c>
    </row>
    <row r="705" s="14" customFormat="1">
      <c r="A705" s="14"/>
      <c r="B705" s="245"/>
      <c r="C705" s="246"/>
      <c r="D705" s="236" t="s">
        <v>223</v>
      </c>
      <c r="E705" s="247" t="s">
        <v>21</v>
      </c>
      <c r="F705" s="248" t="s">
        <v>2425</v>
      </c>
      <c r="G705" s="246"/>
      <c r="H705" s="249">
        <v>28.170000000000002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223</v>
      </c>
      <c r="AU705" s="255" t="s">
        <v>86</v>
      </c>
      <c r="AV705" s="14" t="s">
        <v>86</v>
      </c>
      <c r="AW705" s="14" t="s">
        <v>34</v>
      </c>
      <c r="AX705" s="14" t="s">
        <v>73</v>
      </c>
      <c r="AY705" s="255" t="s">
        <v>213</v>
      </c>
    </row>
    <row r="706" s="14" customFormat="1">
      <c r="A706" s="14"/>
      <c r="B706" s="245"/>
      <c r="C706" s="246"/>
      <c r="D706" s="236" t="s">
        <v>223</v>
      </c>
      <c r="E706" s="247" t="s">
        <v>21</v>
      </c>
      <c r="F706" s="248" t="s">
        <v>2426</v>
      </c>
      <c r="G706" s="246"/>
      <c r="H706" s="249">
        <v>19.719999999999999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223</v>
      </c>
      <c r="AU706" s="255" t="s">
        <v>86</v>
      </c>
      <c r="AV706" s="14" t="s">
        <v>86</v>
      </c>
      <c r="AW706" s="14" t="s">
        <v>34</v>
      </c>
      <c r="AX706" s="14" t="s">
        <v>73</v>
      </c>
      <c r="AY706" s="255" t="s">
        <v>213</v>
      </c>
    </row>
    <row r="707" s="14" customFormat="1">
      <c r="A707" s="14"/>
      <c r="B707" s="245"/>
      <c r="C707" s="246"/>
      <c r="D707" s="236" t="s">
        <v>223</v>
      </c>
      <c r="E707" s="247" t="s">
        <v>21</v>
      </c>
      <c r="F707" s="248" t="s">
        <v>2427</v>
      </c>
      <c r="G707" s="246"/>
      <c r="H707" s="249">
        <v>11.859999999999999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223</v>
      </c>
      <c r="AU707" s="255" t="s">
        <v>86</v>
      </c>
      <c r="AV707" s="14" t="s">
        <v>86</v>
      </c>
      <c r="AW707" s="14" t="s">
        <v>34</v>
      </c>
      <c r="AX707" s="14" t="s">
        <v>73</v>
      </c>
      <c r="AY707" s="255" t="s">
        <v>213</v>
      </c>
    </row>
    <row r="708" s="14" customFormat="1">
      <c r="A708" s="14"/>
      <c r="B708" s="245"/>
      <c r="C708" s="246"/>
      <c r="D708" s="236" t="s">
        <v>223</v>
      </c>
      <c r="E708" s="247" t="s">
        <v>21</v>
      </c>
      <c r="F708" s="248" t="s">
        <v>2428</v>
      </c>
      <c r="G708" s="246"/>
      <c r="H708" s="249">
        <v>11.050000000000001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223</v>
      </c>
      <c r="AU708" s="255" t="s">
        <v>86</v>
      </c>
      <c r="AV708" s="14" t="s">
        <v>86</v>
      </c>
      <c r="AW708" s="14" t="s">
        <v>34</v>
      </c>
      <c r="AX708" s="14" t="s">
        <v>73</v>
      </c>
      <c r="AY708" s="255" t="s">
        <v>213</v>
      </c>
    </row>
    <row r="709" s="14" customFormat="1">
      <c r="A709" s="14"/>
      <c r="B709" s="245"/>
      <c r="C709" s="246"/>
      <c r="D709" s="236" t="s">
        <v>223</v>
      </c>
      <c r="E709" s="247" t="s">
        <v>21</v>
      </c>
      <c r="F709" s="248" t="s">
        <v>2429</v>
      </c>
      <c r="G709" s="246"/>
      <c r="H709" s="249">
        <v>1.71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223</v>
      </c>
      <c r="AU709" s="255" t="s">
        <v>86</v>
      </c>
      <c r="AV709" s="14" t="s">
        <v>86</v>
      </c>
      <c r="AW709" s="14" t="s">
        <v>34</v>
      </c>
      <c r="AX709" s="14" t="s">
        <v>73</v>
      </c>
      <c r="AY709" s="255" t="s">
        <v>213</v>
      </c>
    </row>
    <row r="710" s="14" customFormat="1">
      <c r="A710" s="14"/>
      <c r="B710" s="245"/>
      <c r="C710" s="246"/>
      <c r="D710" s="236" t="s">
        <v>223</v>
      </c>
      <c r="E710" s="247" t="s">
        <v>21</v>
      </c>
      <c r="F710" s="248" t="s">
        <v>2430</v>
      </c>
      <c r="G710" s="246"/>
      <c r="H710" s="249">
        <v>13.41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223</v>
      </c>
      <c r="AU710" s="255" t="s">
        <v>86</v>
      </c>
      <c r="AV710" s="14" t="s">
        <v>86</v>
      </c>
      <c r="AW710" s="14" t="s">
        <v>34</v>
      </c>
      <c r="AX710" s="14" t="s">
        <v>73</v>
      </c>
      <c r="AY710" s="255" t="s">
        <v>213</v>
      </c>
    </row>
    <row r="711" s="14" customFormat="1">
      <c r="A711" s="14"/>
      <c r="B711" s="245"/>
      <c r="C711" s="246"/>
      <c r="D711" s="236" t="s">
        <v>223</v>
      </c>
      <c r="E711" s="247" t="s">
        <v>21</v>
      </c>
      <c r="F711" s="248" t="s">
        <v>2431</v>
      </c>
      <c r="G711" s="246"/>
      <c r="H711" s="249">
        <v>2.04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223</v>
      </c>
      <c r="AU711" s="255" t="s">
        <v>86</v>
      </c>
      <c r="AV711" s="14" t="s">
        <v>86</v>
      </c>
      <c r="AW711" s="14" t="s">
        <v>34</v>
      </c>
      <c r="AX711" s="14" t="s">
        <v>73</v>
      </c>
      <c r="AY711" s="255" t="s">
        <v>213</v>
      </c>
    </row>
    <row r="712" s="14" customFormat="1">
      <c r="A712" s="14"/>
      <c r="B712" s="245"/>
      <c r="C712" s="246"/>
      <c r="D712" s="236" t="s">
        <v>223</v>
      </c>
      <c r="E712" s="247" t="s">
        <v>21</v>
      </c>
      <c r="F712" s="248" t="s">
        <v>2432</v>
      </c>
      <c r="G712" s="246"/>
      <c r="H712" s="249">
        <v>41.200000000000003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223</v>
      </c>
      <c r="AU712" s="255" t="s">
        <v>86</v>
      </c>
      <c r="AV712" s="14" t="s">
        <v>86</v>
      </c>
      <c r="AW712" s="14" t="s">
        <v>34</v>
      </c>
      <c r="AX712" s="14" t="s">
        <v>73</v>
      </c>
      <c r="AY712" s="255" t="s">
        <v>213</v>
      </c>
    </row>
    <row r="713" s="14" customFormat="1">
      <c r="A713" s="14"/>
      <c r="B713" s="245"/>
      <c r="C713" s="246"/>
      <c r="D713" s="236" t="s">
        <v>223</v>
      </c>
      <c r="E713" s="247" t="s">
        <v>21</v>
      </c>
      <c r="F713" s="248" t="s">
        <v>2433</v>
      </c>
      <c r="G713" s="246"/>
      <c r="H713" s="249">
        <v>13.949999999999999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223</v>
      </c>
      <c r="AU713" s="255" t="s">
        <v>86</v>
      </c>
      <c r="AV713" s="14" t="s">
        <v>86</v>
      </c>
      <c r="AW713" s="14" t="s">
        <v>34</v>
      </c>
      <c r="AX713" s="14" t="s">
        <v>73</v>
      </c>
      <c r="AY713" s="255" t="s">
        <v>213</v>
      </c>
    </row>
    <row r="714" s="14" customFormat="1">
      <c r="A714" s="14"/>
      <c r="B714" s="245"/>
      <c r="C714" s="246"/>
      <c r="D714" s="236" t="s">
        <v>223</v>
      </c>
      <c r="E714" s="247" t="s">
        <v>21</v>
      </c>
      <c r="F714" s="248" t="s">
        <v>2434</v>
      </c>
      <c r="G714" s="246"/>
      <c r="H714" s="249">
        <v>2.6499999999999999</v>
      </c>
      <c r="I714" s="250"/>
      <c r="J714" s="246"/>
      <c r="K714" s="246"/>
      <c r="L714" s="251"/>
      <c r="M714" s="252"/>
      <c r="N714" s="253"/>
      <c r="O714" s="253"/>
      <c r="P714" s="253"/>
      <c r="Q714" s="253"/>
      <c r="R714" s="253"/>
      <c r="S714" s="253"/>
      <c r="T714" s="25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5" t="s">
        <v>223</v>
      </c>
      <c r="AU714" s="255" t="s">
        <v>86</v>
      </c>
      <c r="AV714" s="14" t="s">
        <v>86</v>
      </c>
      <c r="AW714" s="14" t="s">
        <v>34</v>
      </c>
      <c r="AX714" s="14" t="s">
        <v>73</v>
      </c>
      <c r="AY714" s="255" t="s">
        <v>213</v>
      </c>
    </row>
    <row r="715" s="14" customFormat="1">
      <c r="A715" s="14"/>
      <c r="B715" s="245"/>
      <c r="C715" s="246"/>
      <c r="D715" s="236" t="s">
        <v>223</v>
      </c>
      <c r="E715" s="247" t="s">
        <v>21</v>
      </c>
      <c r="F715" s="248" t="s">
        <v>2435</v>
      </c>
      <c r="G715" s="246"/>
      <c r="H715" s="249">
        <v>7.7300000000000004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223</v>
      </c>
      <c r="AU715" s="255" t="s">
        <v>86</v>
      </c>
      <c r="AV715" s="14" t="s">
        <v>86</v>
      </c>
      <c r="AW715" s="14" t="s">
        <v>34</v>
      </c>
      <c r="AX715" s="14" t="s">
        <v>73</v>
      </c>
      <c r="AY715" s="255" t="s">
        <v>213</v>
      </c>
    </row>
    <row r="716" s="16" customFormat="1">
      <c r="A716" s="16"/>
      <c r="B716" s="282"/>
      <c r="C716" s="283"/>
      <c r="D716" s="236" t="s">
        <v>223</v>
      </c>
      <c r="E716" s="284" t="s">
        <v>1995</v>
      </c>
      <c r="F716" s="285" t="s">
        <v>380</v>
      </c>
      <c r="G716" s="283"/>
      <c r="H716" s="286">
        <v>395</v>
      </c>
      <c r="I716" s="287"/>
      <c r="J716" s="283"/>
      <c r="K716" s="283"/>
      <c r="L716" s="288"/>
      <c r="M716" s="289"/>
      <c r="N716" s="290"/>
      <c r="O716" s="290"/>
      <c r="P716" s="290"/>
      <c r="Q716" s="290"/>
      <c r="R716" s="290"/>
      <c r="S716" s="290"/>
      <c r="T716" s="291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92" t="s">
        <v>223</v>
      </c>
      <c r="AU716" s="292" t="s">
        <v>86</v>
      </c>
      <c r="AV716" s="16" t="s">
        <v>116</v>
      </c>
      <c r="AW716" s="16" t="s">
        <v>34</v>
      </c>
      <c r="AX716" s="16" t="s">
        <v>73</v>
      </c>
      <c r="AY716" s="292" t="s">
        <v>213</v>
      </c>
    </row>
    <row r="717" s="15" customFormat="1">
      <c r="A717" s="15"/>
      <c r="B717" s="256"/>
      <c r="C717" s="257"/>
      <c r="D717" s="236" t="s">
        <v>223</v>
      </c>
      <c r="E717" s="258" t="s">
        <v>21</v>
      </c>
      <c r="F717" s="259" t="s">
        <v>230</v>
      </c>
      <c r="G717" s="257"/>
      <c r="H717" s="260">
        <v>395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6" t="s">
        <v>223</v>
      </c>
      <c r="AU717" s="266" t="s">
        <v>86</v>
      </c>
      <c r="AV717" s="15" t="s">
        <v>122</v>
      </c>
      <c r="AW717" s="15" t="s">
        <v>34</v>
      </c>
      <c r="AX717" s="15" t="s">
        <v>80</v>
      </c>
      <c r="AY717" s="266" t="s">
        <v>213</v>
      </c>
    </row>
    <row r="718" s="2" customFormat="1" ht="24.15" customHeight="1">
      <c r="A718" s="41"/>
      <c r="B718" s="42"/>
      <c r="C718" s="216" t="s">
        <v>487</v>
      </c>
      <c r="D718" s="216" t="s">
        <v>215</v>
      </c>
      <c r="E718" s="217" t="s">
        <v>2503</v>
      </c>
      <c r="F718" s="218" t="s">
        <v>2504</v>
      </c>
      <c r="G718" s="219" t="s">
        <v>248</v>
      </c>
      <c r="H718" s="220">
        <v>355.22000000000003</v>
      </c>
      <c r="I718" s="221"/>
      <c r="J718" s="222">
        <f>ROUND(I718*H718,2)</f>
        <v>0</v>
      </c>
      <c r="K718" s="218" t="s">
        <v>219</v>
      </c>
      <c r="L718" s="47"/>
      <c r="M718" s="223" t="s">
        <v>21</v>
      </c>
      <c r="N718" s="224" t="s">
        <v>45</v>
      </c>
      <c r="O718" s="87"/>
      <c r="P718" s="225">
        <f>O718*H718</f>
        <v>0</v>
      </c>
      <c r="Q718" s="225">
        <v>0.031189999999999999</v>
      </c>
      <c r="R718" s="225">
        <f>Q718*H718</f>
        <v>11.079311800000001</v>
      </c>
      <c r="S718" s="225">
        <v>0</v>
      </c>
      <c r="T718" s="226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7" t="s">
        <v>314</v>
      </c>
      <c r="AT718" s="227" t="s">
        <v>215</v>
      </c>
      <c r="AU718" s="227" t="s">
        <v>86</v>
      </c>
      <c r="AY718" s="20" t="s">
        <v>213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20" t="s">
        <v>86</v>
      </c>
      <c r="BK718" s="228">
        <f>ROUND(I718*H718,2)</f>
        <v>0</v>
      </c>
      <c r="BL718" s="20" t="s">
        <v>314</v>
      </c>
      <c r="BM718" s="227" t="s">
        <v>2505</v>
      </c>
    </row>
    <row r="719" s="2" customFormat="1">
      <c r="A719" s="41"/>
      <c r="B719" s="42"/>
      <c r="C719" s="43"/>
      <c r="D719" s="229" t="s">
        <v>221</v>
      </c>
      <c r="E719" s="43"/>
      <c r="F719" s="230" t="s">
        <v>2506</v>
      </c>
      <c r="G719" s="43"/>
      <c r="H719" s="43"/>
      <c r="I719" s="231"/>
      <c r="J719" s="43"/>
      <c r="K719" s="43"/>
      <c r="L719" s="47"/>
      <c r="M719" s="232"/>
      <c r="N719" s="233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221</v>
      </c>
      <c r="AU719" s="20" t="s">
        <v>86</v>
      </c>
    </row>
    <row r="720" s="2" customFormat="1">
      <c r="A720" s="41"/>
      <c r="B720" s="42"/>
      <c r="C720" s="43"/>
      <c r="D720" s="236" t="s">
        <v>367</v>
      </c>
      <c r="E720" s="43"/>
      <c r="F720" s="281" t="s">
        <v>2495</v>
      </c>
      <c r="G720" s="43"/>
      <c r="H720" s="43"/>
      <c r="I720" s="231"/>
      <c r="J720" s="43"/>
      <c r="K720" s="43"/>
      <c r="L720" s="47"/>
      <c r="M720" s="232"/>
      <c r="N720" s="233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367</v>
      </c>
      <c r="AU720" s="20" t="s">
        <v>86</v>
      </c>
    </row>
    <row r="721" s="13" customFormat="1">
      <c r="A721" s="13"/>
      <c r="B721" s="234"/>
      <c r="C721" s="235"/>
      <c r="D721" s="236" t="s">
        <v>223</v>
      </c>
      <c r="E721" s="237" t="s">
        <v>21</v>
      </c>
      <c r="F721" s="238" t="s">
        <v>2507</v>
      </c>
      <c r="G721" s="235"/>
      <c r="H721" s="237" t="s">
        <v>21</v>
      </c>
      <c r="I721" s="239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223</v>
      </c>
      <c r="AU721" s="244" t="s">
        <v>86</v>
      </c>
      <c r="AV721" s="13" t="s">
        <v>80</v>
      </c>
      <c r="AW721" s="13" t="s">
        <v>34</v>
      </c>
      <c r="AX721" s="13" t="s">
        <v>73</v>
      </c>
      <c r="AY721" s="244" t="s">
        <v>213</v>
      </c>
    </row>
    <row r="722" s="13" customFormat="1">
      <c r="A722" s="13"/>
      <c r="B722" s="234"/>
      <c r="C722" s="235"/>
      <c r="D722" s="236" t="s">
        <v>223</v>
      </c>
      <c r="E722" s="237" t="s">
        <v>21</v>
      </c>
      <c r="F722" s="238" t="s">
        <v>1209</v>
      </c>
      <c r="G722" s="235"/>
      <c r="H722" s="237" t="s">
        <v>21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223</v>
      </c>
      <c r="AU722" s="244" t="s">
        <v>86</v>
      </c>
      <c r="AV722" s="13" t="s">
        <v>80</v>
      </c>
      <c r="AW722" s="13" t="s">
        <v>34</v>
      </c>
      <c r="AX722" s="13" t="s">
        <v>73</v>
      </c>
      <c r="AY722" s="244" t="s">
        <v>213</v>
      </c>
    </row>
    <row r="723" s="14" customFormat="1">
      <c r="A723" s="14"/>
      <c r="B723" s="245"/>
      <c r="C723" s="246"/>
      <c r="D723" s="236" t="s">
        <v>223</v>
      </c>
      <c r="E723" s="247" t="s">
        <v>21</v>
      </c>
      <c r="F723" s="248" t="s">
        <v>2508</v>
      </c>
      <c r="G723" s="246"/>
      <c r="H723" s="249">
        <v>14.050000000000001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223</v>
      </c>
      <c r="AU723" s="255" t="s">
        <v>86</v>
      </c>
      <c r="AV723" s="14" t="s">
        <v>86</v>
      </c>
      <c r="AW723" s="14" t="s">
        <v>34</v>
      </c>
      <c r="AX723" s="14" t="s">
        <v>73</v>
      </c>
      <c r="AY723" s="255" t="s">
        <v>213</v>
      </c>
    </row>
    <row r="724" s="14" customFormat="1">
      <c r="A724" s="14"/>
      <c r="B724" s="245"/>
      <c r="C724" s="246"/>
      <c r="D724" s="236" t="s">
        <v>223</v>
      </c>
      <c r="E724" s="247" t="s">
        <v>21</v>
      </c>
      <c r="F724" s="248" t="s">
        <v>2509</v>
      </c>
      <c r="G724" s="246"/>
      <c r="H724" s="249">
        <v>24.57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223</v>
      </c>
      <c r="AU724" s="255" t="s">
        <v>86</v>
      </c>
      <c r="AV724" s="14" t="s">
        <v>86</v>
      </c>
      <c r="AW724" s="14" t="s">
        <v>34</v>
      </c>
      <c r="AX724" s="14" t="s">
        <v>73</v>
      </c>
      <c r="AY724" s="255" t="s">
        <v>213</v>
      </c>
    </row>
    <row r="725" s="14" customFormat="1">
      <c r="A725" s="14"/>
      <c r="B725" s="245"/>
      <c r="C725" s="246"/>
      <c r="D725" s="236" t="s">
        <v>223</v>
      </c>
      <c r="E725" s="247" t="s">
        <v>21</v>
      </c>
      <c r="F725" s="248" t="s">
        <v>2510</v>
      </c>
      <c r="G725" s="246"/>
      <c r="H725" s="249">
        <v>24.870000000000001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223</v>
      </c>
      <c r="AU725" s="255" t="s">
        <v>86</v>
      </c>
      <c r="AV725" s="14" t="s">
        <v>86</v>
      </c>
      <c r="AW725" s="14" t="s">
        <v>34</v>
      </c>
      <c r="AX725" s="14" t="s">
        <v>73</v>
      </c>
      <c r="AY725" s="255" t="s">
        <v>213</v>
      </c>
    </row>
    <row r="726" s="14" customFormat="1">
      <c r="A726" s="14"/>
      <c r="B726" s="245"/>
      <c r="C726" s="246"/>
      <c r="D726" s="236" t="s">
        <v>223</v>
      </c>
      <c r="E726" s="247" t="s">
        <v>21</v>
      </c>
      <c r="F726" s="248" t="s">
        <v>2511</v>
      </c>
      <c r="G726" s="246"/>
      <c r="H726" s="249">
        <v>17.219999999999999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223</v>
      </c>
      <c r="AU726" s="255" t="s">
        <v>86</v>
      </c>
      <c r="AV726" s="14" t="s">
        <v>86</v>
      </c>
      <c r="AW726" s="14" t="s">
        <v>34</v>
      </c>
      <c r="AX726" s="14" t="s">
        <v>73</v>
      </c>
      <c r="AY726" s="255" t="s">
        <v>213</v>
      </c>
    </row>
    <row r="727" s="14" customFormat="1">
      <c r="A727" s="14"/>
      <c r="B727" s="245"/>
      <c r="C727" s="246"/>
      <c r="D727" s="236" t="s">
        <v>223</v>
      </c>
      <c r="E727" s="247" t="s">
        <v>21</v>
      </c>
      <c r="F727" s="248" t="s">
        <v>2512</v>
      </c>
      <c r="G727" s="246"/>
      <c r="H727" s="249">
        <v>35.109999999999999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223</v>
      </c>
      <c r="AU727" s="255" t="s">
        <v>86</v>
      </c>
      <c r="AV727" s="14" t="s">
        <v>86</v>
      </c>
      <c r="AW727" s="14" t="s">
        <v>34</v>
      </c>
      <c r="AX727" s="14" t="s">
        <v>73</v>
      </c>
      <c r="AY727" s="255" t="s">
        <v>213</v>
      </c>
    </row>
    <row r="728" s="14" customFormat="1">
      <c r="A728" s="14"/>
      <c r="B728" s="245"/>
      <c r="C728" s="246"/>
      <c r="D728" s="236" t="s">
        <v>223</v>
      </c>
      <c r="E728" s="247" t="s">
        <v>21</v>
      </c>
      <c r="F728" s="248" t="s">
        <v>2513</v>
      </c>
      <c r="G728" s="246"/>
      <c r="H728" s="249">
        <v>35.689999999999998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223</v>
      </c>
      <c r="AU728" s="255" t="s">
        <v>86</v>
      </c>
      <c r="AV728" s="14" t="s">
        <v>86</v>
      </c>
      <c r="AW728" s="14" t="s">
        <v>34</v>
      </c>
      <c r="AX728" s="14" t="s">
        <v>73</v>
      </c>
      <c r="AY728" s="255" t="s">
        <v>213</v>
      </c>
    </row>
    <row r="729" s="14" customFormat="1">
      <c r="A729" s="14"/>
      <c r="B729" s="245"/>
      <c r="C729" s="246"/>
      <c r="D729" s="236" t="s">
        <v>223</v>
      </c>
      <c r="E729" s="247" t="s">
        <v>21</v>
      </c>
      <c r="F729" s="248" t="s">
        <v>2514</v>
      </c>
      <c r="G729" s="246"/>
      <c r="H729" s="249">
        <v>6.6500000000000004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223</v>
      </c>
      <c r="AU729" s="255" t="s">
        <v>86</v>
      </c>
      <c r="AV729" s="14" t="s">
        <v>86</v>
      </c>
      <c r="AW729" s="14" t="s">
        <v>34</v>
      </c>
      <c r="AX729" s="14" t="s">
        <v>73</v>
      </c>
      <c r="AY729" s="255" t="s">
        <v>213</v>
      </c>
    </row>
    <row r="730" s="14" customFormat="1">
      <c r="A730" s="14"/>
      <c r="B730" s="245"/>
      <c r="C730" s="246"/>
      <c r="D730" s="236" t="s">
        <v>223</v>
      </c>
      <c r="E730" s="247" t="s">
        <v>21</v>
      </c>
      <c r="F730" s="248" t="s">
        <v>2515</v>
      </c>
      <c r="G730" s="246"/>
      <c r="H730" s="249">
        <v>7.9699999999999998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223</v>
      </c>
      <c r="AU730" s="255" t="s">
        <v>86</v>
      </c>
      <c r="AV730" s="14" t="s">
        <v>86</v>
      </c>
      <c r="AW730" s="14" t="s">
        <v>34</v>
      </c>
      <c r="AX730" s="14" t="s">
        <v>73</v>
      </c>
      <c r="AY730" s="255" t="s">
        <v>213</v>
      </c>
    </row>
    <row r="731" s="14" customFormat="1">
      <c r="A731" s="14"/>
      <c r="B731" s="245"/>
      <c r="C731" s="246"/>
      <c r="D731" s="236" t="s">
        <v>223</v>
      </c>
      <c r="E731" s="247" t="s">
        <v>21</v>
      </c>
      <c r="F731" s="248" t="s">
        <v>2516</v>
      </c>
      <c r="G731" s="246"/>
      <c r="H731" s="249">
        <v>27.18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223</v>
      </c>
      <c r="AU731" s="255" t="s">
        <v>86</v>
      </c>
      <c r="AV731" s="14" t="s">
        <v>86</v>
      </c>
      <c r="AW731" s="14" t="s">
        <v>34</v>
      </c>
      <c r="AX731" s="14" t="s">
        <v>73</v>
      </c>
      <c r="AY731" s="255" t="s">
        <v>213</v>
      </c>
    </row>
    <row r="732" s="14" customFormat="1">
      <c r="A732" s="14"/>
      <c r="B732" s="245"/>
      <c r="C732" s="246"/>
      <c r="D732" s="236" t="s">
        <v>223</v>
      </c>
      <c r="E732" s="247" t="s">
        <v>21</v>
      </c>
      <c r="F732" s="248" t="s">
        <v>2517</v>
      </c>
      <c r="G732" s="246"/>
      <c r="H732" s="249">
        <v>32.68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223</v>
      </c>
      <c r="AU732" s="255" t="s">
        <v>86</v>
      </c>
      <c r="AV732" s="14" t="s">
        <v>86</v>
      </c>
      <c r="AW732" s="14" t="s">
        <v>34</v>
      </c>
      <c r="AX732" s="14" t="s">
        <v>73</v>
      </c>
      <c r="AY732" s="255" t="s">
        <v>213</v>
      </c>
    </row>
    <row r="733" s="14" customFormat="1">
      <c r="A733" s="14"/>
      <c r="B733" s="245"/>
      <c r="C733" s="246"/>
      <c r="D733" s="236" t="s">
        <v>223</v>
      </c>
      <c r="E733" s="247" t="s">
        <v>21</v>
      </c>
      <c r="F733" s="248" t="s">
        <v>2518</v>
      </c>
      <c r="G733" s="246"/>
      <c r="H733" s="249">
        <v>12.550000000000001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223</v>
      </c>
      <c r="AU733" s="255" t="s">
        <v>86</v>
      </c>
      <c r="AV733" s="14" t="s">
        <v>86</v>
      </c>
      <c r="AW733" s="14" t="s">
        <v>34</v>
      </c>
      <c r="AX733" s="14" t="s">
        <v>73</v>
      </c>
      <c r="AY733" s="255" t="s">
        <v>213</v>
      </c>
    </row>
    <row r="734" s="14" customFormat="1">
      <c r="A734" s="14"/>
      <c r="B734" s="245"/>
      <c r="C734" s="246"/>
      <c r="D734" s="236" t="s">
        <v>223</v>
      </c>
      <c r="E734" s="247" t="s">
        <v>21</v>
      </c>
      <c r="F734" s="248" t="s">
        <v>2519</v>
      </c>
      <c r="G734" s="246"/>
      <c r="H734" s="249">
        <v>37.57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223</v>
      </c>
      <c r="AU734" s="255" t="s">
        <v>86</v>
      </c>
      <c r="AV734" s="14" t="s">
        <v>86</v>
      </c>
      <c r="AW734" s="14" t="s">
        <v>34</v>
      </c>
      <c r="AX734" s="14" t="s">
        <v>73</v>
      </c>
      <c r="AY734" s="255" t="s">
        <v>213</v>
      </c>
    </row>
    <row r="735" s="14" customFormat="1">
      <c r="A735" s="14"/>
      <c r="B735" s="245"/>
      <c r="C735" s="246"/>
      <c r="D735" s="236" t="s">
        <v>223</v>
      </c>
      <c r="E735" s="247" t="s">
        <v>21</v>
      </c>
      <c r="F735" s="248" t="s">
        <v>2520</v>
      </c>
      <c r="G735" s="246"/>
      <c r="H735" s="249">
        <v>54.509999999999998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223</v>
      </c>
      <c r="AU735" s="255" t="s">
        <v>86</v>
      </c>
      <c r="AV735" s="14" t="s">
        <v>86</v>
      </c>
      <c r="AW735" s="14" t="s">
        <v>34</v>
      </c>
      <c r="AX735" s="14" t="s">
        <v>73</v>
      </c>
      <c r="AY735" s="255" t="s">
        <v>213</v>
      </c>
    </row>
    <row r="736" s="14" customFormat="1">
      <c r="A736" s="14"/>
      <c r="B736" s="245"/>
      <c r="C736" s="246"/>
      <c r="D736" s="236" t="s">
        <v>223</v>
      </c>
      <c r="E736" s="247" t="s">
        <v>21</v>
      </c>
      <c r="F736" s="248" t="s">
        <v>2521</v>
      </c>
      <c r="G736" s="246"/>
      <c r="H736" s="249">
        <v>24.600000000000001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223</v>
      </c>
      <c r="AU736" s="255" t="s">
        <v>86</v>
      </c>
      <c r="AV736" s="14" t="s">
        <v>86</v>
      </c>
      <c r="AW736" s="14" t="s">
        <v>34</v>
      </c>
      <c r="AX736" s="14" t="s">
        <v>73</v>
      </c>
      <c r="AY736" s="255" t="s">
        <v>213</v>
      </c>
    </row>
    <row r="737" s="16" customFormat="1">
      <c r="A737" s="16"/>
      <c r="B737" s="282"/>
      <c r="C737" s="283"/>
      <c r="D737" s="236" t="s">
        <v>223</v>
      </c>
      <c r="E737" s="284" t="s">
        <v>1997</v>
      </c>
      <c r="F737" s="285" t="s">
        <v>380</v>
      </c>
      <c r="G737" s="283"/>
      <c r="H737" s="286">
        <v>355.22000000000003</v>
      </c>
      <c r="I737" s="287"/>
      <c r="J737" s="283"/>
      <c r="K737" s="283"/>
      <c r="L737" s="288"/>
      <c r="M737" s="289"/>
      <c r="N737" s="290"/>
      <c r="O737" s="290"/>
      <c r="P737" s="290"/>
      <c r="Q737" s="290"/>
      <c r="R737" s="290"/>
      <c r="S737" s="290"/>
      <c r="T737" s="291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92" t="s">
        <v>223</v>
      </c>
      <c r="AU737" s="292" t="s">
        <v>86</v>
      </c>
      <c r="AV737" s="16" t="s">
        <v>116</v>
      </c>
      <c r="AW737" s="16" t="s">
        <v>34</v>
      </c>
      <c r="AX737" s="16" t="s">
        <v>73</v>
      </c>
      <c r="AY737" s="292" t="s">
        <v>213</v>
      </c>
    </row>
    <row r="738" s="15" customFormat="1">
      <c r="A738" s="15"/>
      <c r="B738" s="256"/>
      <c r="C738" s="257"/>
      <c r="D738" s="236" t="s">
        <v>223</v>
      </c>
      <c r="E738" s="258" t="s">
        <v>21</v>
      </c>
      <c r="F738" s="259" t="s">
        <v>230</v>
      </c>
      <c r="G738" s="257"/>
      <c r="H738" s="260">
        <v>355.22000000000003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223</v>
      </c>
      <c r="AU738" s="266" t="s">
        <v>86</v>
      </c>
      <c r="AV738" s="15" t="s">
        <v>122</v>
      </c>
      <c r="AW738" s="15" t="s">
        <v>34</v>
      </c>
      <c r="AX738" s="15" t="s">
        <v>80</v>
      </c>
      <c r="AY738" s="266" t="s">
        <v>213</v>
      </c>
    </row>
    <row r="739" s="2" customFormat="1" ht="24.15" customHeight="1">
      <c r="A739" s="41"/>
      <c r="B739" s="42"/>
      <c r="C739" s="216" t="s">
        <v>493</v>
      </c>
      <c r="D739" s="216" t="s">
        <v>215</v>
      </c>
      <c r="E739" s="217" t="s">
        <v>2522</v>
      </c>
      <c r="F739" s="218" t="s">
        <v>2523</v>
      </c>
      <c r="G739" s="219" t="s">
        <v>424</v>
      </c>
      <c r="H739" s="220">
        <v>1220.48</v>
      </c>
      <c r="I739" s="221"/>
      <c r="J739" s="222">
        <f>ROUND(I739*H739,2)</f>
        <v>0</v>
      </c>
      <c r="K739" s="218" t="s">
        <v>21</v>
      </c>
      <c r="L739" s="47"/>
      <c r="M739" s="223" t="s">
        <v>21</v>
      </c>
      <c r="N739" s="224" t="s">
        <v>45</v>
      </c>
      <c r="O739" s="87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314</v>
      </c>
      <c r="AT739" s="227" t="s">
        <v>215</v>
      </c>
      <c r="AU739" s="227" t="s">
        <v>86</v>
      </c>
      <c r="AY739" s="20" t="s">
        <v>213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86</v>
      </c>
      <c r="BK739" s="228">
        <f>ROUND(I739*H739,2)</f>
        <v>0</v>
      </c>
      <c r="BL739" s="20" t="s">
        <v>314</v>
      </c>
      <c r="BM739" s="227" t="s">
        <v>2524</v>
      </c>
    </row>
    <row r="740" s="13" customFormat="1">
      <c r="A740" s="13"/>
      <c r="B740" s="234"/>
      <c r="C740" s="235"/>
      <c r="D740" s="236" t="s">
        <v>223</v>
      </c>
      <c r="E740" s="237" t="s">
        <v>21</v>
      </c>
      <c r="F740" s="238" t="s">
        <v>1035</v>
      </c>
      <c r="G740" s="235"/>
      <c r="H740" s="237" t="s">
        <v>21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223</v>
      </c>
      <c r="AU740" s="244" t="s">
        <v>86</v>
      </c>
      <c r="AV740" s="13" t="s">
        <v>80</v>
      </c>
      <c r="AW740" s="13" t="s">
        <v>34</v>
      </c>
      <c r="AX740" s="13" t="s">
        <v>73</v>
      </c>
      <c r="AY740" s="244" t="s">
        <v>213</v>
      </c>
    </row>
    <row r="741" s="14" customFormat="1">
      <c r="A741" s="14"/>
      <c r="B741" s="245"/>
      <c r="C741" s="246"/>
      <c r="D741" s="236" t="s">
        <v>223</v>
      </c>
      <c r="E741" s="247" t="s">
        <v>21</v>
      </c>
      <c r="F741" s="248" t="s">
        <v>2259</v>
      </c>
      <c r="G741" s="246"/>
      <c r="H741" s="249">
        <v>80.840000000000003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223</v>
      </c>
      <c r="AU741" s="255" t="s">
        <v>86</v>
      </c>
      <c r="AV741" s="14" t="s">
        <v>86</v>
      </c>
      <c r="AW741" s="14" t="s">
        <v>34</v>
      </c>
      <c r="AX741" s="14" t="s">
        <v>73</v>
      </c>
      <c r="AY741" s="255" t="s">
        <v>213</v>
      </c>
    </row>
    <row r="742" s="14" customFormat="1">
      <c r="A742" s="14"/>
      <c r="B742" s="245"/>
      <c r="C742" s="246"/>
      <c r="D742" s="236" t="s">
        <v>223</v>
      </c>
      <c r="E742" s="247" t="s">
        <v>21</v>
      </c>
      <c r="F742" s="248" t="s">
        <v>2337</v>
      </c>
      <c r="G742" s="246"/>
      <c r="H742" s="249">
        <v>33.770000000000003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223</v>
      </c>
      <c r="AU742" s="255" t="s">
        <v>86</v>
      </c>
      <c r="AV742" s="14" t="s">
        <v>86</v>
      </c>
      <c r="AW742" s="14" t="s">
        <v>34</v>
      </c>
      <c r="AX742" s="14" t="s">
        <v>73</v>
      </c>
      <c r="AY742" s="255" t="s">
        <v>213</v>
      </c>
    </row>
    <row r="743" s="14" customFormat="1">
      <c r="A743" s="14"/>
      <c r="B743" s="245"/>
      <c r="C743" s="246"/>
      <c r="D743" s="236" t="s">
        <v>223</v>
      </c>
      <c r="E743" s="247" t="s">
        <v>21</v>
      </c>
      <c r="F743" s="248" t="s">
        <v>2339</v>
      </c>
      <c r="G743" s="246"/>
      <c r="H743" s="249">
        <v>11.85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223</v>
      </c>
      <c r="AU743" s="255" t="s">
        <v>86</v>
      </c>
      <c r="AV743" s="14" t="s">
        <v>86</v>
      </c>
      <c r="AW743" s="14" t="s">
        <v>34</v>
      </c>
      <c r="AX743" s="14" t="s">
        <v>73</v>
      </c>
      <c r="AY743" s="255" t="s">
        <v>213</v>
      </c>
    </row>
    <row r="744" s="14" customFormat="1">
      <c r="A744" s="14"/>
      <c r="B744" s="245"/>
      <c r="C744" s="246"/>
      <c r="D744" s="236" t="s">
        <v>223</v>
      </c>
      <c r="E744" s="247" t="s">
        <v>21</v>
      </c>
      <c r="F744" s="248" t="s">
        <v>2260</v>
      </c>
      <c r="G744" s="246"/>
      <c r="H744" s="249">
        <v>11.359999999999999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223</v>
      </c>
      <c r="AU744" s="255" t="s">
        <v>86</v>
      </c>
      <c r="AV744" s="14" t="s">
        <v>86</v>
      </c>
      <c r="AW744" s="14" t="s">
        <v>34</v>
      </c>
      <c r="AX744" s="14" t="s">
        <v>73</v>
      </c>
      <c r="AY744" s="255" t="s">
        <v>213</v>
      </c>
    </row>
    <row r="745" s="14" customFormat="1">
      <c r="A745" s="14"/>
      <c r="B745" s="245"/>
      <c r="C745" s="246"/>
      <c r="D745" s="236" t="s">
        <v>223</v>
      </c>
      <c r="E745" s="247" t="s">
        <v>21</v>
      </c>
      <c r="F745" s="248" t="s">
        <v>2261</v>
      </c>
      <c r="G745" s="246"/>
      <c r="H745" s="249">
        <v>8.4399999999999995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223</v>
      </c>
      <c r="AU745" s="255" t="s">
        <v>86</v>
      </c>
      <c r="AV745" s="14" t="s">
        <v>86</v>
      </c>
      <c r="AW745" s="14" t="s">
        <v>34</v>
      </c>
      <c r="AX745" s="14" t="s">
        <v>73</v>
      </c>
      <c r="AY745" s="255" t="s">
        <v>213</v>
      </c>
    </row>
    <row r="746" s="14" customFormat="1">
      <c r="A746" s="14"/>
      <c r="B746" s="245"/>
      <c r="C746" s="246"/>
      <c r="D746" s="236" t="s">
        <v>223</v>
      </c>
      <c r="E746" s="247" t="s">
        <v>21</v>
      </c>
      <c r="F746" s="248" t="s">
        <v>2262</v>
      </c>
      <c r="G746" s="246"/>
      <c r="H746" s="249">
        <v>18.539999999999999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223</v>
      </c>
      <c r="AU746" s="255" t="s">
        <v>86</v>
      </c>
      <c r="AV746" s="14" t="s">
        <v>86</v>
      </c>
      <c r="AW746" s="14" t="s">
        <v>34</v>
      </c>
      <c r="AX746" s="14" t="s">
        <v>73</v>
      </c>
      <c r="AY746" s="255" t="s">
        <v>213</v>
      </c>
    </row>
    <row r="747" s="14" customFormat="1">
      <c r="A747" s="14"/>
      <c r="B747" s="245"/>
      <c r="C747" s="246"/>
      <c r="D747" s="236" t="s">
        <v>223</v>
      </c>
      <c r="E747" s="247" t="s">
        <v>21</v>
      </c>
      <c r="F747" s="248" t="s">
        <v>2264</v>
      </c>
      <c r="G747" s="246"/>
      <c r="H747" s="249">
        <v>22.280000000000001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223</v>
      </c>
      <c r="AU747" s="255" t="s">
        <v>86</v>
      </c>
      <c r="AV747" s="14" t="s">
        <v>86</v>
      </c>
      <c r="AW747" s="14" t="s">
        <v>34</v>
      </c>
      <c r="AX747" s="14" t="s">
        <v>73</v>
      </c>
      <c r="AY747" s="255" t="s">
        <v>213</v>
      </c>
    </row>
    <row r="748" s="14" customFormat="1">
      <c r="A748" s="14"/>
      <c r="B748" s="245"/>
      <c r="C748" s="246"/>
      <c r="D748" s="236" t="s">
        <v>223</v>
      </c>
      <c r="E748" s="247" t="s">
        <v>21</v>
      </c>
      <c r="F748" s="248" t="s">
        <v>2265</v>
      </c>
      <c r="G748" s="246"/>
      <c r="H748" s="249">
        <v>20.140000000000001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223</v>
      </c>
      <c r="AU748" s="255" t="s">
        <v>86</v>
      </c>
      <c r="AV748" s="14" t="s">
        <v>86</v>
      </c>
      <c r="AW748" s="14" t="s">
        <v>34</v>
      </c>
      <c r="AX748" s="14" t="s">
        <v>73</v>
      </c>
      <c r="AY748" s="255" t="s">
        <v>213</v>
      </c>
    </row>
    <row r="749" s="14" customFormat="1">
      <c r="A749" s="14"/>
      <c r="B749" s="245"/>
      <c r="C749" s="246"/>
      <c r="D749" s="236" t="s">
        <v>223</v>
      </c>
      <c r="E749" s="247" t="s">
        <v>21</v>
      </c>
      <c r="F749" s="248" t="s">
        <v>2266</v>
      </c>
      <c r="G749" s="246"/>
      <c r="H749" s="249">
        <v>20.030000000000001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223</v>
      </c>
      <c r="AU749" s="255" t="s">
        <v>86</v>
      </c>
      <c r="AV749" s="14" t="s">
        <v>86</v>
      </c>
      <c r="AW749" s="14" t="s">
        <v>34</v>
      </c>
      <c r="AX749" s="14" t="s">
        <v>73</v>
      </c>
      <c r="AY749" s="255" t="s">
        <v>213</v>
      </c>
    </row>
    <row r="750" s="14" customFormat="1">
      <c r="A750" s="14"/>
      <c r="B750" s="245"/>
      <c r="C750" s="246"/>
      <c r="D750" s="236" t="s">
        <v>223</v>
      </c>
      <c r="E750" s="247" t="s">
        <v>21</v>
      </c>
      <c r="F750" s="248" t="s">
        <v>2267</v>
      </c>
      <c r="G750" s="246"/>
      <c r="H750" s="249">
        <v>8.2599999999999998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223</v>
      </c>
      <c r="AU750" s="255" t="s">
        <v>86</v>
      </c>
      <c r="AV750" s="14" t="s">
        <v>86</v>
      </c>
      <c r="AW750" s="14" t="s">
        <v>34</v>
      </c>
      <c r="AX750" s="14" t="s">
        <v>73</v>
      </c>
      <c r="AY750" s="255" t="s">
        <v>213</v>
      </c>
    </row>
    <row r="751" s="14" customFormat="1">
      <c r="A751" s="14"/>
      <c r="B751" s="245"/>
      <c r="C751" s="246"/>
      <c r="D751" s="236" t="s">
        <v>223</v>
      </c>
      <c r="E751" s="247" t="s">
        <v>21</v>
      </c>
      <c r="F751" s="248" t="s">
        <v>2269</v>
      </c>
      <c r="G751" s="246"/>
      <c r="H751" s="249">
        <v>12.810000000000001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223</v>
      </c>
      <c r="AU751" s="255" t="s">
        <v>86</v>
      </c>
      <c r="AV751" s="14" t="s">
        <v>86</v>
      </c>
      <c r="AW751" s="14" t="s">
        <v>34</v>
      </c>
      <c r="AX751" s="14" t="s">
        <v>73</v>
      </c>
      <c r="AY751" s="255" t="s">
        <v>213</v>
      </c>
    </row>
    <row r="752" s="14" customFormat="1">
      <c r="A752" s="14"/>
      <c r="B752" s="245"/>
      <c r="C752" s="246"/>
      <c r="D752" s="236" t="s">
        <v>223</v>
      </c>
      <c r="E752" s="247" t="s">
        <v>21</v>
      </c>
      <c r="F752" s="248" t="s">
        <v>2270</v>
      </c>
      <c r="G752" s="246"/>
      <c r="H752" s="249">
        <v>44.159999999999997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223</v>
      </c>
      <c r="AU752" s="255" t="s">
        <v>86</v>
      </c>
      <c r="AV752" s="14" t="s">
        <v>86</v>
      </c>
      <c r="AW752" s="14" t="s">
        <v>34</v>
      </c>
      <c r="AX752" s="14" t="s">
        <v>73</v>
      </c>
      <c r="AY752" s="255" t="s">
        <v>213</v>
      </c>
    </row>
    <row r="753" s="14" customFormat="1">
      <c r="A753" s="14"/>
      <c r="B753" s="245"/>
      <c r="C753" s="246"/>
      <c r="D753" s="236" t="s">
        <v>223</v>
      </c>
      <c r="E753" s="247" t="s">
        <v>21</v>
      </c>
      <c r="F753" s="248" t="s">
        <v>2271</v>
      </c>
      <c r="G753" s="246"/>
      <c r="H753" s="249">
        <v>29.02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223</v>
      </c>
      <c r="AU753" s="255" t="s">
        <v>86</v>
      </c>
      <c r="AV753" s="14" t="s">
        <v>86</v>
      </c>
      <c r="AW753" s="14" t="s">
        <v>34</v>
      </c>
      <c r="AX753" s="14" t="s">
        <v>73</v>
      </c>
      <c r="AY753" s="255" t="s">
        <v>213</v>
      </c>
    </row>
    <row r="754" s="14" customFormat="1">
      <c r="A754" s="14"/>
      <c r="B754" s="245"/>
      <c r="C754" s="246"/>
      <c r="D754" s="236" t="s">
        <v>223</v>
      </c>
      <c r="E754" s="247" t="s">
        <v>21</v>
      </c>
      <c r="F754" s="248" t="s">
        <v>2272</v>
      </c>
      <c r="G754" s="246"/>
      <c r="H754" s="249">
        <v>18.129999999999999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223</v>
      </c>
      <c r="AU754" s="255" t="s">
        <v>86</v>
      </c>
      <c r="AV754" s="14" t="s">
        <v>86</v>
      </c>
      <c r="AW754" s="14" t="s">
        <v>34</v>
      </c>
      <c r="AX754" s="14" t="s">
        <v>73</v>
      </c>
      <c r="AY754" s="255" t="s">
        <v>213</v>
      </c>
    </row>
    <row r="755" s="14" customFormat="1">
      <c r="A755" s="14"/>
      <c r="B755" s="245"/>
      <c r="C755" s="246"/>
      <c r="D755" s="236" t="s">
        <v>223</v>
      </c>
      <c r="E755" s="247" t="s">
        <v>21</v>
      </c>
      <c r="F755" s="248" t="s">
        <v>2273</v>
      </c>
      <c r="G755" s="246"/>
      <c r="H755" s="249">
        <v>18.25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223</v>
      </c>
      <c r="AU755" s="255" t="s">
        <v>86</v>
      </c>
      <c r="AV755" s="14" t="s">
        <v>86</v>
      </c>
      <c r="AW755" s="14" t="s">
        <v>34</v>
      </c>
      <c r="AX755" s="14" t="s">
        <v>73</v>
      </c>
      <c r="AY755" s="255" t="s">
        <v>213</v>
      </c>
    </row>
    <row r="756" s="14" customFormat="1">
      <c r="A756" s="14"/>
      <c r="B756" s="245"/>
      <c r="C756" s="246"/>
      <c r="D756" s="236" t="s">
        <v>223</v>
      </c>
      <c r="E756" s="247" t="s">
        <v>21</v>
      </c>
      <c r="F756" s="248" t="s">
        <v>2274</v>
      </c>
      <c r="G756" s="246"/>
      <c r="H756" s="249">
        <v>18.02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223</v>
      </c>
      <c r="AU756" s="255" t="s">
        <v>86</v>
      </c>
      <c r="AV756" s="14" t="s">
        <v>86</v>
      </c>
      <c r="AW756" s="14" t="s">
        <v>34</v>
      </c>
      <c r="AX756" s="14" t="s">
        <v>73</v>
      </c>
      <c r="AY756" s="255" t="s">
        <v>213</v>
      </c>
    </row>
    <row r="757" s="14" customFormat="1">
      <c r="A757" s="14"/>
      <c r="B757" s="245"/>
      <c r="C757" s="246"/>
      <c r="D757" s="236" t="s">
        <v>223</v>
      </c>
      <c r="E757" s="247" t="s">
        <v>21</v>
      </c>
      <c r="F757" s="248" t="s">
        <v>2275</v>
      </c>
      <c r="G757" s="246"/>
      <c r="H757" s="249">
        <v>18.25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223</v>
      </c>
      <c r="AU757" s="255" t="s">
        <v>86</v>
      </c>
      <c r="AV757" s="14" t="s">
        <v>86</v>
      </c>
      <c r="AW757" s="14" t="s">
        <v>34</v>
      </c>
      <c r="AX757" s="14" t="s">
        <v>73</v>
      </c>
      <c r="AY757" s="255" t="s">
        <v>213</v>
      </c>
    </row>
    <row r="758" s="14" customFormat="1">
      <c r="A758" s="14"/>
      <c r="B758" s="245"/>
      <c r="C758" s="246"/>
      <c r="D758" s="236" t="s">
        <v>223</v>
      </c>
      <c r="E758" s="247" t="s">
        <v>21</v>
      </c>
      <c r="F758" s="248" t="s">
        <v>2276</v>
      </c>
      <c r="G758" s="246"/>
      <c r="H758" s="249">
        <v>12.369999999999999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223</v>
      </c>
      <c r="AU758" s="255" t="s">
        <v>86</v>
      </c>
      <c r="AV758" s="14" t="s">
        <v>86</v>
      </c>
      <c r="AW758" s="14" t="s">
        <v>34</v>
      </c>
      <c r="AX758" s="14" t="s">
        <v>73</v>
      </c>
      <c r="AY758" s="255" t="s">
        <v>213</v>
      </c>
    </row>
    <row r="759" s="14" customFormat="1">
      <c r="A759" s="14"/>
      <c r="B759" s="245"/>
      <c r="C759" s="246"/>
      <c r="D759" s="236" t="s">
        <v>223</v>
      </c>
      <c r="E759" s="247" t="s">
        <v>21</v>
      </c>
      <c r="F759" s="248" t="s">
        <v>2281</v>
      </c>
      <c r="G759" s="246"/>
      <c r="H759" s="249">
        <v>10.5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223</v>
      </c>
      <c r="AU759" s="255" t="s">
        <v>86</v>
      </c>
      <c r="AV759" s="14" t="s">
        <v>86</v>
      </c>
      <c r="AW759" s="14" t="s">
        <v>34</v>
      </c>
      <c r="AX759" s="14" t="s">
        <v>73</v>
      </c>
      <c r="AY759" s="255" t="s">
        <v>213</v>
      </c>
    </row>
    <row r="760" s="14" customFormat="1">
      <c r="A760" s="14"/>
      <c r="B760" s="245"/>
      <c r="C760" s="246"/>
      <c r="D760" s="236" t="s">
        <v>223</v>
      </c>
      <c r="E760" s="247" t="s">
        <v>21</v>
      </c>
      <c r="F760" s="248" t="s">
        <v>2282</v>
      </c>
      <c r="G760" s="246"/>
      <c r="H760" s="249">
        <v>8.8000000000000007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223</v>
      </c>
      <c r="AU760" s="255" t="s">
        <v>86</v>
      </c>
      <c r="AV760" s="14" t="s">
        <v>86</v>
      </c>
      <c r="AW760" s="14" t="s">
        <v>34</v>
      </c>
      <c r="AX760" s="14" t="s">
        <v>73</v>
      </c>
      <c r="AY760" s="255" t="s">
        <v>213</v>
      </c>
    </row>
    <row r="761" s="14" customFormat="1">
      <c r="A761" s="14"/>
      <c r="B761" s="245"/>
      <c r="C761" s="246"/>
      <c r="D761" s="236" t="s">
        <v>223</v>
      </c>
      <c r="E761" s="247" t="s">
        <v>21</v>
      </c>
      <c r="F761" s="248" t="s">
        <v>2283</v>
      </c>
      <c r="G761" s="246"/>
      <c r="H761" s="249">
        <v>8.5899999999999999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223</v>
      </c>
      <c r="AU761" s="255" t="s">
        <v>86</v>
      </c>
      <c r="AV761" s="14" t="s">
        <v>86</v>
      </c>
      <c r="AW761" s="14" t="s">
        <v>34</v>
      </c>
      <c r="AX761" s="14" t="s">
        <v>73</v>
      </c>
      <c r="AY761" s="255" t="s">
        <v>213</v>
      </c>
    </row>
    <row r="762" s="13" customFormat="1">
      <c r="A762" s="13"/>
      <c r="B762" s="234"/>
      <c r="C762" s="235"/>
      <c r="D762" s="236" t="s">
        <v>223</v>
      </c>
      <c r="E762" s="237" t="s">
        <v>21</v>
      </c>
      <c r="F762" s="238" t="s">
        <v>1044</v>
      </c>
      <c r="G762" s="235"/>
      <c r="H762" s="237" t="s">
        <v>21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223</v>
      </c>
      <c r="AU762" s="244" t="s">
        <v>86</v>
      </c>
      <c r="AV762" s="13" t="s">
        <v>80</v>
      </c>
      <c r="AW762" s="13" t="s">
        <v>34</v>
      </c>
      <c r="AX762" s="13" t="s">
        <v>73</v>
      </c>
      <c r="AY762" s="244" t="s">
        <v>213</v>
      </c>
    </row>
    <row r="763" s="14" customFormat="1">
      <c r="A763" s="14"/>
      <c r="B763" s="245"/>
      <c r="C763" s="246"/>
      <c r="D763" s="236" t="s">
        <v>223</v>
      </c>
      <c r="E763" s="247" t="s">
        <v>21</v>
      </c>
      <c r="F763" s="248" t="s">
        <v>2285</v>
      </c>
      <c r="G763" s="246"/>
      <c r="H763" s="249">
        <v>43.75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223</v>
      </c>
      <c r="AU763" s="255" t="s">
        <v>86</v>
      </c>
      <c r="AV763" s="14" t="s">
        <v>86</v>
      </c>
      <c r="AW763" s="14" t="s">
        <v>34</v>
      </c>
      <c r="AX763" s="14" t="s">
        <v>73</v>
      </c>
      <c r="AY763" s="255" t="s">
        <v>213</v>
      </c>
    </row>
    <row r="764" s="14" customFormat="1">
      <c r="A764" s="14"/>
      <c r="B764" s="245"/>
      <c r="C764" s="246"/>
      <c r="D764" s="236" t="s">
        <v>223</v>
      </c>
      <c r="E764" s="247" t="s">
        <v>21</v>
      </c>
      <c r="F764" s="248" t="s">
        <v>2286</v>
      </c>
      <c r="G764" s="246"/>
      <c r="H764" s="249">
        <v>39.869999999999997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223</v>
      </c>
      <c r="AU764" s="255" t="s">
        <v>86</v>
      </c>
      <c r="AV764" s="14" t="s">
        <v>86</v>
      </c>
      <c r="AW764" s="14" t="s">
        <v>34</v>
      </c>
      <c r="AX764" s="14" t="s">
        <v>73</v>
      </c>
      <c r="AY764" s="255" t="s">
        <v>213</v>
      </c>
    </row>
    <row r="765" s="14" customFormat="1">
      <c r="A765" s="14"/>
      <c r="B765" s="245"/>
      <c r="C765" s="246"/>
      <c r="D765" s="236" t="s">
        <v>223</v>
      </c>
      <c r="E765" s="247" t="s">
        <v>21</v>
      </c>
      <c r="F765" s="248" t="s">
        <v>2287</v>
      </c>
      <c r="G765" s="246"/>
      <c r="H765" s="249">
        <v>14.210000000000001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223</v>
      </c>
      <c r="AU765" s="255" t="s">
        <v>86</v>
      </c>
      <c r="AV765" s="14" t="s">
        <v>86</v>
      </c>
      <c r="AW765" s="14" t="s">
        <v>34</v>
      </c>
      <c r="AX765" s="14" t="s">
        <v>73</v>
      </c>
      <c r="AY765" s="255" t="s">
        <v>213</v>
      </c>
    </row>
    <row r="766" s="14" customFormat="1">
      <c r="A766" s="14"/>
      <c r="B766" s="245"/>
      <c r="C766" s="246"/>
      <c r="D766" s="236" t="s">
        <v>223</v>
      </c>
      <c r="E766" s="247" t="s">
        <v>21</v>
      </c>
      <c r="F766" s="248" t="s">
        <v>2288</v>
      </c>
      <c r="G766" s="246"/>
      <c r="H766" s="249">
        <v>20.539999999999999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223</v>
      </c>
      <c r="AU766" s="255" t="s">
        <v>86</v>
      </c>
      <c r="AV766" s="14" t="s">
        <v>86</v>
      </c>
      <c r="AW766" s="14" t="s">
        <v>34</v>
      </c>
      <c r="AX766" s="14" t="s">
        <v>73</v>
      </c>
      <c r="AY766" s="255" t="s">
        <v>213</v>
      </c>
    </row>
    <row r="767" s="14" customFormat="1">
      <c r="A767" s="14"/>
      <c r="B767" s="245"/>
      <c r="C767" s="246"/>
      <c r="D767" s="236" t="s">
        <v>223</v>
      </c>
      <c r="E767" s="247" t="s">
        <v>21</v>
      </c>
      <c r="F767" s="248" t="s">
        <v>2289</v>
      </c>
      <c r="G767" s="246"/>
      <c r="H767" s="249">
        <v>17.199999999999999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223</v>
      </c>
      <c r="AU767" s="255" t="s">
        <v>86</v>
      </c>
      <c r="AV767" s="14" t="s">
        <v>86</v>
      </c>
      <c r="AW767" s="14" t="s">
        <v>34</v>
      </c>
      <c r="AX767" s="14" t="s">
        <v>73</v>
      </c>
      <c r="AY767" s="255" t="s">
        <v>213</v>
      </c>
    </row>
    <row r="768" s="14" customFormat="1">
      <c r="A768" s="14"/>
      <c r="B768" s="245"/>
      <c r="C768" s="246"/>
      <c r="D768" s="236" t="s">
        <v>223</v>
      </c>
      <c r="E768" s="247" t="s">
        <v>21</v>
      </c>
      <c r="F768" s="248" t="s">
        <v>2290</v>
      </c>
      <c r="G768" s="246"/>
      <c r="H768" s="249">
        <v>15.289999999999999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223</v>
      </c>
      <c r="AU768" s="255" t="s">
        <v>86</v>
      </c>
      <c r="AV768" s="14" t="s">
        <v>86</v>
      </c>
      <c r="AW768" s="14" t="s">
        <v>34</v>
      </c>
      <c r="AX768" s="14" t="s">
        <v>73</v>
      </c>
      <c r="AY768" s="255" t="s">
        <v>213</v>
      </c>
    </row>
    <row r="769" s="14" customFormat="1">
      <c r="A769" s="14"/>
      <c r="B769" s="245"/>
      <c r="C769" s="246"/>
      <c r="D769" s="236" t="s">
        <v>223</v>
      </c>
      <c r="E769" s="247" t="s">
        <v>21</v>
      </c>
      <c r="F769" s="248" t="s">
        <v>2291</v>
      </c>
      <c r="G769" s="246"/>
      <c r="H769" s="249">
        <v>21.16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223</v>
      </c>
      <c r="AU769" s="255" t="s">
        <v>86</v>
      </c>
      <c r="AV769" s="14" t="s">
        <v>86</v>
      </c>
      <c r="AW769" s="14" t="s">
        <v>34</v>
      </c>
      <c r="AX769" s="14" t="s">
        <v>73</v>
      </c>
      <c r="AY769" s="255" t="s">
        <v>213</v>
      </c>
    </row>
    <row r="770" s="14" customFormat="1">
      <c r="A770" s="14"/>
      <c r="B770" s="245"/>
      <c r="C770" s="246"/>
      <c r="D770" s="236" t="s">
        <v>223</v>
      </c>
      <c r="E770" s="247" t="s">
        <v>21</v>
      </c>
      <c r="F770" s="248" t="s">
        <v>2292</v>
      </c>
      <c r="G770" s="246"/>
      <c r="H770" s="249">
        <v>8.8000000000000007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223</v>
      </c>
      <c r="AU770" s="255" t="s">
        <v>86</v>
      </c>
      <c r="AV770" s="14" t="s">
        <v>86</v>
      </c>
      <c r="AW770" s="14" t="s">
        <v>34</v>
      </c>
      <c r="AX770" s="14" t="s">
        <v>73</v>
      </c>
      <c r="AY770" s="255" t="s">
        <v>213</v>
      </c>
    </row>
    <row r="771" s="14" customFormat="1">
      <c r="A771" s="14"/>
      <c r="B771" s="245"/>
      <c r="C771" s="246"/>
      <c r="D771" s="236" t="s">
        <v>223</v>
      </c>
      <c r="E771" s="247" t="s">
        <v>21</v>
      </c>
      <c r="F771" s="248" t="s">
        <v>2294</v>
      </c>
      <c r="G771" s="246"/>
      <c r="H771" s="249">
        <v>5.9000000000000004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223</v>
      </c>
      <c r="AU771" s="255" t="s">
        <v>86</v>
      </c>
      <c r="AV771" s="14" t="s">
        <v>86</v>
      </c>
      <c r="AW771" s="14" t="s">
        <v>34</v>
      </c>
      <c r="AX771" s="14" t="s">
        <v>73</v>
      </c>
      <c r="AY771" s="255" t="s">
        <v>213</v>
      </c>
    </row>
    <row r="772" s="14" customFormat="1">
      <c r="A772" s="14"/>
      <c r="B772" s="245"/>
      <c r="C772" s="246"/>
      <c r="D772" s="236" t="s">
        <v>223</v>
      </c>
      <c r="E772" s="247" t="s">
        <v>21</v>
      </c>
      <c r="F772" s="248" t="s">
        <v>2296</v>
      </c>
      <c r="G772" s="246"/>
      <c r="H772" s="249">
        <v>30.77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223</v>
      </c>
      <c r="AU772" s="255" t="s">
        <v>86</v>
      </c>
      <c r="AV772" s="14" t="s">
        <v>86</v>
      </c>
      <c r="AW772" s="14" t="s">
        <v>34</v>
      </c>
      <c r="AX772" s="14" t="s">
        <v>73</v>
      </c>
      <c r="AY772" s="255" t="s">
        <v>213</v>
      </c>
    </row>
    <row r="773" s="14" customFormat="1">
      <c r="A773" s="14"/>
      <c r="B773" s="245"/>
      <c r="C773" s="246"/>
      <c r="D773" s="236" t="s">
        <v>223</v>
      </c>
      <c r="E773" s="247" t="s">
        <v>21</v>
      </c>
      <c r="F773" s="248" t="s">
        <v>2297</v>
      </c>
      <c r="G773" s="246"/>
      <c r="H773" s="249">
        <v>29.100000000000001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223</v>
      </c>
      <c r="AU773" s="255" t="s">
        <v>86</v>
      </c>
      <c r="AV773" s="14" t="s">
        <v>86</v>
      </c>
      <c r="AW773" s="14" t="s">
        <v>34</v>
      </c>
      <c r="AX773" s="14" t="s">
        <v>73</v>
      </c>
      <c r="AY773" s="255" t="s">
        <v>213</v>
      </c>
    </row>
    <row r="774" s="14" customFormat="1">
      <c r="A774" s="14"/>
      <c r="B774" s="245"/>
      <c r="C774" s="246"/>
      <c r="D774" s="236" t="s">
        <v>223</v>
      </c>
      <c r="E774" s="247" t="s">
        <v>21</v>
      </c>
      <c r="F774" s="248" t="s">
        <v>2298</v>
      </c>
      <c r="G774" s="246"/>
      <c r="H774" s="249">
        <v>19.77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223</v>
      </c>
      <c r="AU774" s="255" t="s">
        <v>86</v>
      </c>
      <c r="AV774" s="14" t="s">
        <v>86</v>
      </c>
      <c r="AW774" s="14" t="s">
        <v>34</v>
      </c>
      <c r="AX774" s="14" t="s">
        <v>73</v>
      </c>
      <c r="AY774" s="255" t="s">
        <v>213</v>
      </c>
    </row>
    <row r="775" s="14" customFormat="1">
      <c r="A775" s="14"/>
      <c r="B775" s="245"/>
      <c r="C775" s="246"/>
      <c r="D775" s="236" t="s">
        <v>223</v>
      </c>
      <c r="E775" s="247" t="s">
        <v>21</v>
      </c>
      <c r="F775" s="248" t="s">
        <v>2299</v>
      </c>
      <c r="G775" s="246"/>
      <c r="H775" s="249">
        <v>18.800000000000001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223</v>
      </c>
      <c r="AU775" s="255" t="s">
        <v>86</v>
      </c>
      <c r="AV775" s="14" t="s">
        <v>86</v>
      </c>
      <c r="AW775" s="14" t="s">
        <v>34</v>
      </c>
      <c r="AX775" s="14" t="s">
        <v>73</v>
      </c>
      <c r="AY775" s="255" t="s">
        <v>213</v>
      </c>
    </row>
    <row r="776" s="14" customFormat="1">
      <c r="A776" s="14"/>
      <c r="B776" s="245"/>
      <c r="C776" s="246"/>
      <c r="D776" s="236" t="s">
        <v>223</v>
      </c>
      <c r="E776" s="247" t="s">
        <v>21</v>
      </c>
      <c r="F776" s="248" t="s">
        <v>2300</v>
      </c>
      <c r="G776" s="246"/>
      <c r="H776" s="249">
        <v>7.79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223</v>
      </c>
      <c r="AU776" s="255" t="s">
        <v>86</v>
      </c>
      <c r="AV776" s="14" t="s">
        <v>86</v>
      </c>
      <c r="AW776" s="14" t="s">
        <v>34</v>
      </c>
      <c r="AX776" s="14" t="s">
        <v>73</v>
      </c>
      <c r="AY776" s="255" t="s">
        <v>213</v>
      </c>
    </row>
    <row r="777" s="14" customFormat="1">
      <c r="A777" s="14"/>
      <c r="B777" s="245"/>
      <c r="C777" s="246"/>
      <c r="D777" s="236" t="s">
        <v>223</v>
      </c>
      <c r="E777" s="247" t="s">
        <v>21</v>
      </c>
      <c r="F777" s="248" t="s">
        <v>2303</v>
      </c>
      <c r="G777" s="246"/>
      <c r="H777" s="249">
        <v>44.140000000000001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223</v>
      </c>
      <c r="AU777" s="255" t="s">
        <v>86</v>
      </c>
      <c r="AV777" s="14" t="s">
        <v>86</v>
      </c>
      <c r="AW777" s="14" t="s">
        <v>34</v>
      </c>
      <c r="AX777" s="14" t="s">
        <v>73</v>
      </c>
      <c r="AY777" s="255" t="s">
        <v>213</v>
      </c>
    </row>
    <row r="778" s="14" customFormat="1">
      <c r="A778" s="14"/>
      <c r="B778" s="245"/>
      <c r="C778" s="246"/>
      <c r="D778" s="236" t="s">
        <v>223</v>
      </c>
      <c r="E778" s="247" t="s">
        <v>21</v>
      </c>
      <c r="F778" s="248" t="s">
        <v>2304</v>
      </c>
      <c r="G778" s="246"/>
      <c r="H778" s="249">
        <v>18.25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223</v>
      </c>
      <c r="AU778" s="255" t="s">
        <v>86</v>
      </c>
      <c r="AV778" s="14" t="s">
        <v>86</v>
      </c>
      <c r="AW778" s="14" t="s">
        <v>34</v>
      </c>
      <c r="AX778" s="14" t="s">
        <v>73</v>
      </c>
      <c r="AY778" s="255" t="s">
        <v>213</v>
      </c>
    </row>
    <row r="779" s="14" customFormat="1">
      <c r="A779" s="14"/>
      <c r="B779" s="245"/>
      <c r="C779" s="246"/>
      <c r="D779" s="236" t="s">
        <v>223</v>
      </c>
      <c r="E779" s="247" t="s">
        <v>21</v>
      </c>
      <c r="F779" s="248" t="s">
        <v>2305</v>
      </c>
      <c r="G779" s="246"/>
      <c r="H779" s="249">
        <v>18.129999999999999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223</v>
      </c>
      <c r="AU779" s="255" t="s">
        <v>86</v>
      </c>
      <c r="AV779" s="14" t="s">
        <v>86</v>
      </c>
      <c r="AW779" s="14" t="s">
        <v>34</v>
      </c>
      <c r="AX779" s="14" t="s">
        <v>73</v>
      </c>
      <c r="AY779" s="255" t="s">
        <v>213</v>
      </c>
    </row>
    <row r="780" s="14" customFormat="1">
      <c r="A780" s="14"/>
      <c r="B780" s="245"/>
      <c r="C780" s="246"/>
      <c r="D780" s="236" t="s">
        <v>223</v>
      </c>
      <c r="E780" s="247" t="s">
        <v>21</v>
      </c>
      <c r="F780" s="248" t="s">
        <v>2306</v>
      </c>
      <c r="G780" s="246"/>
      <c r="H780" s="249">
        <v>29.02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223</v>
      </c>
      <c r="AU780" s="255" t="s">
        <v>86</v>
      </c>
      <c r="AV780" s="14" t="s">
        <v>86</v>
      </c>
      <c r="AW780" s="14" t="s">
        <v>34</v>
      </c>
      <c r="AX780" s="14" t="s">
        <v>73</v>
      </c>
      <c r="AY780" s="255" t="s">
        <v>213</v>
      </c>
    </row>
    <row r="781" s="14" customFormat="1">
      <c r="A781" s="14"/>
      <c r="B781" s="245"/>
      <c r="C781" s="246"/>
      <c r="D781" s="236" t="s">
        <v>223</v>
      </c>
      <c r="E781" s="247" t="s">
        <v>21</v>
      </c>
      <c r="F781" s="248" t="s">
        <v>2307</v>
      </c>
      <c r="G781" s="246"/>
      <c r="H781" s="249">
        <v>18.199999999999999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223</v>
      </c>
      <c r="AU781" s="255" t="s">
        <v>86</v>
      </c>
      <c r="AV781" s="14" t="s">
        <v>86</v>
      </c>
      <c r="AW781" s="14" t="s">
        <v>34</v>
      </c>
      <c r="AX781" s="14" t="s">
        <v>73</v>
      </c>
      <c r="AY781" s="255" t="s">
        <v>213</v>
      </c>
    </row>
    <row r="782" s="14" customFormat="1">
      <c r="A782" s="14"/>
      <c r="B782" s="245"/>
      <c r="C782" s="246"/>
      <c r="D782" s="236" t="s">
        <v>223</v>
      </c>
      <c r="E782" s="247" t="s">
        <v>21</v>
      </c>
      <c r="F782" s="248" t="s">
        <v>2308</v>
      </c>
      <c r="G782" s="246"/>
      <c r="H782" s="249">
        <v>18.25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223</v>
      </c>
      <c r="AU782" s="255" t="s">
        <v>86</v>
      </c>
      <c r="AV782" s="14" t="s">
        <v>86</v>
      </c>
      <c r="AW782" s="14" t="s">
        <v>34</v>
      </c>
      <c r="AX782" s="14" t="s">
        <v>73</v>
      </c>
      <c r="AY782" s="255" t="s">
        <v>213</v>
      </c>
    </row>
    <row r="783" s="14" customFormat="1">
      <c r="A783" s="14"/>
      <c r="B783" s="245"/>
      <c r="C783" s="246"/>
      <c r="D783" s="236" t="s">
        <v>223</v>
      </c>
      <c r="E783" s="247" t="s">
        <v>21</v>
      </c>
      <c r="F783" s="248" t="s">
        <v>2309</v>
      </c>
      <c r="G783" s="246"/>
      <c r="H783" s="249">
        <v>12.369999999999999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223</v>
      </c>
      <c r="AU783" s="255" t="s">
        <v>86</v>
      </c>
      <c r="AV783" s="14" t="s">
        <v>86</v>
      </c>
      <c r="AW783" s="14" t="s">
        <v>34</v>
      </c>
      <c r="AX783" s="14" t="s">
        <v>73</v>
      </c>
      <c r="AY783" s="255" t="s">
        <v>213</v>
      </c>
    </row>
    <row r="784" s="14" customFormat="1">
      <c r="A784" s="14"/>
      <c r="B784" s="245"/>
      <c r="C784" s="246"/>
      <c r="D784" s="236" t="s">
        <v>223</v>
      </c>
      <c r="E784" s="247" t="s">
        <v>21</v>
      </c>
      <c r="F784" s="248" t="s">
        <v>2312</v>
      </c>
      <c r="G784" s="246"/>
      <c r="H784" s="249">
        <v>11.84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223</v>
      </c>
      <c r="AU784" s="255" t="s">
        <v>86</v>
      </c>
      <c r="AV784" s="14" t="s">
        <v>86</v>
      </c>
      <c r="AW784" s="14" t="s">
        <v>34</v>
      </c>
      <c r="AX784" s="14" t="s">
        <v>73</v>
      </c>
      <c r="AY784" s="255" t="s">
        <v>213</v>
      </c>
    </row>
    <row r="785" s="13" customFormat="1">
      <c r="A785" s="13"/>
      <c r="B785" s="234"/>
      <c r="C785" s="235"/>
      <c r="D785" s="236" t="s">
        <v>223</v>
      </c>
      <c r="E785" s="237" t="s">
        <v>21</v>
      </c>
      <c r="F785" s="238" t="s">
        <v>1102</v>
      </c>
      <c r="G785" s="235"/>
      <c r="H785" s="237" t="s">
        <v>21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223</v>
      </c>
      <c r="AU785" s="244" t="s">
        <v>86</v>
      </c>
      <c r="AV785" s="13" t="s">
        <v>80</v>
      </c>
      <c r="AW785" s="13" t="s">
        <v>34</v>
      </c>
      <c r="AX785" s="13" t="s">
        <v>73</v>
      </c>
      <c r="AY785" s="244" t="s">
        <v>213</v>
      </c>
    </row>
    <row r="786" s="14" customFormat="1">
      <c r="A786" s="14"/>
      <c r="B786" s="245"/>
      <c r="C786" s="246"/>
      <c r="D786" s="236" t="s">
        <v>223</v>
      </c>
      <c r="E786" s="247" t="s">
        <v>21</v>
      </c>
      <c r="F786" s="248" t="s">
        <v>2313</v>
      </c>
      <c r="G786" s="246"/>
      <c r="H786" s="249">
        <v>43.479999999999997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223</v>
      </c>
      <c r="AU786" s="255" t="s">
        <v>86</v>
      </c>
      <c r="AV786" s="14" t="s">
        <v>86</v>
      </c>
      <c r="AW786" s="14" t="s">
        <v>34</v>
      </c>
      <c r="AX786" s="14" t="s">
        <v>73</v>
      </c>
      <c r="AY786" s="255" t="s">
        <v>213</v>
      </c>
    </row>
    <row r="787" s="14" customFormat="1">
      <c r="A787" s="14"/>
      <c r="B787" s="245"/>
      <c r="C787" s="246"/>
      <c r="D787" s="236" t="s">
        <v>223</v>
      </c>
      <c r="E787" s="247" t="s">
        <v>21</v>
      </c>
      <c r="F787" s="248" t="s">
        <v>2314</v>
      </c>
      <c r="G787" s="246"/>
      <c r="H787" s="249">
        <v>39.829999999999998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223</v>
      </c>
      <c r="AU787" s="255" t="s">
        <v>86</v>
      </c>
      <c r="AV787" s="14" t="s">
        <v>86</v>
      </c>
      <c r="AW787" s="14" t="s">
        <v>34</v>
      </c>
      <c r="AX787" s="14" t="s">
        <v>73</v>
      </c>
      <c r="AY787" s="255" t="s">
        <v>213</v>
      </c>
    </row>
    <row r="788" s="14" customFormat="1">
      <c r="A788" s="14"/>
      <c r="B788" s="245"/>
      <c r="C788" s="246"/>
      <c r="D788" s="236" t="s">
        <v>223</v>
      </c>
      <c r="E788" s="247" t="s">
        <v>21</v>
      </c>
      <c r="F788" s="248" t="s">
        <v>2315</v>
      </c>
      <c r="G788" s="246"/>
      <c r="H788" s="249">
        <v>14.539999999999999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223</v>
      </c>
      <c r="AU788" s="255" t="s">
        <v>86</v>
      </c>
      <c r="AV788" s="14" t="s">
        <v>86</v>
      </c>
      <c r="AW788" s="14" t="s">
        <v>34</v>
      </c>
      <c r="AX788" s="14" t="s">
        <v>73</v>
      </c>
      <c r="AY788" s="255" t="s">
        <v>213</v>
      </c>
    </row>
    <row r="789" s="14" customFormat="1">
      <c r="A789" s="14"/>
      <c r="B789" s="245"/>
      <c r="C789" s="246"/>
      <c r="D789" s="236" t="s">
        <v>223</v>
      </c>
      <c r="E789" s="247" t="s">
        <v>21</v>
      </c>
      <c r="F789" s="248" t="s">
        <v>2316</v>
      </c>
      <c r="G789" s="246"/>
      <c r="H789" s="249">
        <v>13.060000000000001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223</v>
      </c>
      <c r="AU789" s="255" t="s">
        <v>86</v>
      </c>
      <c r="AV789" s="14" t="s">
        <v>86</v>
      </c>
      <c r="AW789" s="14" t="s">
        <v>34</v>
      </c>
      <c r="AX789" s="14" t="s">
        <v>73</v>
      </c>
      <c r="AY789" s="255" t="s">
        <v>213</v>
      </c>
    </row>
    <row r="790" s="14" customFormat="1">
      <c r="A790" s="14"/>
      <c r="B790" s="245"/>
      <c r="C790" s="246"/>
      <c r="D790" s="236" t="s">
        <v>223</v>
      </c>
      <c r="E790" s="247" t="s">
        <v>21</v>
      </c>
      <c r="F790" s="248" t="s">
        <v>2317</v>
      </c>
      <c r="G790" s="246"/>
      <c r="H790" s="249">
        <v>14.48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223</v>
      </c>
      <c r="AU790" s="255" t="s">
        <v>86</v>
      </c>
      <c r="AV790" s="14" t="s">
        <v>86</v>
      </c>
      <c r="AW790" s="14" t="s">
        <v>34</v>
      </c>
      <c r="AX790" s="14" t="s">
        <v>73</v>
      </c>
      <c r="AY790" s="255" t="s">
        <v>213</v>
      </c>
    </row>
    <row r="791" s="14" customFormat="1">
      <c r="A791" s="14"/>
      <c r="B791" s="245"/>
      <c r="C791" s="246"/>
      <c r="D791" s="236" t="s">
        <v>223</v>
      </c>
      <c r="E791" s="247" t="s">
        <v>21</v>
      </c>
      <c r="F791" s="248" t="s">
        <v>2318</v>
      </c>
      <c r="G791" s="246"/>
      <c r="H791" s="249">
        <v>15.220000000000001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223</v>
      </c>
      <c r="AU791" s="255" t="s">
        <v>86</v>
      </c>
      <c r="AV791" s="14" t="s">
        <v>86</v>
      </c>
      <c r="AW791" s="14" t="s">
        <v>34</v>
      </c>
      <c r="AX791" s="14" t="s">
        <v>73</v>
      </c>
      <c r="AY791" s="255" t="s">
        <v>213</v>
      </c>
    </row>
    <row r="792" s="14" customFormat="1">
      <c r="A792" s="14"/>
      <c r="B792" s="245"/>
      <c r="C792" s="246"/>
      <c r="D792" s="236" t="s">
        <v>223</v>
      </c>
      <c r="E792" s="247" t="s">
        <v>21</v>
      </c>
      <c r="F792" s="248" t="s">
        <v>2319</v>
      </c>
      <c r="G792" s="246"/>
      <c r="H792" s="249">
        <v>16.469999999999999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223</v>
      </c>
      <c r="AU792" s="255" t="s">
        <v>86</v>
      </c>
      <c r="AV792" s="14" t="s">
        <v>86</v>
      </c>
      <c r="AW792" s="14" t="s">
        <v>34</v>
      </c>
      <c r="AX792" s="14" t="s">
        <v>73</v>
      </c>
      <c r="AY792" s="255" t="s">
        <v>213</v>
      </c>
    </row>
    <row r="793" s="14" customFormat="1">
      <c r="A793" s="14"/>
      <c r="B793" s="245"/>
      <c r="C793" s="246"/>
      <c r="D793" s="236" t="s">
        <v>223</v>
      </c>
      <c r="E793" s="247" t="s">
        <v>21</v>
      </c>
      <c r="F793" s="248" t="s">
        <v>2320</v>
      </c>
      <c r="G793" s="246"/>
      <c r="H793" s="249">
        <v>15.630000000000001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223</v>
      </c>
      <c r="AU793" s="255" t="s">
        <v>86</v>
      </c>
      <c r="AV793" s="14" t="s">
        <v>86</v>
      </c>
      <c r="AW793" s="14" t="s">
        <v>34</v>
      </c>
      <c r="AX793" s="14" t="s">
        <v>73</v>
      </c>
      <c r="AY793" s="255" t="s">
        <v>213</v>
      </c>
    </row>
    <row r="794" s="14" customFormat="1">
      <c r="A794" s="14"/>
      <c r="B794" s="245"/>
      <c r="C794" s="246"/>
      <c r="D794" s="236" t="s">
        <v>223</v>
      </c>
      <c r="E794" s="247" t="s">
        <v>21</v>
      </c>
      <c r="F794" s="248" t="s">
        <v>2321</v>
      </c>
      <c r="G794" s="246"/>
      <c r="H794" s="249">
        <v>14.94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223</v>
      </c>
      <c r="AU794" s="255" t="s">
        <v>86</v>
      </c>
      <c r="AV794" s="14" t="s">
        <v>86</v>
      </c>
      <c r="AW794" s="14" t="s">
        <v>34</v>
      </c>
      <c r="AX794" s="14" t="s">
        <v>73</v>
      </c>
      <c r="AY794" s="255" t="s">
        <v>213</v>
      </c>
    </row>
    <row r="795" s="14" customFormat="1">
      <c r="A795" s="14"/>
      <c r="B795" s="245"/>
      <c r="C795" s="246"/>
      <c r="D795" s="236" t="s">
        <v>223</v>
      </c>
      <c r="E795" s="247" t="s">
        <v>21</v>
      </c>
      <c r="F795" s="248" t="s">
        <v>2322</v>
      </c>
      <c r="G795" s="246"/>
      <c r="H795" s="249">
        <v>9.1699999999999999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223</v>
      </c>
      <c r="AU795" s="255" t="s">
        <v>86</v>
      </c>
      <c r="AV795" s="14" t="s">
        <v>86</v>
      </c>
      <c r="AW795" s="14" t="s">
        <v>34</v>
      </c>
      <c r="AX795" s="14" t="s">
        <v>73</v>
      </c>
      <c r="AY795" s="255" t="s">
        <v>213</v>
      </c>
    </row>
    <row r="796" s="14" customFormat="1">
      <c r="A796" s="14"/>
      <c r="B796" s="245"/>
      <c r="C796" s="246"/>
      <c r="D796" s="236" t="s">
        <v>223</v>
      </c>
      <c r="E796" s="247" t="s">
        <v>21</v>
      </c>
      <c r="F796" s="248" t="s">
        <v>2325</v>
      </c>
      <c r="G796" s="246"/>
      <c r="H796" s="249">
        <v>10.699999999999999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223</v>
      </c>
      <c r="AU796" s="255" t="s">
        <v>86</v>
      </c>
      <c r="AV796" s="14" t="s">
        <v>86</v>
      </c>
      <c r="AW796" s="14" t="s">
        <v>34</v>
      </c>
      <c r="AX796" s="14" t="s">
        <v>73</v>
      </c>
      <c r="AY796" s="255" t="s">
        <v>213</v>
      </c>
    </row>
    <row r="797" s="14" customFormat="1">
      <c r="A797" s="14"/>
      <c r="B797" s="245"/>
      <c r="C797" s="246"/>
      <c r="D797" s="236" t="s">
        <v>223</v>
      </c>
      <c r="E797" s="247" t="s">
        <v>21</v>
      </c>
      <c r="F797" s="248" t="s">
        <v>2326</v>
      </c>
      <c r="G797" s="246"/>
      <c r="H797" s="249">
        <v>22.109999999999999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223</v>
      </c>
      <c r="AU797" s="255" t="s">
        <v>86</v>
      </c>
      <c r="AV797" s="14" t="s">
        <v>86</v>
      </c>
      <c r="AW797" s="14" t="s">
        <v>34</v>
      </c>
      <c r="AX797" s="14" t="s">
        <v>73</v>
      </c>
      <c r="AY797" s="255" t="s">
        <v>213</v>
      </c>
    </row>
    <row r="798" s="14" customFormat="1">
      <c r="A798" s="14"/>
      <c r="B798" s="245"/>
      <c r="C798" s="246"/>
      <c r="D798" s="236" t="s">
        <v>223</v>
      </c>
      <c r="E798" s="247" t="s">
        <v>21</v>
      </c>
      <c r="F798" s="248" t="s">
        <v>2327</v>
      </c>
      <c r="G798" s="246"/>
      <c r="H798" s="249">
        <v>22.640000000000001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223</v>
      </c>
      <c r="AU798" s="255" t="s">
        <v>86</v>
      </c>
      <c r="AV798" s="14" t="s">
        <v>86</v>
      </c>
      <c r="AW798" s="14" t="s">
        <v>34</v>
      </c>
      <c r="AX798" s="14" t="s">
        <v>73</v>
      </c>
      <c r="AY798" s="255" t="s">
        <v>213</v>
      </c>
    </row>
    <row r="799" s="14" customFormat="1">
      <c r="A799" s="14"/>
      <c r="B799" s="245"/>
      <c r="C799" s="246"/>
      <c r="D799" s="236" t="s">
        <v>223</v>
      </c>
      <c r="E799" s="247" t="s">
        <v>21</v>
      </c>
      <c r="F799" s="248" t="s">
        <v>2328</v>
      </c>
      <c r="G799" s="246"/>
      <c r="H799" s="249">
        <v>14.140000000000001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223</v>
      </c>
      <c r="AU799" s="255" t="s">
        <v>86</v>
      </c>
      <c r="AV799" s="14" t="s">
        <v>86</v>
      </c>
      <c r="AW799" s="14" t="s">
        <v>34</v>
      </c>
      <c r="AX799" s="14" t="s">
        <v>73</v>
      </c>
      <c r="AY799" s="255" t="s">
        <v>213</v>
      </c>
    </row>
    <row r="800" s="14" customFormat="1">
      <c r="A800" s="14"/>
      <c r="B800" s="245"/>
      <c r="C800" s="246"/>
      <c r="D800" s="236" t="s">
        <v>223</v>
      </c>
      <c r="E800" s="247" t="s">
        <v>21</v>
      </c>
      <c r="F800" s="248" t="s">
        <v>2333</v>
      </c>
      <c r="G800" s="246"/>
      <c r="H800" s="249">
        <v>21.899999999999999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223</v>
      </c>
      <c r="AU800" s="255" t="s">
        <v>86</v>
      </c>
      <c r="AV800" s="14" t="s">
        <v>86</v>
      </c>
      <c r="AW800" s="14" t="s">
        <v>34</v>
      </c>
      <c r="AX800" s="14" t="s">
        <v>73</v>
      </c>
      <c r="AY800" s="255" t="s">
        <v>213</v>
      </c>
    </row>
    <row r="801" s="14" customFormat="1">
      <c r="A801" s="14"/>
      <c r="B801" s="245"/>
      <c r="C801" s="246"/>
      <c r="D801" s="236" t="s">
        <v>223</v>
      </c>
      <c r="E801" s="247" t="s">
        <v>21</v>
      </c>
      <c r="F801" s="248" t="s">
        <v>2334</v>
      </c>
      <c r="G801" s="246"/>
      <c r="H801" s="249">
        <v>14.970000000000001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223</v>
      </c>
      <c r="AU801" s="255" t="s">
        <v>86</v>
      </c>
      <c r="AV801" s="14" t="s">
        <v>86</v>
      </c>
      <c r="AW801" s="14" t="s">
        <v>34</v>
      </c>
      <c r="AX801" s="14" t="s">
        <v>73</v>
      </c>
      <c r="AY801" s="255" t="s">
        <v>213</v>
      </c>
    </row>
    <row r="802" s="14" customFormat="1">
      <c r="A802" s="14"/>
      <c r="B802" s="245"/>
      <c r="C802" s="246"/>
      <c r="D802" s="236" t="s">
        <v>223</v>
      </c>
      <c r="E802" s="247" t="s">
        <v>21</v>
      </c>
      <c r="F802" s="248" t="s">
        <v>2335</v>
      </c>
      <c r="G802" s="246"/>
      <c r="H802" s="249">
        <v>7.4100000000000001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223</v>
      </c>
      <c r="AU802" s="255" t="s">
        <v>86</v>
      </c>
      <c r="AV802" s="14" t="s">
        <v>86</v>
      </c>
      <c r="AW802" s="14" t="s">
        <v>34</v>
      </c>
      <c r="AX802" s="14" t="s">
        <v>73</v>
      </c>
      <c r="AY802" s="255" t="s">
        <v>213</v>
      </c>
    </row>
    <row r="803" s="14" customFormat="1">
      <c r="A803" s="14"/>
      <c r="B803" s="245"/>
      <c r="C803" s="246"/>
      <c r="D803" s="236" t="s">
        <v>223</v>
      </c>
      <c r="E803" s="247" t="s">
        <v>21</v>
      </c>
      <c r="F803" s="248" t="s">
        <v>2336</v>
      </c>
      <c r="G803" s="246"/>
      <c r="H803" s="249">
        <v>12.23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223</v>
      </c>
      <c r="AU803" s="255" t="s">
        <v>86</v>
      </c>
      <c r="AV803" s="14" t="s">
        <v>86</v>
      </c>
      <c r="AW803" s="14" t="s">
        <v>34</v>
      </c>
      <c r="AX803" s="14" t="s">
        <v>73</v>
      </c>
      <c r="AY803" s="255" t="s">
        <v>213</v>
      </c>
    </row>
    <row r="804" s="15" customFormat="1">
      <c r="A804" s="15"/>
      <c r="B804" s="256"/>
      <c r="C804" s="257"/>
      <c r="D804" s="236" t="s">
        <v>223</v>
      </c>
      <c r="E804" s="258" t="s">
        <v>21</v>
      </c>
      <c r="F804" s="259" t="s">
        <v>230</v>
      </c>
      <c r="G804" s="257"/>
      <c r="H804" s="260">
        <v>1220.4800000000003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223</v>
      </c>
      <c r="AU804" s="266" t="s">
        <v>86</v>
      </c>
      <c r="AV804" s="15" t="s">
        <v>122</v>
      </c>
      <c r="AW804" s="15" t="s">
        <v>34</v>
      </c>
      <c r="AX804" s="15" t="s">
        <v>80</v>
      </c>
      <c r="AY804" s="266" t="s">
        <v>213</v>
      </c>
    </row>
    <row r="805" s="2" customFormat="1" ht="24.15" customHeight="1">
      <c r="A805" s="41"/>
      <c r="B805" s="42"/>
      <c r="C805" s="216" t="s">
        <v>496</v>
      </c>
      <c r="D805" s="216" t="s">
        <v>215</v>
      </c>
      <c r="E805" s="217" t="s">
        <v>2525</v>
      </c>
      <c r="F805" s="218" t="s">
        <v>2526</v>
      </c>
      <c r="G805" s="219" t="s">
        <v>248</v>
      </c>
      <c r="H805" s="220">
        <v>1693.9000000000001</v>
      </c>
      <c r="I805" s="221"/>
      <c r="J805" s="222">
        <f>ROUND(I805*H805,2)</f>
        <v>0</v>
      </c>
      <c r="K805" s="218" t="s">
        <v>219</v>
      </c>
      <c r="L805" s="47"/>
      <c r="M805" s="223" t="s">
        <v>21</v>
      </c>
      <c r="N805" s="224" t="s">
        <v>45</v>
      </c>
      <c r="O805" s="87"/>
      <c r="P805" s="225">
        <f>O805*H805</f>
        <v>0</v>
      </c>
      <c r="Q805" s="225">
        <v>0.00010000000000000001</v>
      </c>
      <c r="R805" s="225">
        <f>Q805*H805</f>
        <v>0.16939000000000001</v>
      </c>
      <c r="S805" s="225">
        <v>0</v>
      </c>
      <c r="T805" s="226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7" t="s">
        <v>314</v>
      </c>
      <c r="AT805" s="227" t="s">
        <v>215</v>
      </c>
      <c r="AU805" s="227" t="s">
        <v>86</v>
      </c>
      <c r="AY805" s="20" t="s">
        <v>213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0" t="s">
        <v>86</v>
      </c>
      <c r="BK805" s="228">
        <f>ROUND(I805*H805,2)</f>
        <v>0</v>
      </c>
      <c r="BL805" s="20" t="s">
        <v>314</v>
      </c>
      <c r="BM805" s="227" t="s">
        <v>2527</v>
      </c>
    </row>
    <row r="806" s="2" customFormat="1">
      <c r="A806" s="41"/>
      <c r="B806" s="42"/>
      <c r="C806" s="43"/>
      <c r="D806" s="229" t="s">
        <v>221</v>
      </c>
      <c r="E806" s="43"/>
      <c r="F806" s="230" t="s">
        <v>2528</v>
      </c>
      <c r="G806" s="43"/>
      <c r="H806" s="43"/>
      <c r="I806" s="231"/>
      <c r="J806" s="43"/>
      <c r="K806" s="43"/>
      <c r="L806" s="47"/>
      <c r="M806" s="232"/>
      <c r="N806" s="233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221</v>
      </c>
      <c r="AU806" s="20" t="s">
        <v>86</v>
      </c>
    </row>
    <row r="807" s="14" customFormat="1">
      <c r="A807" s="14"/>
      <c r="B807" s="245"/>
      <c r="C807" s="246"/>
      <c r="D807" s="236" t="s">
        <v>223</v>
      </c>
      <c r="E807" s="247" t="s">
        <v>21</v>
      </c>
      <c r="F807" s="248" t="s">
        <v>1995</v>
      </c>
      <c r="G807" s="246"/>
      <c r="H807" s="249">
        <v>395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223</v>
      </c>
      <c r="AU807" s="255" t="s">
        <v>86</v>
      </c>
      <c r="AV807" s="14" t="s">
        <v>86</v>
      </c>
      <c r="AW807" s="14" t="s">
        <v>34</v>
      </c>
      <c r="AX807" s="14" t="s">
        <v>73</v>
      </c>
      <c r="AY807" s="255" t="s">
        <v>213</v>
      </c>
    </row>
    <row r="808" s="14" customFormat="1">
      <c r="A808" s="14"/>
      <c r="B808" s="245"/>
      <c r="C808" s="246"/>
      <c r="D808" s="236" t="s">
        <v>223</v>
      </c>
      <c r="E808" s="247" t="s">
        <v>21</v>
      </c>
      <c r="F808" s="248" t="s">
        <v>1997</v>
      </c>
      <c r="G808" s="246"/>
      <c r="H808" s="249">
        <v>355.22000000000003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223</v>
      </c>
      <c r="AU808" s="255" t="s">
        <v>86</v>
      </c>
      <c r="AV808" s="14" t="s">
        <v>86</v>
      </c>
      <c r="AW808" s="14" t="s">
        <v>34</v>
      </c>
      <c r="AX808" s="14" t="s">
        <v>73</v>
      </c>
      <c r="AY808" s="255" t="s">
        <v>213</v>
      </c>
    </row>
    <row r="809" s="14" customFormat="1">
      <c r="A809" s="14"/>
      <c r="B809" s="245"/>
      <c r="C809" s="246"/>
      <c r="D809" s="236" t="s">
        <v>223</v>
      </c>
      <c r="E809" s="247" t="s">
        <v>21</v>
      </c>
      <c r="F809" s="248" t="s">
        <v>1999</v>
      </c>
      <c r="G809" s="246"/>
      <c r="H809" s="249">
        <v>943.67999999999995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223</v>
      </c>
      <c r="AU809" s="255" t="s">
        <v>86</v>
      </c>
      <c r="AV809" s="14" t="s">
        <v>86</v>
      </c>
      <c r="AW809" s="14" t="s">
        <v>34</v>
      </c>
      <c r="AX809" s="14" t="s">
        <v>73</v>
      </c>
      <c r="AY809" s="255" t="s">
        <v>213</v>
      </c>
    </row>
    <row r="810" s="15" customFormat="1">
      <c r="A810" s="15"/>
      <c r="B810" s="256"/>
      <c r="C810" s="257"/>
      <c r="D810" s="236" t="s">
        <v>223</v>
      </c>
      <c r="E810" s="258" t="s">
        <v>21</v>
      </c>
      <c r="F810" s="259" t="s">
        <v>230</v>
      </c>
      <c r="G810" s="257"/>
      <c r="H810" s="260">
        <v>1693.9000000000001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223</v>
      </c>
      <c r="AU810" s="266" t="s">
        <v>86</v>
      </c>
      <c r="AV810" s="15" t="s">
        <v>122</v>
      </c>
      <c r="AW810" s="15" t="s">
        <v>34</v>
      </c>
      <c r="AX810" s="15" t="s">
        <v>80</v>
      </c>
      <c r="AY810" s="266" t="s">
        <v>213</v>
      </c>
    </row>
    <row r="811" s="2" customFormat="1" ht="24.15" customHeight="1">
      <c r="A811" s="41"/>
      <c r="B811" s="42"/>
      <c r="C811" s="216" t="s">
        <v>499</v>
      </c>
      <c r="D811" s="216" t="s">
        <v>215</v>
      </c>
      <c r="E811" s="217" t="s">
        <v>2529</v>
      </c>
      <c r="F811" s="218" t="s">
        <v>2530</v>
      </c>
      <c r="G811" s="219" t="s">
        <v>248</v>
      </c>
      <c r="H811" s="220">
        <v>1693.9000000000001</v>
      </c>
      <c r="I811" s="221"/>
      <c r="J811" s="222">
        <f>ROUND(I811*H811,2)</f>
        <v>0</v>
      </c>
      <c r="K811" s="218" t="s">
        <v>219</v>
      </c>
      <c r="L811" s="47"/>
      <c r="M811" s="223" t="s">
        <v>21</v>
      </c>
      <c r="N811" s="224" t="s">
        <v>45</v>
      </c>
      <c r="O811" s="87"/>
      <c r="P811" s="225">
        <f>O811*H811</f>
        <v>0</v>
      </c>
      <c r="Q811" s="225">
        <v>0</v>
      </c>
      <c r="R811" s="225">
        <f>Q811*H811</f>
        <v>0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314</v>
      </c>
      <c r="AT811" s="227" t="s">
        <v>215</v>
      </c>
      <c r="AU811" s="227" t="s">
        <v>86</v>
      </c>
      <c r="AY811" s="20" t="s">
        <v>213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86</v>
      </c>
      <c r="BK811" s="228">
        <f>ROUND(I811*H811,2)</f>
        <v>0</v>
      </c>
      <c r="BL811" s="20" t="s">
        <v>314</v>
      </c>
      <c r="BM811" s="227" t="s">
        <v>2531</v>
      </c>
    </row>
    <row r="812" s="2" customFormat="1">
      <c r="A812" s="41"/>
      <c r="B812" s="42"/>
      <c r="C812" s="43"/>
      <c r="D812" s="229" t="s">
        <v>221</v>
      </c>
      <c r="E812" s="43"/>
      <c r="F812" s="230" t="s">
        <v>2532</v>
      </c>
      <c r="G812" s="43"/>
      <c r="H812" s="43"/>
      <c r="I812" s="231"/>
      <c r="J812" s="43"/>
      <c r="K812" s="43"/>
      <c r="L812" s="47"/>
      <c r="M812" s="232"/>
      <c r="N812" s="233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221</v>
      </c>
      <c r="AU812" s="20" t="s">
        <v>86</v>
      </c>
    </row>
    <row r="813" s="14" customFormat="1">
      <c r="A813" s="14"/>
      <c r="B813" s="245"/>
      <c r="C813" s="246"/>
      <c r="D813" s="236" t="s">
        <v>223</v>
      </c>
      <c r="E813" s="247" t="s">
        <v>21</v>
      </c>
      <c r="F813" s="248" t="s">
        <v>1995</v>
      </c>
      <c r="G813" s="246"/>
      <c r="H813" s="249">
        <v>395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223</v>
      </c>
      <c r="AU813" s="255" t="s">
        <v>86</v>
      </c>
      <c r="AV813" s="14" t="s">
        <v>86</v>
      </c>
      <c r="AW813" s="14" t="s">
        <v>34</v>
      </c>
      <c r="AX813" s="14" t="s">
        <v>73</v>
      </c>
      <c r="AY813" s="255" t="s">
        <v>213</v>
      </c>
    </row>
    <row r="814" s="14" customFormat="1">
      <c r="A814" s="14"/>
      <c r="B814" s="245"/>
      <c r="C814" s="246"/>
      <c r="D814" s="236" t="s">
        <v>223</v>
      </c>
      <c r="E814" s="247" t="s">
        <v>21</v>
      </c>
      <c r="F814" s="248" t="s">
        <v>1997</v>
      </c>
      <c r="G814" s="246"/>
      <c r="H814" s="249">
        <v>355.22000000000003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223</v>
      </c>
      <c r="AU814" s="255" t="s">
        <v>86</v>
      </c>
      <c r="AV814" s="14" t="s">
        <v>86</v>
      </c>
      <c r="AW814" s="14" t="s">
        <v>34</v>
      </c>
      <c r="AX814" s="14" t="s">
        <v>73</v>
      </c>
      <c r="AY814" s="255" t="s">
        <v>213</v>
      </c>
    </row>
    <row r="815" s="14" customFormat="1">
      <c r="A815" s="14"/>
      <c r="B815" s="245"/>
      <c r="C815" s="246"/>
      <c r="D815" s="236" t="s">
        <v>223</v>
      </c>
      <c r="E815" s="247" t="s">
        <v>21</v>
      </c>
      <c r="F815" s="248" t="s">
        <v>1999</v>
      </c>
      <c r="G815" s="246"/>
      <c r="H815" s="249">
        <v>943.67999999999995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223</v>
      </c>
      <c r="AU815" s="255" t="s">
        <v>86</v>
      </c>
      <c r="AV815" s="14" t="s">
        <v>86</v>
      </c>
      <c r="AW815" s="14" t="s">
        <v>34</v>
      </c>
      <c r="AX815" s="14" t="s">
        <v>73</v>
      </c>
      <c r="AY815" s="255" t="s">
        <v>213</v>
      </c>
    </row>
    <row r="816" s="15" customFormat="1">
      <c r="A816" s="15"/>
      <c r="B816" s="256"/>
      <c r="C816" s="257"/>
      <c r="D816" s="236" t="s">
        <v>223</v>
      </c>
      <c r="E816" s="258" t="s">
        <v>21</v>
      </c>
      <c r="F816" s="259" t="s">
        <v>230</v>
      </c>
      <c r="G816" s="257"/>
      <c r="H816" s="260">
        <v>1693.9000000000001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223</v>
      </c>
      <c r="AU816" s="266" t="s">
        <v>86</v>
      </c>
      <c r="AV816" s="15" t="s">
        <v>122</v>
      </c>
      <c r="AW816" s="15" t="s">
        <v>34</v>
      </c>
      <c r="AX816" s="15" t="s">
        <v>80</v>
      </c>
      <c r="AY816" s="266" t="s">
        <v>213</v>
      </c>
    </row>
    <row r="817" s="2" customFormat="1" ht="16.5" customHeight="1">
      <c r="A817" s="41"/>
      <c r="B817" s="42"/>
      <c r="C817" s="267" t="s">
        <v>502</v>
      </c>
      <c r="D817" s="267" t="s">
        <v>241</v>
      </c>
      <c r="E817" s="268" t="s">
        <v>2533</v>
      </c>
      <c r="F817" s="269" t="s">
        <v>2534</v>
      </c>
      <c r="G817" s="270" t="s">
        <v>248</v>
      </c>
      <c r="H817" s="271">
        <v>399.08999999999998</v>
      </c>
      <c r="I817" s="272"/>
      <c r="J817" s="273">
        <f>ROUND(I817*H817,2)</f>
        <v>0</v>
      </c>
      <c r="K817" s="269" t="s">
        <v>219</v>
      </c>
      <c r="L817" s="274"/>
      <c r="M817" s="275" t="s">
        <v>21</v>
      </c>
      <c r="N817" s="276" t="s">
        <v>45</v>
      </c>
      <c r="O817" s="87"/>
      <c r="P817" s="225">
        <f>O817*H817</f>
        <v>0</v>
      </c>
      <c r="Q817" s="225">
        <v>0.00013999999999999999</v>
      </c>
      <c r="R817" s="225">
        <f>Q817*H817</f>
        <v>0.055872599999999994</v>
      </c>
      <c r="S817" s="225">
        <v>0</v>
      </c>
      <c r="T817" s="226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7" t="s">
        <v>502</v>
      </c>
      <c r="AT817" s="227" t="s">
        <v>241</v>
      </c>
      <c r="AU817" s="227" t="s">
        <v>86</v>
      </c>
      <c r="AY817" s="20" t="s">
        <v>213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0" t="s">
        <v>86</v>
      </c>
      <c r="BK817" s="228">
        <f>ROUND(I817*H817,2)</f>
        <v>0</v>
      </c>
      <c r="BL817" s="20" t="s">
        <v>314</v>
      </c>
      <c r="BM817" s="227" t="s">
        <v>2535</v>
      </c>
    </row>
    <row r="818" s="14" customFormat="1">
      <c r="A818" s="14"/>
      <c r="B818" s="245"/>
      <c r="C818" s="246"/>
      <c r="D818" s="236" t="s">
        <v>223</v>
      </c>
      <c r="E818" s="247" t="s">
        <v>21</v>
      </c>
      <c r="F818" s="248" t="s">
        <v>2536</v>
      </c>
      <c r="G818" s="246"/>
      <c r="H818" s="249">
        <v>399.08999999999998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223</v>
      </c>
      <c r="AU818" s="255" t="s">
        <v>86</v>
      </c>
      <c r="AV818" s="14" t="s">
        <v>86</v>
      </c>
      <c r="AW818" s="14" t="s">
        <v>34</v>
      </c>
      <c r="AX818" s="14" t="s">
        <v>73</v>
      </c>
      <c r="AY818" s="255" t="s">
        <v>213</v>
      </c>
    </row>
    <row r="819" s="15" customFormat="1">
      <c r="A819" s="15"/>
      <c r="B819" s="256"/>
      <c r="C819" s="257"/>
      <c r="D819" s="236" t="s">
        <v>223</v>
      </c>
      <c r="E819" s="258" t="s">
        <v>21</v>
      </c>
      <c r="F819" s="259" t="s">
        <v>230</v>
      </c>
      <c r="G819" s="257"/>
      <c r="H819" s="260">
        <v>399.08999999999998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6" t="s">
        <v>223</v>
      </c>
      <c r="AU819" s="266" t="s">
        <v>86</v>
      </c>
      <c r="AV819" s="15" t="s">
        <v>122</v>
      </c>
      <c r="AW819" s="15" t="s">
        <v>34</v>
      </c>
      <c r="AX819" s="15" t="s">
        <v>80</v>
      </c>
      <c r="AY819" s="266" t="s">
        <v>213</v>
      </c>
    </row>
    <row r="820" s="2" customFormat="1" ht="24.15" customHeight="1">
      <c r="A820" s="41"/>
      <c r="B820" s="42"/>
      <c r="C820" s="216" t="s">
        <v>505</v>
      </c>
      <c r="D820" s="216" t="s">
        <v>215</v>
      </c>
      <c r="E820" s="217" t="s">
        <v>2537</v>
      </c>
      <c r="F820" s="218" t="s">
        <v>2538</v>
      </c>
      <c r="G820" s="219" t="s">
        <v>248</v>
      </c>
      <c r="H820" s="220">
        <v>355.22000000000003</v>
      </c>
      <c r="I820" s="221"/>
      <c r="J820" s="222">
        <f>ROUND(I820*H820,2)</f>
        <v>0</v>
      </c>
      <c r="K820" s="218" t="s">
        <v>219</v>
      </c>
      <c r="L820" s="47"/>
      <c r="M820" s="223" t="s">
        <v>21</v>
      </c>
      <c r="N820" s="224" t="s">
        <v>45</v>
      </c>
      <c r="O820" s="87"/>
      <c r="P820" s="225">
        <f>O820*H820</f>
        <v>0</v>
      </c>
      <c r="Q820" s="225">
        <v>0</v>
      </c>
      <c r="R820" s="225">
        <f>Q820*H820</f>
        <v>0</v>
      </c>
      <c r="S820" s="225">
        <v>0</v>
      </c>
      <c r="T820" s="226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7" t="s">
        <v>314</v>
      </c>
      <c r="AT820" s="227" t="s">
        <v>215</v>
      </c>
      <c r="AU820" s="227" t="s">
        <v>86</v>
      </c>
      <c r="AY820" s="20" t="s">
        <v>213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20" t="s">
        <v>86</v>
      </c>
      <c r="BK820" s="228">
        <f>ROUND(I820*H820,2)</f>
        <v>0</v>
      </c>
      <c r="BL820" s="20" t="s">
        <v>314</v>
      </c>
      <c r="BM820" s="227" t="s">
        <v>2539</v>
      </c>
    </row>
    <row r="821" s="2" customFormat="1">
      <c r="A821" s="41"/>
      <c r="B821" s="42"/>
      <c r="C821" s="43"/>
      <c r="D821" s="229" t="s">
        <v>221</v>
      </c>
      <c r="E821" s="43"/>
      <c r="F821" s="230" t="s">
        <v>2540</v>
      </c>
      <c r="G821" s="43"/>
      <c r="H821" s="43"/>
      <c r="I821" s="231"/>
      <c r="J821" s="43"/>
      <c r="K821" s="43"/>
      <c r="L821" s="47"/>
      <c r="M821" s="232"/>
      <c r="N821" s="233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221</v>
      </c>
      <c r="AU821" s="20" t="s">
        <v>86</v>
      </c>
    </row>
    <row r="822" s="13" customFormat="1">
      <c r="A822" s="13"/>
      <c r="B822" s="234"/>
      <c r="C822" s="235"/>
      <c r="D822" s="236" t="s">
        <v>223</v>
      </c>
      <c r="E822" s="237" t="s">
        <v>21</v>
      </c>
      <c r="F822" s="238" t="s">
        <v>2541</v>
      </c>
      <c r="G822" s="235"/>
      <c r="H822" s="237" t="s">
        <v>21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223</v>
      </c>
      <c r="AU822" s="244" t="s">
        <v>86</v>
      </c>
      <c r="AV822" s="13" t="s">
        <v>80</v>
      </c>
      <c r="AW822" s="13" t="s">
        <v>34</v>
      </c>
      <c r="AX822" s="13" t="s">
        <v>73</v>
      </c>
      <c r="AY822" s="244" t="s">
        <v>213</v>
      </c>
    </row>
    <row r="823" s="14" customFormat="1">
      <c r="A823" s="14"/>
      <c r="B823" s="245"/>
      <c r="C823" s="246"/>
      <c r="D823" s="236" t="s">
        <v>223</v>
      </c>
      <c r="E823" s="247" t="s">
        <v>21</v>
      </c>
      <c r="F823" s="248" t="s">
        <v>1997</v>
      </c>
      <c r="G823" s="246"/>
      <c r="H823" s="249">
        <v>355.22000000000003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223</v>
      </c>
      <c r="AU823" s="255" t="s">
        <v>86</v>
      </c>
      <c r="AV823" s="14" t="s">
        <v>86</v>
      </c>
      <c r="AW823" s="14" t="s">
        <v>34</v>
      </c>
      <c r="AX823" s="14" t="s">
        <v>73</v>
      </c>
      <c r="AY823" s="255" t="s">
        <v>213</v>
      </c>
    </row>
    <row r="824" s="15" customFormat="1">
      <c r="A824" s="15"/>
      <c r="B824" s="256"/>
      <c r="C824" s="257"/>
      <c r="D824" s="236" t="s">
        <v>223</v>
      </c>
      <c r="E824" s="258" t="s">
        <v>21</v>
      </c>
      <c r="F824" s="259" t="s">
        <v>230</v>
      </c>
      <c r="G824" s="257"/>
      <c r="H824" s="260">
        <v>355.22000000000003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223</v>
      </c>
      <c r="AU824" s="266" t="s">
        <v>86</v>
      </c>
      <c r="AV824" s="15" t="s">
        <v>122</v>
      </c>
      <c r="AW824" s="15" t="s">
        <v>34</v>
      </c>
      <c r="AX824" s="15" t="s">
        <v>80</v>
      </c>
      <c r="AY824" s="266" t="s">
        <v>213</v>
      </c>
    </row>
    <row r="825" s="2" customFormat="1" ht="16.5" customHeight="1">
      <c r="A825" s="41"/>
      <c r="B825" s="42"/>
      <c r="C825" s="267" t="s">
        <v>509</v>
      </c>
      <c r="D825" s="267" t="s">
        <v>241</v>
      </c>
      <c r="E825" s="268" t="s">
        <v>2542</v>
      </c>
      <c r="F825" s="269" t="s">
        <v>2543</v>
      </c>
      <c r="G825" s="270" t="s">
        <v>248</v>
      </c>
      <c r="H825" s="271">
        <v>355.22000000000003</v>
      </c>
      <c r="I825" s="272"/>
      <c r="J825" s="273">
        <f>ROUND(I825*H825,2)</f>
        <v>0</v>
      </c>
      <c r="K825" s="269" t="s">
        <v>219</v>
      </c>
      <c r="L825" s="274"/>
      <c r="M825" s="275" t="s">
        <v>21</v>
      </c>
      <c r="N825" s="276" t="s">
        <v>45</v>
      </c>
      <c r="O825" s="87"/>
      <c r="P825" s="225">
        <f>O825*H825</f>
        <v>0</v>
      </c>
      <c r="Q825" s="225">
        <v>0.0016800000000000001</v>
      </c>
      <c r="R825" s="225">
        <f>Q825*H825</f>
        <v>0.59676960000000012</v>
      </c>
      <c r="S825" s="225">
        <v>0</v>
      </c>
      <c r="T825" s="226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7" t="s">
        <v>502</v>
      </c>
      <c r="AT825" s="227" t="s">
        <v>241</v>
      </c>
      <c r="AU825" s="227" t="s">
        <v>86</v>
      </c>
      <c r="AY825" s="20" t="s">
        <v>213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20" t="s">
        <v>86</v>
      </c>
      <c r="BK825" s="228">
        <f>ROUND(I825*H825,2)</f>
        <v>0</v>
      </c>
      <c r="BL825" s="20" t="s">
        <v>314</v>
      </c>
      <c r="BM825" s="227" t="s">
        <v>2544</v>
      </c>
    </row>
    <row r="826" s="14" customFormat="1">
      <c r="A826" s="14"/>
      <c r="B826" s="245"/>
      <c r="C826" s="246"/>
      <c r="D826" s="236" t="s">
        <v>223</v>
      </c>
      <c r="E826" s="247" t="s">
        <v>21</v>
      </c>
      <c r="F826" s="248" t="s">
        <v>1997</v>
      </c>
      <c r="G826" s="246"/>
      <c r="H826" s="249">
        <v>355.22000000000003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223</v>
      </c>
      <c r="AU826" s="255" t="s">
        <v>86</v>
      </c>
      <c r="AV826" s="14" t="s">
        <v>86</v>
      </c>
      <c r="AW826" s="14" t="s">
        <v>34</v>
      </c>
      <c r="AX826" s="14" t="s">
        <v>73</v>
      </c>
      <c r="AY826" s="255" t="s">
        <v>213</v>
      </c>
    </row>
    <row r="827" s="15" customFormat="1">
      <c r="A827" s="15"/>
      <c r="B827" s="256"/>
      <c r="C827" s="257"/>
      <c r="D827" s="236" t="s">
        <v>223</v>
      </c>
      <c r="E827" s="258" t="s">
        <v>21</v>
      </c>
      <c r="F827" s="259" t="s">
        <v>230</v>
      </c>
      <c r="G827" s="257"/>
      <c r="H827" s="260">
        <v>355.22000000000003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6" t="s">
        <v>223</v>
      </c>
      <c r="AU827" s="266" t="s">
        <v>86</v>
      </c>
      <c r="AV827" s="15" t="s">
        <v>122</v>
      </c>
      <c r="AW827" s="15" t="s">
        <v>34</v>
      </c>
      <c r="AX827" s="15" t="s">
        <v>80</v>
      </c>
      <c r="AY827" s="266" t="s">
        <v>213</v>
      </c>
    </row>
    <row r="828" s="2" customFormat="1" ht="37.8" customHeight="1">
      <c r="A828" s="41"/>
      <c r="B828" s="42"/>
      <c r="C828" s="216" t="s">
        <v>513</v>
      </c>
      <c r="D828" s="216" t="s">
        <v>215</v>
      </c>
      <c r="E828" s="217" t="s">
        <v>1941</v>
      </c>
      <c r="F828" s="218" t="s">
        <v>1942</v>
      </c>
      <c r="G828" s="219" t="s">
        <v>284</v>
      </c>
      <c r="H828" s="220">
        <v>30.094000000000001</v>
      </c>
      <c r="I828" s="221"/>
      <c r="J828" s="222">
        <f>ROUND(I828*H828,2)</f>
        <v>0</v>
      </c>
      <c r="K828" s="218" t="s">
        <v>219</v>
      </c>
      <c r="L828" s="47"/>
      <c r="M828" s="223" t="s">
        <v>21</v>
      </c>
      <c r="N828" s="224" t="s">
        <v>45</v>
      </c>
      <c r="O828" s="87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7" t="s">
        <v>314</v>
      </c>
      <c r="AT828" s="227" t="s">
        <v>215</v>
      </c>
      <c r="AU828" s="227" t="s">
        <v>86</v>
      </c>
      <c r="AY828" s="20" t="s">
        <v>213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0" t="s">
        <v>86</v>
      </c>
      <c r="BK828" s="228">
        <f>ROUND(I828*H828,2)</f>
        <v>0</v>
      </c>
      <c r="BL828" s="20" t="s">
        <v>314</v>
      </c>
      <c r="BM828" s="227" t="s">
        <v>2545</v>
      </c>
    </row>
    <row r="829" s="2" customFormat="1">
      <c r="A829" s="41"/>
      <c r="B829" s="42"/>
      <c r="C829" s="43"/>
      <c r="D829" s="229" t="s">
        <v>221</v>
      </c>
      <c r="E829" s="43"/>
      <c r="F829" s="230" t="s">
        <v>1944</v>
      </c>
      <c r="G829" s="43"/>
      <c r="H829" s="43"/>
      <c r="I829" s="231"/>
      <c r="J829" s="43"/>
      <c r="K829" s="43"/>
      <c r="L829" s="47"/>
      <c r="M829" s="232"/>
      <c r="N829" s="233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221</v>
      </c>
      <c r="AU829" s="20" t="s">
        <v>86</v>
      </c>
    </row>
    <row r="830" s="12" customFormat="1" ht="22.8" customHeight="1">
      <c r="A830" s="12"/>
      <c r="B830" s="200"/>
      <c r="C830" s="201"/>
      <c r="D830" s="202" t="s">
        <v>72</v>
      </c>
      <c r="E830" s="214" t="s">
        <v>2546</v>
      </c>
      <c r="F830" s="214" t="s">
        <v>2547</v>
      </c>
      <c r="G830" s="201"/>
      <c r="H830" s="201"/>
      <c r="I830" s="204"/>
      <c r="J830" s="215">
        <f>BK830</f>
        <v>0</v>
      </c>
      <c r="K830" s="201"/>
      <c r="L830" s="206"/>
      <c r="M830" s="207"/>
      <c r="N830" s="208"/>
      <c r="O830" s="208"/>
      <c r="P830" s="209">
        <f>SUM(P831:P842)</f>
        <v>0</v>
      </c>
      <c r="Q830" s="208"/>
      <c r="R830" s="209">
        <f>SUM(R831:R842)</f>
        <v>0.67925000000000013</v>
      </c>
      <c r="S830" s="208"/>
      <c r="T830" s="210">
        <f>SUM(T831:T842)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11" t="s">
        <v>86</v>
      </c>
      <c r="AT830" s="212" t="s">
        <v>72</v>
      </c>
      <c r="AU830" s="212" t="s">
        <v>80</v>
      </c>
      <c r="AY830" s="211" t="s">
        <v>213</v>
      </c>
      <c r="BK830" s="213">
        <f>SUM(BK831:BK842)</f>
        <v>0</v>
      </c>
    </row>
    <row r="831" s="2" customFormat="1" ht="16.5" customHeight="1">
      <c r="A831" s="41"/>
      <c r="B831" s="42"/>
      <c r="C831" s="216" t="s">
        <v>888</v>
      </c>
      <c r="D831" s="216" t="s">
        <v>215</v>
      </c>
      <c r="E831" s="217" t="s">
        <v>2548</v>
      </c>
      <c r="F831" s="218" t="s">
        <v>2549</v>
      </c>
      <c r="G831" s="219" t="s">
        <v>424</v>
      </c>
      <c r="H831" s="220">
        <v>1122.771</v>
      </c>
      <c r="I831" s="221"/>
      <c r="J831" s="222">
        <f>ROUND(I831*H831,2)</f>
        <v>0</v>
      </c>
      <c r="K831" s="218" t="s">
        <v>219</v>
      </c>
      <c r="L831" s="47"/>
      <c r="M831" s="223" t="s">
        <v>21</v>
      </c>
      <c r="N831" s="224" t="s">
        <v>45</v>
      </c>
      <c r="O831" s="87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7" t="s">
        <v>314</v>
      </c>
      <c r="AT831" s="227" t="s">
        <v>215</v>
      </c>
      <c r="AU831" s="227" t="s">
        <v>86</v>
      </c>
      <c r="AY831" s="20" t="s">
        <v>213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86</v>
      </c>
      <c r="BK831" s="228">
        <f>ROUND(I831*H831,2)</f>
        <v>0</v>
      </c>
      <c r="BL831" s="20" t="s">
        <v>314</v>
      </c>
      <c r="BM831" s="227" t="s">
        <v>2550</v>
      </c>
    </row>
    <row r="832" s="2" customFormat="1">
      <c r="A832" s="41"/>
      <c r="B832" s="42"/>
      <c r="C832" s="43"/>
      <c r="D832" s="229" t="s">
        <v>221</v>
      </c>
      <c r="E832" s="43"/>
      <c r="F832" s="230" t="s">
        <v>2551</v>
      </c>
      <c r="G832" s="43"/>
      <c r="H832" s="43"/>
      <c r="I832" s="231"/>
      <c r="J832" s="43"/>
      <c r="K832" s="43"/>
      <c r="L832" s="47"/>
      <c r="M832" s="232"/>
      <c r="N832" s="233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221</v>
      </c>
      <c r="AU832" s="20" t="s">
        <v>86</v>
      </c>
    </row>
    <row r="833" s="13" customFormat="1">
      <c r="A833" s="13"/>
      <c r="B833" s="234"/>
      <c r="C833" s="235"/>
      <c r="D833" s="236" t="s">
        <v>223</v>
      </c>
      <c r="E833" s="237" t="s">
        <v>21</v>
      </c>
      <c r="F833" s="238" t="s">
        <v>2345</v>
      </c>
      <c r="G833" s="235"/>
      <c r="H833" s="237" t="s">
        <v>21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223</v>
      </c>
      <c r="AU833" s="244" t="s">
        <v>86</v>
      </c>
      <c r="AV833" s="13" t="s">
        <v>80</v>
      </c>
      <c r="AW833" s="13" t="s">
        <v>34</v>
      </c>
      <c r="AX833" s="13" t="s">
        <v>73</v>
      </c>
      <c r="AY833" s="244" t="s">
        <v>213</v>
      </c>
    </row>
    <row r="834" s="13" customFormat="1">
      <c r="A834" s="13"/>
      <c r="B834" s="234"/>
      <c r="C834" s="235"/>
      <c r="D834" s="236" t="s">
        <v>223</v>
      </c>
      <c r="E834" s="237" t="s">
        <v>21</v>
      </c>
      <c r="F834" s="238" t="s">
        <v>2552</v>
      </c>
      <c r="G834" s="235"/>
      <c r="H834" s="237" t="s">
        <v>21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223</v>
      </c>
      <c r="AU834" s="244" t="s">
        <v>86</v>
      </c>
      <c r="AV834" s="13" t="s">
        <v>80</v>
      </c>
      <c r="AW834" s="13" t="s">
        <v>34</v>
      </c>
      <c r="AX834" s="13" t="s">
        <v>73</v>
      </c>
      <c r="AY834" s="244" t="s">
        <v>213</v>
      </c>
    </row>
    <row r="835" s="14" customFormat="1">
      <c r="A835" s="14"/>
      <c r="B835" s="245"/>
      <c r="C835" s="246"/>
      <c r="D835" s="236" t="s">
        <v>223</v>
      </c>
      <c r="E835" s="247" t="s">
        <v>21</v>
      </c>
      <c r="F835" s="248" t="s">
        <v>2347</v>
      </c>
      <c r="G835" s="246"/>
      <c r="H835" s="249">
        <v>1122.771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223</v>
      </c>
      <c r="AU835" s="255" t="s">
        <v>86</v>
      </c>
      <c r="AV835" s="14" t="s">
        <v>86</v>
      </c>
      <c r="AW835" s="14" t="s">
        <v>34</v>
      </c>
      <c r="AX835" s="14" t="s">
        <v>73</v>
      </c>
      <c r="AY835" s="255" t="s">
        <v>213</v>
      </c>
    </row>
    <row r="836" s="16" customFormat="1">
      <c r="A836" s="16"/>
      <c r="B836" s="282"/>
      <c r="C836" s="283"/>
      <c r="D836" s="236" t="s">
        <v>223</v>
      </c>
      <c r="E836" s="284" t="s">
        <v>2007</v>
      </c>
      <c r="F836" s="285" t="s">
        <v>380</v>
      </c>
      <c r="G836" s="283"/>
      <c r="H836" s="286">
        <v>1122.771</v>
      </c>
      <c r="I836" s="287"/>
      <c r="J836" s="283"/>
      <c r="K836" s="283"/>
      <c r="L836" s="288"/>
      <c r="M836" s="289"/>
      <c r="N836" s="290"/>
      <c r="O836" s="290"/>
      <c r="P836" s="290"/>
      <c r="Q836" s="290"/>
      <c r="R836" s="290"/>
      <c r="S836" s="290"/>
      <c r="T836" s="291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92" t="s">
        <v>223</v>
      </c>
      <c r="AU836" s="292" t="s">
        <v>86</v>
      </c>
      <c r="AV836" s="16" t="s">
        <v>116</v>
      </c>
      <c r="AW836" s="16" t="s">
        <v>34</v>
      </c>
      <c r="AX836" s="16" t="s">
        <v>73</v>
      </c>
      <c r="AY836" s="292" t="s">
        <v>213</v>
      </c>
    </row>
    <row r="837" s="15" customFormat="1">
      <c r="A837" s="15"/>
      <c r="B837" s="256"/>
      <c r="C837" s="257"/>
      <c r="D837" s="236" t="s">
        <v>223</v>
      </c>
      <c r="E837" s="258" t="s">
        <v>21</v>
      </c>
      <c r="F837" s="259" t="s">
        <v>230</v>
      </c>
      <c r="G837" s="257"/>
      <c r="H837" s="260">
        <v>1122.771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6" t="s">
        <v>223</v>
      </c>
      <c r="AU837" s="266" t="s">
        <v>86</v>
      </c>
      <c r="AV837" s="15" t="s">
        <v>122</v>
      </c>
      <c r="AW837" s="15" t="s">
        <v>34</v>
      </c>
      <c r="AX837" s="15" t="s">
        <v>80</v>
      </c>
      <c r="AY837" s="266" t="s">
        <v>213</v>
      </c>
    </row>
    <row r="838" s="2" customFormat="1" ht="16.5" customHeight="1">
      <c r="A838" s="41"/>
      <c r="B838" s="42"/>
      <c r="C838" s="267" t="s">
        <v>895</v>
      </c>
      <c r="D838" s="267" t="s">
        <v>241</v>
      </c>
      <c r="E838" s="268" t="s">
        <v>2553</v>
      </c>
      <c r="F838" s="269" t="s">
        <v>2554</v>
      </c>
      <c r="G838" s="270" t="s">
        <v>218</v>
      </c>
      <c r="H838" s="271">
        <v>1.2350000000000001</v>
      </c>
      <c r="I838" s="272"/>
      <c r="J838" s="273">
        <f>ROUND(I838*H838,2)</f>
        <v>0</v>
      </c>
      <c r="K838" s="269" t="s">
        <v>219</v>
      </c>
      <c r="L838" s="274"/>
      <c r="M838" s="275" t="s">
        <v>21</v>
      </c>
      <c r="N838" s="276" t="s">
        <v>45</v>
      </c>
      <c r="O838" s="87"/>
      <c r="P838" s="225">
        <f>O838*H838</f>
        <v>0</v>
      </c>
      <c r="Q838" s="225">
        <v>0.55000000000000004</v>
      </c>
      <c r="R838" s="225">
        <f>Q838*H838</f>
        <v>0.67925000000000013</v>
      </c>
      <c r="S838" s="225">
        <v>0</v>
      </c>
      <c r="T838" s="226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7" t="s">
        <v>502</v>
      </c>
      <c r="AT838" s="227" t="s">
        <v>241</v>
      </c>
      <c r="AU838" s="227" t="s">
        <v>86</v>
      </c>
      <c r="AY838" s="20" t="s">
        <v>213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0" t="s">
        <v>86</v>
      </c>
      <c r="BK838" s="228">
        <f>ROUND(I838*H838,2)</f>
        <v>0</v>
      </c>
      <c r="BL838" s="20" t="s">
        <v>314</v>
      </c>
      <c r="BM838" s="227" t="s">
        <v>2555</v>
      </c>
    </row>
    <row r="839" s="14" customFormat="1">
      <c r="A839" s="14"/>
      <c r="B839" s="245"/>
      <c r="C839" s="246"/>
      <c r="D839" s="236" t="s">
        <v>223</v>
      </c>
      <c r="E839" s="247" t="s">
        <v>21</v>
      </c>
      <c r="F839" s="248" t="s">
        <v>2556</v>
      </c>
      <c r="G839" s="246"/>
      <c r="H839" s="249">
        <v>1.2350000000000001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223</v>
      </c>
      <c r="AU839" s="255" t="s">
        <v>86</v>
      </c>
      <c r="AV839" s="14" t="s">
        <v>86</v>
      </c>
      <c r="AW839" s="14" t="s">
        <v>34</v>
      </c>
      <c r="AX839" s="14" t="s">
        <v>73</v>
      </c>
      <c r="AY839" s="255" t="s">
        <v>213</v>
      </c>
    </row>
    <row r="840" s="15" customFormat="1">
      <c r="A840" s="15"/>
      <c r="B840" s="256"/>
      <c r="C840" s="257"/>
      <c r="D840" s="236" t="s">
        <v>223</v>
      </c>
      <c r="E840" s="258" t="s">
        <v>21</v>
      </c>
      <c r="F840" s="259" t="s">
        <v>230</v>
      </c>
      <c r="G840" s="257"/>
      <c r="H840" s="260">
        <v>1.2350000000000001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223</v>
      </c>
      <c r="AU840" s="266" t="s">
        <v>86</v>
      </c>
      <c r="AV840" s="15" t="s">
        <v>122</v>
      </c>
      <c r="AW840" s="15" t="s">
        <v>34</v>
      </c>
      <c r="AX840" s="15" t="s">
        <v>80</v>
      </c>
      <c r="AY840" s="266" t="s">
        <v>213</v>
      </c>
    </row>
    <row r="841" s="2" customFormat="1" ht="24.15" customHeight="1">
      <c r="A841" s="41"/>
      <c r="B841" s="42"/>
      <c r="C841" s="216" t="s">
        <v>901</v>
      </c>
      <c r="D841" s="216" t="s">
        <v>215</v>
      </c>
      <c r="E841" s="217" t="s">
        <v>2557</v>
      </c>
      <c r="F841" s="218" t="s">
        <v>2558</v>
      </c>
      <c r="G841" s="219" t="s">
        <v>284</v>
      </c>
      <c r="H841" s="220">
        <v>0.67900000000000005</v>
      </c>
      <c r="I841" s="221"/>
      <c r="J841" s="222">
        <f>ROUND(I841*H841,2)</f>
        <v>0</v>
      </c>
      <c r="K841" s="218" t="s">
        <v>219</v>
      </c>
      <c r="L841" s="47"/>
      <c r="M841" s="223" t="s">
        <v>21</v>
      </c>
      <c r="N841" s="224" t="s">
        <v>45</v>
      </c>
      <c r="O841" s="87"/>
      <c r="P841" s="225">
        <f>O841*H841</f>
        <v>0</v>
      </c>
      <c r="Q841" s="225">
        <v>0</v>
      </c>
      <c r="R841" s="225">
        <f>Q841*H841</f>
        <v>0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314</v>
      </c>
      <c r="AT841" s="227" t="s">
        <v>215</v>
      </c>
      <c r="AU841" s="227" t="s">
        <v>86</v>
      </c>
      <c r="AY841" s="20" t="s">
        <v>213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86</v>
      </c>
      <c r="BK841" s="228">
        <f>ROUND(I841*H841,2)</f>
        <v>0</v>
      </c>
      <c r="BL841" s="20" t="s">
        <v>314</v>
      </c>
      <c r="BM841" s="227" t="s">
        <v>2559</v>
      </c>
    </row>
    <row r="842" s="2" customFormat="1">
      <c r="A842" s="41"/>
      <c r="B842" s="42"/>
      <c r="C842" s="43"/>
      <c r="D842" s="229" t="s">
        <v>221</v>
      </c>
      <c r="E842" s="43"/>
      <c r="F842" s="230" t="s">
        <v>2560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221</v>
      </c>
      <c r="AU842" s="20" t="s">
        <v>86</v>
      </c>
    </row>
    <row r="843" s="12" customFormat="1" ht="22.8" customHeight="1">
      <c r="A843" s="12"/>
      <c r="B843" s="200"/>
      <c r="C843" s="201"/>
      <c r="D843" s="202" t="s">
        <v>72</v>
      </c>
      <c r="E843" s="214" t="s">
        <v>2561</v>
      </c>
      <c r="F843" s="214" t="s">
        <v>2562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SUM(P844:P974)</f>
        <v>0</v>
      </c>
      <c r="Q843" s="208"/>
      <c r="R843" s="209">
        <f>SUM(R844:R974)</f>
        <v>7.3052204000000005</v>
      </c>
      <c r="S843" s="208"/>
      <c r="T843" s="210">
        <f>SUM(T844:T974)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86</v>
      </c>
      <c r="AT843" s="212" t="s">
        <v>72</v>
      </c>
      <c r="AU843" s="212" t="s">
        <v>80</v>
      </c>
      <c r="AY843" s="211" t="s">
        <v>213</v>
      </c>
      <c r="BK843" s="213">
        <f>SUM(BK844:BK974)</f>
        <v>0</v>
      </c>
    </row>
    <row r="844" s="2" customFormat="1" ht="16.5" customHeight="1">
      <c r="A844" s="41"/>
      <c r="B844" s="42"/>
      <c r="C844" s="216" t="s">
        <v>906</v>
      </c>
      <c r="D844" s="216" t="s">
        <v>215</v>
      </c>
      <c r="E844" s="217" t="s">
        <v>2563</v>
      </c>
      <c r="F844" s="218" t="s">
        <v>2564</v>
      </c>
      <c r="G844" s="219" t="s">
        <v>248</v>
      </c>
      <c r="H844" s="220">
        <v>153.56</v>
      </c>
      <c r="I844" s="221"/>
      <c r="J844" s="222">
        <f>ROUND(I844*H844,2)</f>
        <v>0</v>
      </c>
      <c r="K844" s="218" t="s">
        <v>219</v>
      </c>
      <c r="L844" s="47"/>
      <c r="M844" s="223" t="s">
        <v>21</v>
      </c>
      <c r="N844" s="224" t="s">
        <v>45</v>
      </c>
      <c r="O844" s="87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7" t="s">
        <v>314</v>
      </c>
      <c r="AT844" s="227" t="s">
        <v>215</v>
      </c>
      <c r="AU844" s="227" t="s">
        <v>86</v>
      </c>
      <c r="AY844" s="20" t="s">
        <v>213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20" t="s">
        <v>86</v>
      </c>
      <c r="BK844" s="228">
        <f>ROUND(I844*H844,2)</f>
        <v>0</v>
      </c>
      <c r="BL844" s="20" t="s">
        <v>314</v>
      </c>
      <c r="BM844" s="227" t="s">
        <v>2565</v>
      </c>
    </row>
    <row r="845" s="2" customFormat="1">
      <c r="A845" s="41"/>
      <c r="B845" s="42"/>
      <c r="C845" s="43"/>
      <c r="D845" s="229" t="s">
        <v>221</v>
      </c>
      <c r="E845" s="43"/>
      <c r="F845" s="230" t="s">
        <v>2566</v>
      </c>
      <c r="G845" s="43"/>
      <c r="H845" s="43"/>
      <c r="I845" s="231"/>
      <c r="J845" s="43"/>
      <c r="K845" s="43"/>
      <c r="L845" s="47"/>
      <c r="M845" s="232"/>
      <c r="N845" s="233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221</v>
      </c>
      <c r="AU845" s="20" t="s">
        <v>86</v>
      </c>
    </row>
    <row r="846" s="14" customFormat="1">
      <c r="A846" s="14"/>
      <c r="B846" s="245"/>
      <c r="C846" s="246"/>
      <c r="D846" s="236" t="s">
        <v>223</v>
      </c>
      <c r="E846" s="247" t="s">
        <v>21</v>
      </c>
      <c r="F846" s="248" t="s">
        <v>1970</v>
      </c>
      <c r="G846" s="246"/>
      <c r="H846" s="249">
        <v>4.3600000000000003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223</v>
      </c>
      <c r="AU846" s="255" t="s">
        <v>86</v>
      </c>
      <c r="AV846" s="14" t="s">
        <v>86</v>
      </c>
      <c r="AW846" s="14" t="s">
        <v>34</v>
      </c>
      <c r="AX846" s="14" t="s">
        <v>73</v>
      </c>
      <c r="AY846" s="255" t="s">
        <v>213</v>
      </c>
    </row>
    <row r="847" s="14" customFormat="1">
      <c r="A847" s="14"/>
      <c r="B847" s="245"/>
      <c r="C847" s="246"/>
      <c r="D847" s="236" t="s">
        <v>223</v>
      </c>
      <c r="E847" s="247" t="s">
        <v>21</v>
      </c>
      <c r="F847" s="248" t="s">
        <v>1972</v>
      </c>
      <c r="G847" s="246"/>
      <c r="H847" s="249">
        <v>149.19999999999999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223</v>
      </c>
      <c r="AU847" s="255" t="s">
        <v>86</v>
      </c>
      <c r="AV847" s="14" t="s">
        <v>86</v>
      </c>
      <c r="AW847" s="14" t="s">
        <v>34</v>
      </c>
      <c r="AX847" s="14" t="s">
        <v>73</v>
      </c>
      <c r="AY847" s="255" t="s">
        <v>213</v>
      </c>
    </row>
    <row r="848" s="15" customFormat="1">
      <c r="A848" s="15"/>
      <c r="B848" s="256"/>
      <c r="C848" s="257"/>
      <c r="D848" s="236" t="s">
        <v>223</v>
      </c>
      <c r="E848" s="258" t="s">
        <v>21</v>
      </c>
      <c r="F848" s="259" t="s">
        <v>230</v>
      </c>
      <c r="G848" s="257"/>
      <c r="H848" s="260">
        <v>153.56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223</v>
      </c>
      <c r="AU848" s="266" t="s">
        <v>86</v>
      </c>
      <c r="AV848" s="15" t="s">
        <v>122</v>
      </c>
      <c r="AW848" s="15" t="s">
        <v>34</v>
      </c>
      <c r="AX848" s="15" t="s">
        <v>80</v>
      </c>
      <c r="AY848" s="266" t="s">
        <v>213</v>
      </c>
    </row>
    <row r="849" s="2" customFormat="1" ht="16.5" customHeight="1">
      <c r="A849" s="41"/>
      <c r="B849" s="42"/>
      <c r="C849" s="216" t="s">
        <v>917</v>
      </c>
      <c r="D849" s="216" t="s">
        <v>215</v>
      </c>
      <c r="E849" s="217" t="s">
        <v>2567</v>
      </c>
      <c r="F849" s="218" t="s">
        <v>2568</v>
      </c>
      <c r="G849" s="219" t="s">
        <v>248</v>
      </c>
      <c r="H849" s="220">
        <v>508.77999999999997</v>
      </c>
      <c r="I849" s="221"/>
      <c r="J849" s="222">
        <f>ROUND(I849*H849,2)</f>
        <v>0</v>
      </c>
      <c r="K849" s="218" t="s">
        <v>219</v>
      </c>
      <c r="L849" s="47"/>
      <c r="M849" s="223" t="s">
        <v>21</v>
      </c>
      <c r="N849" s="224" t="s">
        <v>45</v>
      </c>
      <c r="O849" s="87"/>
      <c r="P849" s="225">
        <f>O849*H849</f>
        <v>0</v>
      </c>
      <c r="Q849" s="225">
        <v>0.00029999999999999997</v>
      </c>
      <c r="R849" s="225">
        <f>Q849*H849</f>
        <v>0.15263399999999999</v>
      </c>
      <c r="S849" s="225">
        <v>0</v>
      </c>
      <c r="T849" s="226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7" t="s">
        <v>314</v>
      </c>
      <c r="AT849" s="227" t="s">
        <v>215</v>
      </c>
      <c r="AU849" s="227" t="s">
        <v>86</v>
      </c>
      <c r="AY849" s="20" t="s">
        <v>213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20" t="s">
        <v>86</v>
      </c>
      <c r="BK849" s="228">
        <f>ROUND(I849*H849,2)</f>
        <v>0</v>
      </c>
      <c r="BL849" s="20" t="s">
        <v>314</v>
      </c>
      <c r="BM849" s="227" t="s">
        <v>2569</v>
      </c>
    </row>
    <row r="850" s="2" customFormat="1">
      <c r="A850" s="41"/>
      <c r="B850" s="42"/>
      <c r="C850" s="43"/>
      <c r="D850" s="229" t="s">
        <v>221</v>
      </c>
      <c r="E850" s="43"/>
      <c r="F850" s="230" t="s">
        <v>2570</v>
      </c>
      <c r="G850" s="43"/>
      <c r="H850" s="43"/>
      <c r="I850" s="231"/>
      <c r="J850" s="43"/>
      <c r="K850" s="43"/>
      <c r="L850" s="47"/>
      <c r="M850" s="232"/>
      <c r="N850" s="233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221</v>
      </c>
      <c r="AU850" s="20" t="s">
        <v>86</v>
      </c>
    </row>
    <row r="851" s="13" customFormat="1">
      <c r="A851" s="13"/>
      <c r="B851" s="234"/>
      <c r="C851" s="235"/>
      <c r="D851" s="236" t="s">
        <v>223</v>
      </c>
      <c r="E851" s="237" t="s">
        <v>21</v>
      </c>
      <c r="F851" s="238" t="s">
        <v>2571</v>
      </c>
      <c r="G851" s="235"/>
      <c r="H851" s="237" t="s">
        <v>21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223</v>
      </c>
      <c r="AU851" s="244" t="s">
        <v>86</v>
      </c>
      <c r="AV851" s="13" t="s">
        <v>80</v>
      </c>
      <c r="AW851" s="13" t="s">
        <v>34</v>
      </c>
      <c r="AX851" s="13" t="s">
        <v>73</v>
      </c>
      <c r="AY851" s="244" t="s">
        <v>213</v>
      </c>
    </row>
    <row r="852" s="14" customFormat="1">
      <c r="A852" s="14"/>
      <c r="B852" s="245"/>
      <c r="C852" s="246"/>
      <c r="D852" s="236" t="s">
        <v>223</v>
      </c>
      <c r="E852" s="247" t="s">
        <v>21</v>
      </c>
      <c r="F852" s="248" t="s">
        <v>1970</v>
      </c>
      <c r="G852" s="246"/>
      <c r="H852" s="249">
        <v>4.3600000000000003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223</v>
      </c>
      <c r="AU852" s="255" t="s">
        <v>86</v>
      </c>
      <c r="AV852" s="14" t="s">
        <v>86</v>
      </c>
      <c r="AW852" s="14" t="s">
        <v>34</v>
      </c>
      <c r="AX852" s="14" t="s">
        <v>73</v>
      </c>
      <c r="AY852" s="255" t="s">
        <v>213</v>
      </c>
    </row>
    <row r="853" s="14" customFormat="1">
      <c r="A853" s="14"/>
      <c r="B853" s="245"/>
      <c r="C853" s="246"/>
      <c r="D853" s="236" t="s">
        <v>223</v>
      </c>
      <c r="E853" s="247" t="s">
        <v>21</v>
      </c>
      <c r="F853" s="248" t="s">
        <v>1972</v>
      </c>
      <c r="G853" s="246"/>
      <c r="H853" s="249">
        <v>149.19999999999999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223</v>
      </c>
      <c r="AU853" s="255" t="s">
        <v>86</v>
      </c>
      <c r="AV853" s="14" t="s">
        <v>86</v>
      </c>
      <c r="AW853" s="14" t="s">
        <v>34</v>
      </c>
      <c r="AX853" s="14" t="s">
        <v>73</v>
      </c>
      <c r="AY853" s="255" t="s">
        <v>213</v>
      </c>
    </row>
    <row r="854" s="13" customFormat="1">
      <c r="A854" s="13"/>
      <c r="B854" s="234"/>
      <c r="C854" s="235"/>
      <c r="D854" s="236" t="s">
        <v>223</v>
      </c>
      <c r="E854" s="237" t="s">
        <v>21</v>
      </c>
      <c r="F854" s="238" t="s">
        <v>2572</v>
      </c>
      <c r="G854" s="235"/>
      <c r="H854" s="237" t="s">
        <v>21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223</v>
      </c>
      <c r="AU854" s="244" t="s">
        <v>86</v>
      </c>
      <c r="AV854" s="13" t="s">
        <v>80</v>
      </c>
      <c r="AW854" s="13" t="s">
        <v>34</v>
      </c>
      <c r="AX854" s="13" t="s">
        <v>73</v>
      </c>
      <c r="AY854" s="244" t="s">
        <v>213</v>
      </c>
    </row>
    <row r="855" s="14" customFormat="1">
      <c r="A855" s="14"/>
      <c r="B855" s="245"/>
      <c r="C855" s="246"/>
      <c r="D855" s="236" t="s">
        <v>223</v>
      </c>
      <c r="E855" s="247" t="s">
        <v>21</v>
      </c>
      <c r="F855" s="248" t="s">
        <v>2508</v>
      </c>
      <c r="G855" s="246"/>
      <c r="H855" s="249">
        <v>14.050000000000001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223</v>
      </c>
      <c r="AU855" s="255" t="s">
        <v>86</v>
      </c>
      <c r="AV855" s="14" t="s">
        <v>86</v>
      </c>
      <c r="AW855" s="14" t="s">
        <v>34</v>
      </c>
      <c r="AX855" s="14" t="s">
        <v>73</v>
      </c>
      <c r="AY855" s="255" t="s">
        <v>213</v>
      </c>
    </row>
    <row r="856" s="14" customFormat="1">
      <c r="A856" s="14"/>
      <c r="B856" s="245"/>
      <c r="C856" s="246"/>
      <c r="D856" s="236" t="s">
        <v>223</v>
      </c>
      <c r="E856" s="247" t="s">
        <v>21</v>
      </c>
      <c r="F856" s="248" t="s">
        <v>2509</v>
      </c>
      <c r="G856" s="246"/>
      <c r="H856" s="249">
        <v>24.57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223</v>
      </c>
      <c r="AU856" s="255" t="s">
        <v>86</v>
      </c>
      <c r="AV856" s="14" t="s">
        <v>86</v>
      </c>
      <c r="AW856" s="14" t="s">
        <v>34</v>
      </c>
      <c r="AX856" s="14" t="s">
        <v>73</v>
      </c>
      <c r="AY856" s="255" t="s">
        <v>213</v>
      </c>
    </row>
    <row r="857" s="14" customFormat="1">
      <c r="A857" s="14"/>
      <c r="B857" s="245"/>
      <c r="C857" s="246"/>
      <c r="D857" s="236" t="s">
        <v>223</v>
      </c>
      <c r="E857" s="247" t="s">
        <v>21</v>
      </c>
      <c r="F857" s="248" t="s">
        <v>2510</v>
      </c>
      <c r="G857" s="246"/>
      <c r="H857" s="249">
        <v>24.870000000000001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223</v>
      </c>
      <c r="AU857" s="255" t="s">
        <v>86</v>
      </c>
      <c r="AV857" s="14" t="s">
        <v>86</v>
      </c>
      <c r="AW857" s="14" t="s">
        <v>34</v>
      </c>
      <c r="AX857" s="14" t="s">
        <v>73</v>
      </c>
      <c r="AY857" s="255" t="s">
        <v>213</v>
      </c>
    </row>
    <row r="858" s="14" customFormat="1">
      <c r="A858" s="14"/>
      <c r="B858" s="245"/>
      <c r="C858" s="246"/>
      <c r="D858" s="236" t="s">
        <v>223</v>
      </c>
      <c r="E858" s="247" t="s">
        <v>21</v>
      </c>
      <c r="F858" s="248" t="s">
        <v>2511</v>
      </c>
      <c r="G858" s="246"/>
      <c r="H858" s="249">
        <v>17.219999999999999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223</v>
      </c>
      <c r="AU858" s="255" t="s">
        <v>86</v>
      </c>
      <c r="AV858" s="14" t="s">
        <v>86</v>
      </c>
      <c r="AW858" s="14" t="s">
        <v>34</v>
      </c>
      <c r="AX858" s="14" t="s">
        <v>73</v>
      </c>
      <c r="AY858" s="255" t="s">
        <v>213</v>
      </c>
    </row>
    <row r="859" s="14" customFormat="1">
      <c r="A859" s="14"/>
      <c r="B859" s="245"/>
      <c r="C859" s="246"/>
      <c r="D859" s="236" t="s">
        <v>223</v>
      </c>
      <c r="E859" s="247" t="s">
        <v>21</v>
      </c>
      <c r="F859" s="248" t="s">
        <v>2512</v>
      </c>
      <c r="G859" s="246"/>
      <c r="H859" s="249">
        <v>35.109999999999999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223</v>
      </c>
      <c r="AU859" s="255" t="s">
        <v>86</v>
      </c>
      <c r="AV859" s="14" t="s">
        <v>86</v>
      </c>
      <c r="AW859" s="14" t="s">
        <v>34</v>
      </c>
      <c r="AX859" s="14" t="s">
        <v>73</v>
      </c>
      <c r="AY859" s="255" t="s">
        <v>213</v>
      </c>
    </row>
    <row r="860" s="14" customFormat="1">
      <c r="A860" s="14"/>
      <c r="B860" s="245"/>
      <c r="C860" s="246"/>
      <c r="D860" s="236" t="s">
        <v>223</v>
      </c>
      <c r="E860" s="247" t="s">
        <v>21</v>
      </c>
      <c r="F860" s="248" t="s">
        <v>2513</v>
      </c>
      <c r="G860" s="246"/>
      <c r="H860" s="249">
        <v>35.689999999999998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223</v>
      </c>
      <c r="AU860" s="255" t="s">
        <v>86</v>
      </c>
      <c r="AV860" s="14" t="s">
        <v>86</v>
      </c>
      <c r="AW860" s="14" t="s">
        <v>34</v>
      </c>
      <c r="AX860" s="14" t="s">
        <v>73</v>
      </c>
      <c r="AY860" s="255" t="s">
        <v>213</v>
      </c>
    </row>
    <row r="861" s="14" customFormat="1">
      <c r="A861" s="14"/>
      <c r="B861" s="245"/>
      <c r="C861" s="246"/>
      <c r="D861" s="236" t="s">
        <v>223</v>
      </c>
      <c r="E861" s="247" t="s">
        <v>21</v>
      </c>
      <c r="F861" s="248" t="s">
        <v>2514</v>
      </c>
      <c r="G861" s="246"/>
      <c r="H861" s="249">
        <v>6.6500000000000004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223</v>
      </c>
      <c r="AU861" s="255" t="s">
        <v>86</v>
      </c>
      <c r="AV861" s="14" t="s">
        <v>86</v>
      </c>
      <c r="AW861" s="14" t="s">
        <v>34</v>
      </c>
      <c r="AX861" s="14" t="s">
        <v>73</v>
      </c>
      <c r="AY861" s="255" t="s">
        <v>213</v>
      </c>
    </row>
    <row r="862" s="14" customFormat="1">
      <c r="A862" s="14"/>
      <c r="B862" s="245"/>
      <c r="C862" s="246"/>
      <c r="D862" s="236" t="s">
        <v>223</v>
      </c>
      <c r="E862" s="247" t="s">
        <v>21</v>
      </c>
      <c r="F862" s="248" t="s">
        <v>2515</v>
      </c>
      <c r="G862" s="246"/>
      <c r="H862" s="249">
        <v>7.9699999999999998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223</v>
      </c>
      <c r="AU862" s="255" t="s">
        <v>86</v>
      </c>
      <c r="AV862" s="14" t="s">
        <v>86</v>
      </c>
      <c r="AW862" s="14" t="s">
        <v>34</v>
      </c>
      <c r="AX862" s="14" t="s">
        <v>73</v>
      </c>
      <c r="AY862" s="255" t="s">
        <v>213</v>
      </c>
    </row>
    <row r="863" s="14" customFormat="1">
      <c r="A863" s="14"/>
      <c r="B863" s="245"/>
      <c r="C863" s="246"/>
      <c r="D863" s="236" t="s">
        <v>223</v>
      </c>
      <c r="E863" s="247" t="s">
        <v>21</v>
      </c>
      <c r="F863" s="248" t="s">
        <v>2516</v>
      </c>
      <c r="G863" s="246"/>
      <c r="H863" s="249">
        <v>27.18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223</v>
      </c>
      <c r="AU863" s="255" t="s">
        <v>86</v>
      </c>
      <c r="AV863" s="14" t="s">
        <v>86</v>
      </c>
      <c r="AW863" s="14" t="s">
        <v>34</v>
      </c>
      <c r="AX863" s="14" t="s">
        <v>73</v>
      </c>
      <c r="AY863" s="255" t="s">
        <v>213</v>
      </c>
    </row>
    <row r="864" s="14" customFormat="1">
      <c r="A864" s="14"/>
      <c r="B864" s="245"/>
      <c r="C864" s="246"/>
      <c r="D864" s="236" t="s">
        <v>223</v>
      </c>
      <c r="E864" s="247" t="s">
        <v>21</v>
      </c>
      <c r="F864" s="248" t="s">
        <v>2517</v>
      </c>
      <c r="G864" s="246"/>
      <c r="H864" s="249">
        <v>32.68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223</v>
      </c>
      <c r="AU864" s="255" t="s">
        <v>86</v>
      </c>
      <c r="AV864" s="14" t="s">
        <v>86</v>
      </c>
      <c r="AW864" s="14" t="s">
        <v>34</v>
      </c>
      <c r="AX864" s="14" t="s">
        <v>73</v>
      </c>
      <c r="AY864" s="255" t="s">
        <v>213</v>
      </c>
    </row>
    <row r="865" s="14" customFormat="1">
      <c r="A865" s="14"/>
      <c r="B865" s="245"/>
      <c r="C865" s="246"/>
      <c r="D865" s="236" t="s">
        <v>223</v>
      </c>
      <c r="E865" s="247" t="s">
        <v>21</v>
      </c>
      <c r="F865" s="248" t="s">
        <v>2518</v>
      </c>
      <c r="G865" s="246"/>
      <c r="H865" s="249">
        <v>12.550000000000001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223</v>
      </c>
      <c r="AU865" s="255" t="s">
        <v>86</v>
      </c>
      <c r="AV865" s="14" t="s">
        <v>86</v>
      </c>
      <c r="AW865" s="14" t="s">
        <v>34</v>
      </c>
      <c r="AX865" s="14" t="s">
        <v>73</v>
      </c>
      <c r="AY865" s="255" t="s">
        <v>213</v>
      </c>
    </row>
    <row r="866" s="14" customFormat="1">
      <c r="A866" s="14"/>
      <c r="B866" s="245"/>
      <c r="C866" s="246"/>
      <c r="D866" s="236" t="s">
        <v>223</v>
      </c>
      <c r="E866" s="247" t="s">
        <v>21</v>
      </c>
      <c r="F866" s="248" t="s">
        <v>2519</v>
      </c>
      <c r="G866" s="246"/>
      <c r="H866" s="249">
        <v>37.57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223</v>
      </c>
      <c r="AU866" s="255" t="s">
        <v>86</v>
      </c>
      <c r="AV866" s="14" t="s">
        <v>86</v>
      </c>
      <c r="AW866" s="14" t="s">
        <v>34</v>
      </c>
      <c r="AX866" s="14" t="s">
        <v>73</v>
      </c>
      <c r="AY866" s="255" t="s">
        <v>213</v>
      </c>
    </row>
    <row r="867" s="14" customFormat="1">
      <c r="A867" s="14"/>
      <c r="B867" s="245"/>
      <c r="C867" s="246"/>
      <c r="D867" s="236" t="s">
        <v>223</v>
      </c>
      <c r="E867" s="247" t="s">
        <v>21</v>
      </c>
      <c r="F867" s="248" t="s">
        <v>2520</v>
      </c>
      <c r="G867" s="246"/>
      <c r="H867" s="249">
        <v>54.509999999999998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223</v>
      </c>
      <c r="AU867" s="255" t="s">
        <v>86</v>
      </c>
      <c r="AV867" s="14" t="s">
        <v>86</v>
      </c>
      <c r="AW867" s="14" t="s">
        <v>34</v>
      </c>
      <c r="AX867" s="14" t="s">
        <v>73</v>
      </c>
      <c r="AY867" s="255" t="s">
        <v>213</v>
      </c>
    </row>
    <row r="868" s="14" customFormat="1">
      <c r="A868" s="14"/>
      <c r="B868" s="245"/>
      <c r="C868" s="246"/>
      <c r="D868" s="236" t="s">
        <v>223</v>
      </c>
      <c r="E868" s="247" t="s">
        <v>21</v>
      </c>
      <c r="F868" s="248" t="s">
        <v>2521</v>
      </c>
      <c r="G868" s="246"/>
      <c r="H868" s="249">
        <v>24.600000000000001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223</v>
      </c>
      <c r="AU868" s="255" t="s">
        <v>86</v>
      </c>
      <c r="AV868" s="14" t="s">
        <v>86</v>
      </c>
      <c r="AW868" s="14" t="s">
        <v>34</v>
      </c>
      <c r="AX868" s="14" t="s">
        <v>73</v>
      </c>
      <c r="AY868" s="255" t="s">
        <v>213</v>
      </c>
    </row>
    <row r="869" s="15" customFormat="1">
      <c r="A869" s="15"/>
      <c r="B869" s="256"/>
      <c r="C869" s="257"/>
      <c r="D869" s="236" t="s">
        <v>223</v>
      </c>
      <c r="E869" s="258" t="s">
        <v>21</v>
      </c>
      <c r="F869" s="259" t="s">
        <v>230</v>
      </c>
      <c r="G869" s="257"/>
      <c r="H869" s="260">
        <v>508.78000000000003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223</v>
      </c>
      <c r="AU869" s="266" t="s">
        <v>86</v>
      </c>
      <c r="AV869" s="15" t="s">
        <v>122</v>
      </c>
      <c r="AW869" s="15" t="s">
        <v>34</v>
      </c>
      <c r="AX869" s="15" t="s">
        <v>80</v>
      </c>
      <c r="AY869" s="266" t="s">
        <v>213</v>
      </c>
    </row>
    <row r="870" s="2" customFormat="1" ht="24.15" customHeight="1">
      <c r="A870" s="41"/>
      <c r="B870" s="42"/>
      <c r="C870" s="216" t="s">
        <v>946</v>
      </c>
      <c r="D870" s="216" t="s">
        <v>215</v>
      </c>
      <c r="E870" s="217" t="s">
        <v>2573</v>
      </c>
      <c r="F870" s="218" t="s">
        <v>2574</v>
      </c>
      <c r="G870" s="219" t="s">
        <v>248</v>
      </c>
      <c r="H870" s="220">
        <v>153.56</v>
      </c>
      <c r="I870" s="221"/>
      <c r="J870" s="222">
        <f>ROUND(I870*H870,2)</f>
        <v>0</v>
      </c>
      <c r="K870" s="218" t="s">
        <v>219</v>
      </c>
      <c r="L870" s="47"/>
      <c r="M870" s="223" t="s">
        <v>21</v>
      </c>
      <c r="N870" s="224" t="s">
        <v>45</v>
      </c>
      <c r="O870" s="87"/>
      <c r="P870" s="225">
        <f>O870*H870</f>
        <v>0</v>
      </c>
      <c r="Q870" s="225">
        <v>0.0075799999999999999</v>
      </c>
      <c r="R870" s="225">
        <f>Q870*H870</f>
        <v>1.1639847999999999</v>
      </c>
      <c r="S870" s="225">
        <v>0</v>
      </c>
      <c r="T870" s="226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7" t="s">
        <v>314</v>
      </c>
      <c r="AT870" s="227" t="s">
        <v>215</v>
      </c>
      <c r="AU870" s="227" t="s">
        <v>86</v>
      </c>
      <c r="AY870" s="20" t="s">
        <v>213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0" t="s">
        <v>86</v>
      </c>
      <c r="BK870" s="228">
        <f>ROUND(I870*H870,2)</f>
        <v>0</v>
      </c>
      <c r="BL870" s="20" t="s">
        <v>314</v>
      </c>
      <c r="BM870" s="227" t="s">
        <v>2575</v>
      </c>
    </row>
    <row r="871" s="2" customFormat="1">
      <c r="A871" s="41"/>
      <c r="B871" s="42"/>
      <c r="C871" s="43"/>
      <c r="D871" s="229" t="s">
        <v>221</v>
      </c>
      <c r="E871" s="43"/>
      <c r="F871" s="230" t="s">
        <v>2576</v>
      </c>
      <c r="G871" s="43"/>
      <c r="H871" s="43"/>
      <c r="I871" s="231"/>
      <c r="J871" s="43"/>
      <c r="K871" s="43"/>
      <c r="L871" s="47"/>
      <c r="M871" s="232"/>
      <c r="N871" s="233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221</v>
      </c>
      <c r="AU871" s="20" t="s">
        <v>86</v>
      </c>
    </row>
    <row r="872" s="14" customFormat="1">
      <c r="A872" s="14"/>
      <c r="B872" s="245"/>
      <c r="C872" s="246"/>
      <c r="D872" s="236" t="s">
        <v>223</v>
      </c>
      <c r="E872" s="247" t="s">
        <v>21</v>
      </c>
      <c r="F872" s="248" t="s">
        <v>1970</v>
      </c>
      <c r="G872" s="246"/>
      <c r="H872" s="249">
        <v>4.3600000000000003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223</v>
      </c>
      <c r="AU872" s="255" t="s">
        <v>86</v>
      </c>
      <c r="AV872" s="14" t="s">
        <v>86</v>
      </c>
      <c r="AW872" s="14" t="s">
        <v>34</v>
      </c>
      <c r="AX872" s="14" t="s">
        <v>73</v>
      </c>
      <c r="AY872" s="255" t="s">
        <v>213</v>
      </c>
    </row>
    <row r="873" s="14" customFormat="1">
      <c r="A873" s="14"/>
      <c r="B873" s="245"/>
      <c r="C873" s="246"/>
      <c r="D873" s="236" t="s">
        <v>223</v>
      </c>
      <c r="E873" s="247" t="s">
        <v>21</v>
      </c>
      <c r="F873" s="248" t="s">
        <v>1972</v>
      </c>
      <c r="G873" s="246"/>
      <c r="H873" s="249">
        <v>149.19999999999999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223</v>
      </c>
      <c r="AU873" s="255" t="s">
        <v>86</v>
      </c>
      <c r="AV873" s="14" t="s">
        <v>86</v>
      </c>
      <c r="AW873" s="14" t="s">
        <v>34</v>
      </c>
      <c r="AX873" s="14" t="s">
        <v>73</v>
      </c>
      <c r="AY873" s="255" t="s">
        <v>213</v>
      </c>
    </row>
    <row r="874" s="15" customFormat="1">
      <c r="A874" s="15"/>
      <c r="B874" s="256"/>
      <c r="C874" s="257"/>
      <c r="D874" s="236" t="s">
        <v>223</v>
      </c>
      <c r="E874" s="258" t="s">
        <v>21</v>
      </c>
      <c r="F874" s="259" t="s">
        <v>230</v>
      </c>
      <c r="G874" s="257"/>
      <c r="H874" s="260">
        <v>153.56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6" t="s">
        <v>223</v>
      </c>
      <c r="AU874" s="266" t="s">
        <v>86</v>
      </c>
      <c r="AV874" s="15" t="s">
        <v>122</v>
      </c>
      <c r="AW874" s="15" t="s">
        <v>34</v>
      </c>
      <c r="AX874" s="15" t="s">
        <v>80</v>
      </c>
      <c r="AY874" s="266" t="s">
        <v>213</v>
      </c>
    </row>
    <row r="875" s="2" customFormat="1" ht="24.15" customHeight="1">
      <c r="A875" s="41"/>
      <c r="B875" s="42"/>
      <c r="C875" s="216" t="s">
        <v>956</v>
      </c>
      <c r="D875" s="216" t="s">
        <v>215</v>
      </c>
      <c r="E875" s="217" t="s">
        <v>2577</v>
      </c>
      <c r="F875" s="218" t="s">
        <v>2578</v>
      </c>
      <c r="G875" s="219" t="s">
        <v>424</v>
      </c>
      <c r="H875" s="220">
        <v>266.66000000000003</v>
      </c>
      <c r="I875" s="221"/>
      <c r="J875" s="222">
        <f>ROUND(I875*H875,2)</f>
        <v>0</v>
      </c>
      <c r="K875" s="218" t="s">
        <v>219</v>
      </c>
      <c r="L875" s="47"/>
      <c r="M875" s="223" t="s">
        <v>21</v>
      </c>
      <c r="N875" s="224" t="s">
        <v>45</v>
      </c>
      <c r="O875" s="87"/>
      <c r="P875" s="225">
        <f>O875*H875</f>
        <v>0</v>
      </c>
      <c r="Q875" s="225">
        <v>0.00042999999999999999</v>
      </c>
      <c r="R875" s="225">
        <f>Q875*H875</f>
        <v>0.11466380000000001</v>
      </c>
      <c r="S875" s="225">
        <v>0</v>
      </c>
      <c r="T875" s="226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7" t="s">
        <v>314</v>
      </c>
      <c r="AT875" s="227" t="s">
        <v>215</v>
      </c>
      <c r="AU875" s="227" t="s">
        <v>86</v>
      </c>
      <c r="AY875" s="20" t="s">
        <v>213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86</v>
      </c>
      <c r="BK875" s="228">
        <f>ROUND(I875*H875,2)</f>
        <v>0</v>
      </c>
      <c r="BL875" s="20" t="s">
        <v>314</v>
      </c>
      <c r="BM875" s="227" t="s">
        <v>2579</v>
      </c>
    </row>
    <row r="876" s="2" customFormat="1">
      <c r="A876" s="41"/>
      <c r="B876" s="42"/>
      <c r="C876" s="43"/>
      <c r="D876" s="229" t="s">
        <v>221</v>
      </c>
      <c r="E876" s="43"/>
      <c r="F876" s="230" t="s">
        <v>2580</v>
      </c>
      <c r="G876" s="43"/>
      <c r="H876" s="43"/>
      <c r="I876" s="231"/>
      <c r="J876" s="43"/>
      <c r="K876" s="43"/>
      <c r="L876" s="47"/>
      <c r="M876" s="232"/>
      <c r="N876" s="233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221</v>
      </c>
      <c r="AU876" s="20" t="s">
        <v>86</v>
      </c>
    </row>
    <row r="877" s="2" customFormat="1">
      <c r="A877" s="41"/>
      <c r="B877" s="42"/>
      <c r="C877" s="43"/>
      <c r="D877" s="236" t="s">
        <v>367</v>
      </c>
      <c r="E877" s="43"/>
      <c r="F877" s="281" t="s">
        <v>2581</v>
      </c>
      <c r="G877" s="43"/>
      <c r="H877" s="43"/>
      <c r="I877" s="231"/>
      <c r="J877" s="43"/>
      <c r="K877" s="43"/>
      <c r="L877" s="47"/>
      <c r="M877" s="232"/>
      <c r="N877" s="233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367</v>
      </c>
      <c r="AU877" s="20" t="s">
        <v>86</v>
      </c>
    </row>
    <row r="878" s="13" customFormat="1">
      <c r="A878" s="13"/>
      <c r="B878" s="234"/>
      <c r="C878" s="235"/>
      <c r="D878" s="236" t="s">
        <v>223</v>
      </c>
      <c r="E878" s="237" t="s">
        <v>21</v>
      </c>
      <c r="F878" s="238" t="s">
        <v>2582</v>
      </c>
      <c r="G878" s="235"/>
      <c r="H878" s="237" t="s">
        <v>21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223</v>
      </c>
      <c r="AU878" s="244" t="s">
        <v>86</v>
      </c>
      <c r="AV878" s="13" t="s">
        <v>80</v>
      </c>
      <c r="AW878" s="13" t="s">
        <v>34</v>
      </c>
      <c r="AX878" s="13" t="s">
        <v>73</v>
      </c>
      <c r="AY878" s="244" t="s">
        <v>213</v>
      </c>
    </row>
    <row r="879" s="13" customFormat="1">
      <c r="A879" s="13"/>
      <c r="B879" s="234"/>
      <c r="C879" s="235"/>
      <c r="D879" s="236" t="s">
        <v>223</v>
      </c>
      <c r="E879" s="237" t="s">
        <v>21</v>
      </c>
      <c r="F879" s="238" t="s">
        <v>1035</v>
      </c>
      <c r="G879" s="235"/>
      <c r="H879" s="237" t="s">
        <v>21</v>
      </c>
      <c r="I879" s="239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223</v>
      </c>
      <c r="AU879" s="244" t="s">
        <v>86</v>
      </c>
      <c r="AV879" s="13" t="s">
        <v>80</v>
      </c>
      <c r="AW879" s="13" t="s">
        <v>34</v>
      </c>
      <c r="AX879" s="13" t="s">
        <v>73</v>
      </c>
      <c r="AY879" s="244" t="s">
        <v>213</v>
      </c>
    </row>
    <row r="880" s="14" customFormat="1">
      <c r="A880" s="14"/>
      <c r="B880" s="245"/>
      <c r="C880" s="246"/>
      <c r="D880" s="236" t="s">
        <v>223</v>
      </c>
      <c r="E880" s="247" t="s">
        <v>21</v>
      </c>
      <c r="F880" s="248" t="s">
        <v>2261</v>
      </c>
      <c r="G880" s="246"/>
      <c r="H880" s="249">
        <v>8.4399999999999995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223</v>
      </c>
      <c r="AU880" s="255" t="s">
        <v>86</v>
      </c>
      <c r="AV880" s="14" t="s">
        <v>86</v>
      </c>
      <c r="AW880" s="14" t="s">
        <v>34</v>
      </c>
      <c r="AX880" s="14" t="s">
        <v>73</v>
      </c>
      <c r="AY880" s="255" t="s">
        <v>213</v>
      </c>
    </row>
    <row r="881" s="16" customFormat="1">
      <c r="A881" s="16"/>
      <c r="B881" s="282"/>
      <c r="C881" s="283"/>
      <c r="D881" s="236" t="s">
        <v>223</v>
      </c>
      <c r="E881" s="284" t="s">
        <v>2009</v>
      </c>
      <c r="F881" s="285" t="s">
        <v>380</v>
      </c>
      <c r="G881" s="283"/>
      <c r="H881" s="286">
        <v>8.4399999999999995</v>
      </c>
      <c r="I881" s="287"/>
      <c r="J881" s="283"/>
      <c r="K881" s="283"/>
      <c r="L881" s="288"/>
      <c r="M881" s="289"/>
      <c r="N881" s="290"/>
      <c r="O881" s="290"/>
      <c r="P881" s="290"/>
      <c r="Q881" s="290"/>
      <c r="R881" s="290"/>
      <c r="S881" s="290"/>
      <c r="T881" s="291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92" t="s">
        <v>223</v>
      </c>
      <c r="AU881" s="292" t="s">
        <v>86</v>
      </c>
      <c r="AV881" s="16" t="s">
        <v>116</v>
      </c>
      <c r="AW881" s="16" t="s">
        <v>34</v>
      </c>
      <c r="AX881" s="16" t="s">
        <v>73</v>
      </c>
      <c r="AY881" s="292" t="s">
        <v>213</v>
      </c>
    </row>
    <row r="882" s="13" customFormat="1">
      <c r="A882" s="13"/>
      <c r="B882" s="234"/>
      <c r="C882" s="235"/>
      <c r="D882" s="236" t="s">
        <v>223</v>
      </c>
      <c r="E882" s="237" t="s">
        <v>21</v>
      </c>
      <c r="F882" s="238" t="s">
        <v>2583</v>
      </c>
      <c r="G882" s="235"/>
      <c r="H882" s="237" t="s">
        <v>21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223</v>
      </c>
      <c r="AU882" s="244" t="s">
        <v>86</v>
      </c>
      <c r="AV882" s="13" t="s">
        <v>80</v>
      </c>
      <c r="AW882" s="13" t="s">
        <v>34</v>
      </c>
      <c r="AX882" s="13" t="s">
        <v>73</v>
      </c>
      <c r="AY882" s="244" t="s">
        <v>213</v>
      </c>
    </row>
    <row r="883" s="13" customFormat="1">
      <c r="A883" s="13"/>
      <c r="B883" s="234"/>
      <c r="C883" s="235"/>
      <c r="D883" s="236" t="s">
        <v>223</v>
      </c>
      <c r="E883" s="237" t="s">
        <v>21</v>
      </c>
      <c r="F883" s="238" t="s">
        <v>1035</v>
      </c>
      <c r="G883" s="235"/>
      <c r="H883" s="237" t="s">
        <v>21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223</v>
      </c>
      <c r="AU883" s="244" t="s">
        <v>86</v>
      </c>
      <c r="AV883" s="13" t="s">
        <v>80</v>
      </c>
      <c r="AW883" s="13" t="s">
        <v>34</v>
      </c>
      <c r="AX883" s="13" t="s">
        <v>73</v>
      </c>
      <c r="AY883" s="244" t="s">
        <v>213</v>
      </c>
    </row>
    <row r="884" s="14" customFormat="1">
      <c r="A884" s="14"/>
      <c r="B884" s="245"/>
      <c r="C884" s="246"/>
      <c r="D884" s="236" t="s">
        <v>223</v>
      </c>
      <c r="E884" s="247" t="s">
        <v>21</v>
      </c>
      <c r="F884" s="248" t="s">
        <v>2263</v>
      </c>
      <c r="G884" s="246"/>
      <c r="H884" s="249">
        <v>15.140000000000001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223</v>
      </c>
      <c r="AU884" s="255" t="s">
        <v>86</v>
      </c>
      <c r="AV884" s="14" t="s">
        <v>86</v>
      </c>
      <c r="AW884" s="14" t="s">
        <v>34</v>
      </c>
      <c r="AX884" s="14" t="s">
        <v>73</v>
      </c>
      <c r="AY884" s="255" t="s">
        <v>213</v>
      </c>
    </row>
    <row r="885" s="14" customFormat="1">
      <c r="A885" s="14"/>
      <c r="B885" s="245"/>
      <c r="C885" s="246"/>
      <c r="D885" s="236" t="s">
        <v>223</v>
      </c>
      <c r="E885" s="247" t="s">
        <v>21</v>
      </c>
      <c r="F885" s="248" t="s">
        <v>2267</v>
      </c>
      <c r="G885" s="246"/>
      <c r="H885" s="249">
        <v>8.2599999999999998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223</v>
      </c>
      <c r="AU885" s="255" t="s">
        <v>86</v>
      </c>
      <c r="AV885" s="14" t="s">
        <v>86</v>
      </c>
      <c r="AW885" s="14" t="s">
        <v>34</v>
      </c>
      <c r="AX885" s="14" t="s">
        <v>73</v>
      </c>
      <c r="AY885" s="255" t="s">
        <v>213</v>
      </c>
    </row>
    <row r="886" s="14" customFormat="1">
      <c r="A886" s="14"/>
      <c r="B886" s="245"/>
      <c r="C886" s="246"/>
      <c r="D886" s="236" t="s">
        <v>223</v>
      </c>
      <c r="E886" s="247" t="s">
        <v>21</v>
      </c>
      <c r="F886" s="248" t="s">
        <v>2268</v>
      </c>
      <c r="G886" s="246"/>
      <c r="H886" s="249">
        <v>8.8900000000000006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223</v>
      </c>
      <c r="AU886" s="255" t="s">
        <v>86</v>
      </c>
      <c r="AV886" s="14" t="s">
        <v>86</v>
      </c>
      <c r="AW886" s="14" t="s">
        <v>34</v>
      </c>
      <c r="AX886" s="14" t="s">
        <v>73</v>
      </c>
      <c r="AY886" s="255" t="s">
        <v>213</v>
      </c>
    </row>
    <row r="887" s="14" customFormat="1">
      <c r="A887" s="14"/>
      <c r="B887" s="245"/>
      <c r="C887" s="246"/>
      <c r="D887" s="236" t="s">
        <v>223</v>
      </c>
      <c r="E887" s="247" t="s">
        <v>21</v>
      </c>
      <c r="F887" s="248" t="s">
        <v>2276</v>
      </c>
      <c r="G887" s="246"/>
      <c r="H887" s="249">
        <v>12.369999999999999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223</v>
      </c>
      <c r="AU887" s="255" t="s">
        <v>86</v>
      </c>
      <c r="AV887" s="14" t="s">
        <v>86</v>
      </c>
      <c r="AW887" s="14" t="s">
        <v>34</v>
      </c>
      <c r="AX887" s="14" t="s">
        <v>73</v>
      </c>
      <c r="AY887" s="255" t="s">
        <v>213</v>
      </c>
    </row>
    <row r="888" s="14" customFormat="1">
      <c r="A888" s="14"/>
      <c r="B888" s="245"/>
      <c r="C888" s="246"/>
      <c r="D888" s="236" t="s">
        <v>223</v>
      </c>
      <c r="E888" s="247" t="s">
        <v>21</v>
      </c>
      <c r="F888" s="248" t="s">
        <v>2277</v>
      </c>
      <c r="G888" s="246"/>
      <c r="H888" s="249">
        <v>6.3300000000000001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223</v>
      </c>
      <c r="AU888" s="255" t="s">
        <v>86</v>
      </c>
      <c r="AV888" s="14" t="s">
        <v>86</v>
      </c>
      <c r="AW888" s="14" t="s">
        <v>34</v>
      </c>
      <c r="AX888" s="14" t="s">
        <v>73</v>
      </c>
      <c r="AY888" s="255" t="s">
        <v>213</v>
      </c>
    </row>
    <row r="889" s="14" customFormat="1">
      <c r="A889" s="14"/>
      <c r="B889" s="245"/>
      <c r="C889" s="246"/>
      <c r="D889" s="236" t="s">
        <v>223</v>
      </c>
      <c r="E889" s="247" t="s">
        <v>21</v>
      </c>
      <c r="F889" s="248" t="s">
        <v>2278</v>
      </c>
      <c r="G889" s="246"/>
      <c r="H889" s="249">
        <v>10.27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223</v>
      </c>
      <c r="AU889" s="255" t="s">
        <v>86</v>
      </c>
      <c r="AV889" s="14" t="s">
        <v>86</v>
      </c>
      <c r="AW889" s="14" t="s">
        <v>34</v>
      </c>
      <c r="AX889" s="14" t="s">
        <v>73</v>
      </c>
      <c r="AY889" s="255" t="s">
        <v>213</v>
      </c>
    </row>
    <row r="890" s="14" customFormat="1">
      <c r="A890" s="14"/>
      <c r="B890" s="245"/>
      <c r="C890" s="246"/>
      <c r="D890" s="236" t="s">
        <v>223</v>
      </c>
      <c r="E890" s="247" t="s">
        <v>21</v>
      </c>
      <c r="F890" s="248" t="s">
        <v>2279</v>
      </c>
      <c r="G890" s="246"/>
      <c r="H890" s="249">
        <v>7.8399999999999999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223</v>
      </c>
      <c r="AU890" s="255" t="s">
        <v>86</v>
      </c>
      <c r="AV890" s="14" t="s">
        <v>86</v>
      </c>
      <c r="AW890" s="14" t="s">
        <v>34</v>
      </c>
      <c r="AX890" s="14" t="s">
        <v>73</v>
      </c>
      <c r="AY890" s="255" t="s">
        <v>213</v>
      </c>
    </row>
    <row r="891" s="14" customFormat="1">
      <c r="A891" s="14"/>
      <c r="B891" s="245"/>
      <c r="C891" s="246"/>
      <c r="D891" s="236" t="s">
        <v>223</v>
      </c>
      <c r="E891" s="247" t="s">
        <v>21</v>
      </c>
      <c r="F891" s="248" t="s">
        <v>2280</v>
      </c>
      <c r="G891" s="246"/>
      <c r="H891" s="249">
        <v>5.3399999999999999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223</v>
      </c>
      <c r="AU891" s="255" t="s">
        <v>86</v>
      </c>
      <c r="AV891" s="14" t="s">
        <v>86</v>
      </c>
      <c r="AW891" s="14" t="s">
        <v>34</v>
      </c>
      <c r="AX891" s="14" t="s">
        <v>73</v>
      </c>
      <c r="AY891" s="255" t="s">
        <v>213</v>
      </c>
    </row>
    <row r="892" s="14" customFormat="1">
      <c r="A892" s="14"/>
      <c r="B892" s="245"/>
      <c r="C892" s="246"/>
      <c r="D892" s="236" t="s">
        <v>223</v>
      </c>
      <c r="E892" s="247" t="s">
        <v>21</v>
      </c>
      <c r="F892" s="248" t="s">
        <v>2281</v>
      </c>
      <c r="G892" s="246"/>
      <c r="H892" s="249">
        <v>10.5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223</v>
      </c>
      <c r="AU892" s="255" t="s">
        <v>86</v>
      </c>
      <c r="AV892" s="14" t="s">
        <v>86</v>
      </c>
      <c r="AW892" s="14" t="s">
        <v>34</v>
      </c>
      <c r="AX892" s="14" t="s">
        <v>73</v>
      </c>
      <c r="AY892" s="255" t="s">
        <v>213</v>
      </c>
    </row>
    <row r="893" s="14" customFormat="1">
      <c r="A893" s="14"/>
      <c r="B893" s="245"/>
      <c r="C893" s="246"/>
      <c r="D893" s="236" t="s">
        <v>223</v>
      </c>
      <c r="E893" s="247" t="s">
        <v>21</v>
      </c>
      <c r="F893" s="248" t="s">
        <v>2283</v>
      </c>
      <c r="G893" s="246"/>
      <c r="H893" s="249">
        <v>8.5899999999999999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223</v>
      </c>
      <c r="AU893" s="255" t="s">
        <v>86</v>
      </c>
      <c r="AV893" s="14" t="s">
        <v>86</v>
      </c>
      <c r="AW893" s="14" t="s">
        <v>34</v>
      </c>
      <c r="AX893" s="14" t="s">
        <v>73</v>
      </c>
      <c r="AY893" s="255" t="s">
        <v>213</v>
      </c>
    </row>
    <row r="894" s="14" customFormat="1">
      <c r="A894" s="14"/>
      <c r="B894" s="245"/>
      <c r="C894" s="246"/>
      <c r="D894" s="236" t="s">
        <v>223</v>
      </c>
      <c r="E894" s="247" t="s">
        <v>21</v>
      </c>
      <c r="F894" s="248" t="s">
        <v>2284</v>
      </c>
      <c r="G894" s="246"/>
      <c r="H894" s="249">
        <v>8.1600000000000001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223</v>
      </c>
      <c r="AU894" s="255" t="s">
        <v>86</v>
      </c>
      <c r="AV894" s="14" t="s">
        <v>86</v>
      </c>
      <c r="AW894" s="14" t="s">
        <v>34</v>
      </c>
      <c r="AX894" s="14" t="s">
        <v>73</v>
      </c>
      <c r="AY894" s="255" t="s">
        <v>213</v>
      </c>
    </row>
    <row r="895" s="13" customFormat="1">
      <c r="A895" s="13"/>
      <c r="B895" s="234"/>
      <c r="C895" s="235"/>
      <c r="D895" s="236" t="s">
        <v>223</v>
      </c>
      <c r="E895" s="237" t="s">
        <v>21</v>
      </c>
      <c r="F895" s="238" t="s">
        <v>1044</v>
      </c>
      <c r="G895" s="235"/>
      <c r="H895" s="237" t="s">
        <v>21</v>
      </c>
      <c r="I895" s="239"/>
      <c r="J895" s="235"/>
      <c r="K895" s="235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223</v>
      </c>
      <c r="AU895" s="244" t="s">
        <v>86</v>
      </c>
      <c r="AV895" s="13" t="s">
        <v>80</v>
      </c>
      <c r="AW895" s="13" t="s">
        <v>34</v>
      </c>
      <c r="AX895" s="13" t="s">
        <v>73</v>
      </c>
      <c r="AY895" s="244" t="s">
        <v>213</v>
      </c>
    </row>
    <row r="896" s="14" customFormat="1">
      <c r="A896" s="14"/>
      <c r="B896" s="245"/>
      <c r="C896" s="246"/>
      <c r="D896" s="236" t="s">
        <v>223</v>
      </c>
      <c r="E896" s="247" t="s">
        <v>21</v>
      </c>
      <c r="F896" s="248" t="s">
        <v>2292</v>
      </c>
      <c r="G896" s="246"/>
      <c r="H896" s="249">
        <v>8.8000000000000007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223</v>
      </c>
      <c r="AU896" s="255" t="s">
        <v>86</v>
      </c>
      <c r="AV896" s="14" t="s">
        <v>86</v>
      </c>
      <c r="AW896" s="14" t="s">
        <v>34</v>
      </c>
      <c r="AX896" s="14" t="s">
        <v>73</v>
      </c>
      <c r="AY896" s="255" t="s">
        <v>213</v>
      </c>
    </row>
    <row r="897" s="14" customFormat="1">
      <c r="A897" s="14"/>
      <c r="B897" s="245"/>
      <c r="C897" s="246"/>
      <c r="D897" s="236" t="s">
        <v>223</v>
      </c>
      <c r="E897" s="247" t="s">
        <v>21</v>
      </c>
      <c r="F897" s="248" t="s">
        <v>2293</v>
      </c>
      <c r="G897" s="246"/>
      <c r="H897" s="249">
        <v>5.9000000000000004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223</v>
      </c>
      <c r="AU897" s="255" t="s">
        <v>86</v>
      </c>
      <c r="AV897" s="14" t="s">
        <v>86</v>
      </c>
      <c r="AW897" s="14" t="s">
        <v>34</v>
      </c>
      <c r="AX897" s="14" t="s">
        <v>73</v>
      </c>
      <c r="AY897" s="255" t="s">
        <v>213</v>
      </c>
    </row>
    <row r="898" s="14" customFormat="1">
      <c r="A898" s="14"/>
      <c r="B898" s="245"/>
      <c r="C898" s="246"/>
      <c r="D898" s="236" t="s">
        <v>223</v>
      </c>
      <c r="E898" s="247" t="s">
        <v>21</v>
      </c>
      <c r="F898" s="248" t="s">
        <v>2294</v>
      </c>
      <c r="G898" s="246"/>
      <c r="H898" s="249">
        <v>5.9000000000000004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223</v>
      </c>
      <c r="AU898" s="255" t="s">
        <v>86</v>
      </c>
      <c r="AV898" s="14" t="s">
        <v>86</v>
      </c>
      <c r="AW898" s="14" t="s">
        <v>34</v>
      </c>
      <c r="AX898" s="14" t="s">
        <v>73</v>
      </c>
      <c r="AY898" s="255" t="s">
        <v>213</v>
      </c>
    </row>
    <row r="899" s="14" customFormat="1">
      <c r="A899" s="14"/>
      <c r="B899" s="245"/>
      <c r="C899" s="246"/>
      <c r="D899" s="236" t="s">
        <v>223</v>
      </c>
      <c r="E899" s="247" t="s">
        <v>21</v>
      </c>
      <c r="F899" s="248" t="s">
        <v>2295</v>
      </c>
      <c r="G899" s="246"/>
      <c r="H899" s="249">
        <v>11.58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223</v>
      </c>
      <c r="AU899" s="255" t="s">
        <v>86</v>
      </c>
      <c r="AV899" s="14" t="s">
        <v>86</v>
      </c>
      <c r="AW899" s="14" t="s">
        <v>34</v>
      </c>
      <c r="AX899" s="14" t="s">
        <v>73</v>
      </c>
      <c r="AY899" s="255" t="s">
        <v>213</v>
      </c>
    </row>
    <row r="900" s="14" customFormat="1">
      <c r="A900" s="14"/>
      <c r="B900" s="245"/>
      <c r="C900" s="246"/>
      <c r="D900" s="236" t="s">
        <v>223</v>
      </c>
      <c r="E900" s="247" t="s">
        <v>21</v>
      </c>
      <c r="F900" s="248" t="s">
        <v>2300</v>
      </c>
      <c r="G900" s="246"/>
      <c r="H900" s="249">
        <v>7.79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223</v>
      </c>
      <c r="AU900" s="255" t="s">
        <v>86</v>
      </c>
      <c r="AV900" s="14" t="s">
        <v>86</v>
      </c>
      <c r="AW900" s="14" t="s">
        <v>34</v>
      </c>
      <c r="AX900" s="14" t="s">
        <v>73</v>
      </c>
      <c r="AY900" s="255" t="s">
        <v>213</v>
      </c>
    </row>
    <row r="901" s="14" customFormat="1">
      <c r="A901" s="14"/>
      <c r="B901" s="245"/>
      <c r="C901" s="246"/>
      <c r="D901" s="236" t="s">
        <v>223</v>
      </c>
      <c r="E901" s="247" t="s">
        <v>21</v>
      </c>
      <c r="F901" s="248" t="s">
        <v>2301</v>
      </c>
      <c r="G901" s="246"/>
      <c r="H901" s="249">
        <v>12.94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223</v>
      </c>
      <c r="AU901" s="255" t="s">
        <v>86</v>
      </c>
      <c r="AV901" s="14" t="s">
        <v>86</v>
      </c>
      <c r="AW901" s="14" t="s">
        <v>34</v>
      </c>
      <c r="AX901" s="14" t="s">
        <v>73</v>
      </c>
      <c r="AY901" s="255" t="s">
        <v>213</v>
      </c>
    </row>
    <row r="902" s="14" customFormat="1">
      <c r="A902" s="14"/>
      <c r="B902" s="245"/>
      <c r="C902" s="246"/>
      <c r="D902" s="236" t="s">
        <v>223</v>
      </c>
      <c r="E902" s="247" t="s">
        <v>21</v>
      </c>
      <c r="F902" s="248" t="s">
        <v>2302</v>
      </c>
      <c r="G902" s="246"/>
      <c r="H902" s="249">
        <v>7.2699999999999996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223</v>
      </c>
      <c r="AU902" s="255" t="s">
        <v>86</v>
      </c>
      <c r="AV902" s="14" t="s">
        <v>86</v>
      </c>
      <c r="AW902" s="14" t="s">
        <v>34</v>
      </c>
      <c r="AX902" s="14" t="s">
        <v>73</v>
      </c>
      <c r="AY902" s="255" t="s">
        <v>213</v>
      </c>
    </row>
    <row r="903" s="14" customFormat="1">
      <c r="A903" s="14"/>
      <c r="B903" s="245"/>
      <c r="C903" s="246"/>
      <c r="D903" s="236" t="s">
        <v>223</v>
      </c>
      <c r="E903" s="247" t="s">
        <v>21</v>
      </c>
      <c r="F903" s="248" t="s">
        <v>2309</v>
      </c>
      <c r="G903" s="246"/>
      <c r="H903" s="249">
        <v>12.369999999999999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223</v>
      </c>
      <c r="AU903" s="255" t="s">
        <v>86</v>
      </c>
      <c r="AV903" s="14" t="s">
        <v>86</v>
      </c>
      <c r="AW903" s="14" t="s">
        <v>34</v>
      </c>
      <c r="AX903" s="14" t="s">
        <v>73</v>
      </c>
      <c r="AY903" s="255" t="s">
        <v>213</v>
      </c>
    </row>
    <row r="904" s="14" customFormat="1">
      <c r="A904" s="14"/>
      <c r="B904" s="245"/>
      <c r="C904" s="246"/>
      <c r="D904" s="236" t="s">
        <v>223</v>
      </c>
      <c r="E904" s="247" t="s">
        <v>21</v>
      </c>
      <c r="F904" s="248" t="s">
        <v>2310</v>
      </c>
      <c r="G904" s="246"/>
      <c r="H904" s="249">
        <v>6.7999999999999998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223</v>
      </c>
      <c r="AU904" s="255" t="s">
        <v>86</v>
      </c>
      <c r="AV904" s="14" t="s">
        <v>86</v>
      </c>
      <c r="AW904" s="14" t="s">
        <v>34</v>
      </c>
      <c r="AX904" s="14" t="s">
        <v>73</v>
      </c>
      <c r="AY904" s="255" t="s">
        <v>213</v>
      </c>
    </row>
    <row r="905" s="14" customFormat="1">
      <c r="A905" s="14"/>
      <c r="B905" s="245"/>
      <c r="C905" s="246"/>
      <c r="D905" s="236" t="s">
        <v>223</v>
      </c>
      <c r="E905" s="247" t="s">
        <v>21</v>
      </c>
      <c r="F905" s="248" t="s">
        <v>2311</v>
      </c>
      <c r="G905" s="246"/>
      <c r="H905" s="249">
        <v>10.470000000000001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223</v>
      </c>
      <c r="AU905" s="255" t="s">
        <v>86</v>
      </c>
      <c r="AV905" s="14" t="s">
        <v>86</v>
      </c>
      <c r="AW905" s="14" t="s">
        <v>34</v>
      </c>
      <c r="AX905" s="14" t="s">
        <v>73</v>
      </c>
      <c r="AY905" s="255" t="s">
        <v>213</v>
      </c>
    </row>
    <row r="906" s="13" customFormat="1">
      <c r="A906" s="13"/>
      <c r="B906" s="234"/>
      <c r="C906" s="235"/>
      <c r="D906" s="236" t="s">
        <v>223</v>
      </c>
      <c r="E906" s="237" t="s">
        <v>21</v>
      </c>
      <c r="F906" s="238" t="s">
        <v>1102</v>
      </c>
      <c r="G906" s="235"/>
      <c r="H906" s="237" t="s">
        <v>21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223</v>
      </c>
      <c r="AU906" s="244" t="s">
        <v>86</v>
      </c>
      <c r="AV906" s="13" t="s">
        <v>80</v>
      </c>
      <c r="AW906" s="13" t="s">
        <v>34</v>
      </c>
      <c r="AX906" s="13" t="s">
        <v>73</v>
      </c>
      <c r="AY906" s="244" t="s">
        <v>213</v>
      </c>
    </row>
    <row r="907" s="14" customFormat="1">
      <c r="A907" s="14"/>
      <c r="B907" s="245"/>
      <c r="C907" s="246"/>
      <c r="D907" s="236" t="s">
        <v>223</v>
      </c>
      <c r="E907" s="247" t="s">
        <v>21</v>
      </c>
      <c r="F907" s="248" t="s">
        <v>2322</v>
      </c>
      <c r="G907" s="246"/>
      <c r="H907" s="249">
        <v>9.1699999999999999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223</v>
      </c>
      <c r="AU907" s="255" t="s">
        <v>86</v>
      </c>
      <c r="AV907" s="14" t="s">
        <v>86</v>
      </c>
      <c r="AW907" s="14" t="s">
        <v>34</v>
      </c>
      <c r="AX907" s="14" t="s">
        <v>73</v>
      </c>
      <c r="AY907" s="255" t="s">
        <v>213</v>
      </c>
    </row>
    <row r="908" s="14" customFormat="1">
      <c r="A908" s="14"/>
      <c r="B908" s="245"/>
      <c r="C908" s="246"/>
      <c r="D908" s="236" t="s">
        <v>223</v>
      </c>
      <c r="E908" s="247" t="s">
        <v>21</v>
      </c>
      <c r="F908" s="248" t="s">
        <v>2323</v>
      </c>
      <c r="G908" s="246"/>
      <c r="H908" s="249">
        <v>6.9699999999999998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223</v>
      </c>
      <c r="AU908" s="255" t="s">
        <v>86</v>
      </c>
      <c r="AV908" s="14" t="s">
        <v>86</v>
      </c>
      <c r="AW908" s="14" t="s">
        <v>34</v>
      </c>
      <c r="AX908" s="14" t="s">
        <v>73</v>
      </c>
      <c r="AY908" s="255" t="s">
        <v>213</v>
      </c>
    </row>
    <row r="909" s="14" customFormat="1">
      <c r="A909" s="14"/>
      <c r="B909" s="245"/>
      <c r="C909" s="246"/>
      <c r="D909" s="236" t="s">
        <v>223</v>
      </c>
      <c r="E909" s="247" t="s">
        <v>21</v>
      </c>
      <c r="F909" s="248" t="s">
        <v>2324</v>
      </c>
      <c r="G909" s="246"/>
      <c r="H909" s="249">
        <v>6.9699999999999998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223</v>
      </c>
      <c r="AU909" s="255" t="s">
        <v>86</v>
      </c>
      <c r="AV909" s="14" t="s">
        <v>86</v>
      </c>
      <c r="AW909" s="14" t="s">
        <v>34</v>
      </c>
      <c r="AX909" s="14" t="s">
        <v>73</v>
      </c>
      <c r="AY909" s="255" t="s">
        <v>213</v>
      </c>
    </row>
    <row r="910" s="14" customFormat="1">
      <c r="A910" s="14"/>
      <c r="B910" s="245"/>
      <c r="C910" s="246"/>
      <c r="D910" s="236" t="s">
        <v>223</v>
      </c>
      <c r="E910" s="247" t="s">
        <v>21</v>
      </c>
      <c r="F910" s="248" t="s">
        <v>2329</v>
      </c>
      <c r="G910" s="246"/>
      <c r="H910" s="249">
        <v>16.34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223</v>
      </c>
      <c r="AU910" s="255" t="s">
        <v>86</v>
      </c>
      <c r="AV910" s="14" t="s">
        <v>86</v>
      </c>
      <c r="AW910" s="14" t="s">
        <v>34</v>
      </c>
      <c r="AX910" s="14" t="s">
        <v>73</v>
      </c>
      <c r="AY910" s="255" t="s">
        <v>213</v>
      </c>
    </row>
    <row r="911" s="14" customFormat="1">
      <c r="A911" s="14"/>
      <c r="B911" s="245"/>
      <c r="C911" s="246"/>
      <c r="D911" s="236" t="s">
        <v>223</v>
      </c>
      <c r="E911" s="247" t="s">
        <v>21</v>
      </c>
      <c r="F911" s="248" t="s">
        <v>2330</v>
      </c>
      <c r="G911" s="246"/>
      <c r="H911" s="249">
        <v>5.4400000000000004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223</v>
      </c>
      <c r="AU911" s="255" t="s">
        <v>86</v>
      </c>
      <c r="AV911" s="14" t="s">
        <v>86</v>
      </c>
      <c r="AW911" s="14" t="s">
        <v>34</v>
      </c>
      <c r="AX911" s="14" t="s">
        <v>73</v>
      </c>
      <c r="AY911" s="255" t="s">
        <v>213</v>
      </c>
    </row>
    <row r="912" s="14" customFormat="1">
      <c r="A912" s="14"/>
      <c r="B912" s="245"/>
      <c r="C912" s="246"/>
      <c r="D912" s="236" t="s">
        <v>223</v>
      </c>
      <c r="E912" s="247" t="s">
        <v>21</v>
      </c>
      <c r="F912" s="248" t="s">
        <v>2331</v>
      </c>
      <c r="G912" s="246"/>
      <c r="H912" s="249">
        <v>15.710000000000001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223</v>
      </c>
      <c r="AU912" s="255" t="s">
        <v>86</v>
      </c>
      <c r="AV912" s="14" t="s">
        <v>86</v>
      </c>
      <c r="AW912" s="14" t="s">
        <v>34</v>
      </c>
      <c r="AX912" s="14" t="s">
        <v>73</v>
      </c>
      <c r="AY912" s="255" t="s">
        <v>213</v>
      </c>
    </row>
    <row r="913" s="14" customFormat="1">
      <c r="A913" s="14"/>
      <c r="B913" s="245"/>
      <c r="C913" s="246"/>
      <c r="D913" s="236" t="s">
        <v>223</v>
      </c>
      <c r="E913" s="247" t="s">
        <v>21</v>
      </c>
      <c r="F913" s="248" t="s">
        <v>2332</v>
      </c>
      <c r="G913" s="246"/>
      <c r="H913" s="249">
        <v>6.1100000000000003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223</v>
      </c>
      <c r="AU913" s="255" t="s">
        <v>86</v>
      </c>
      <c r="AV913" s="14" t="s">
        <v>86</v>
      </c>
      <c r="AW913" s="14" t="s">
        <v>34</v>
      </c>
      <c r="AX913" s="14" t="s">
        <v>73</v>
      </c>
      <c r="AY913" s="255" t="s">
        <v>213</v>
      </c>
    </row>
    <row r="914" s="16" customFormat="1">
      <c r="A914" s="16"/>
      <c r="B914" s="282"/>
      <c r="C914" s="283"/>
      <c r="D914" s="236" t="s">
        <v>223</v>
      </c>
      <c r="E914" s="284" t="s">
        <v>2011</v>
      </c>
      <c r="F914" s="285" t="s">
        <v>380</v>
      </c>
      <c r="G914" s="283"/>
      <c r="H914" s="286">
        <v>258.22000000000003</v>
      </c>
      <c r="I914" s="287"/>
      <c r="J914" s="283"/>
      <c r="K914" s="283"/>
      <c r="L914" s="288"/>
      <c r="M914" s="289"/>
      <c r="N914" s="290"/>
      <c r="O914" s="290"/>
      <c r="P914" s="290"/>
      <c r="Q914" s="290"/>
      <c r="R914" s="290"/>
      <c r="S914" s="290"/>
      <c r="T914" s="291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92" t="s">
        <v>223</v>
      </c>
      <c r="AU914" s="292" t="s">
        <v>86</v>
      </c>
      <c r="AV914" s="16" t="s">
        <v>116</v>
      </c>
      <c r="AW914" s="16" t="s">
        <v>34</v>
      </c>
      <c r="AX914" s="16" t="s">
        <v>73</v>
      </c>
      <c r="AY914" s="292" t="s">
        <v>213</v>
      </c>
    </row>
    <row r="915" s="15" customFormat="1">
      <c r="A915" s="15"/>
      <c r="B915" s="256"/>
      <c r="C915" s="257"/>
      <c r="D915" s="236" t="s">
        <v>223</v>
      </c>
      <c r="E915" s="258" t="s">
        <v>21</v>
      </c>
      <c r="F915" s="259" t="s">
        <v>230</v>
      </c>
      <c r="G915" s="257"/>
      <c r="H915" s="260">
        <v>266.66000000000003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6" t="s">
        <v>223</v>
      </c>
      <c r="AU915" s="266" t="s">
        <v>86</v>
      </c>
      <c r="AV915" s="15" t="s">
        <v>122</v>
      </c>
      <c r="AW915" s="15" t="s">
        <v>34</v>
      </c>
      <c r="AX915" s="15" t="s">
        <v>80</v>
      </c>
      <c r="AY915" s="266" t="s">
        <v>213</v>
      </c>
    </row>
    <row r="916" s="2" customFormat="1" ht="33" customHeight="1">
      <c r="A916" s="41"/>
      <c r="B916" s="42"/>
      <c r="C916" s="267" t="s">
        <v>979</v>
      </c>
      <c r="D916" s="267" t="s">
        <v>241</v>
      </c>
      <c r="E916" s="268" t="s">
        <v>2584</v>
      </c>
      <c r="F916" s="269" t="s">
        <v>2585</v>
      </c>
      <c r="G916" s="270" t="s">
        <v>248</v>
      </c>
      <c r="H916" s="271">
        <v>0.92800000000000005</v>
      </c>
      <c r="I916" s="272"/>
      <c r="J916" s="273">
        <f>ROUND(I916*H916,2)</f>
        <v>0</v>
      </c>
      <c r="K916" s="269" t="s">
        <v>21</v>
      </c>
      <c r="L916" s="274"/>
      <c r="M916" s="275" t="s">
        <v>21</v>
      </c>
      <c r="N916" s="276" t="s">
        <v>45</v>
      </c>
      <c r="O916" s="87"/>
      <c r="P916" s="225">
        <f>O916*H916</f>
        <v>0</v>
      </c>
      <c r="Q916" s="225">
        <v>0.021999999999999999</v>
      </c>
      <c r="R916" s="225">
        <f>Q916*H916</f>
        <v>0.020416</v>
      </c>
      <c r="S916" s="225">
        <v>0</v>
      </c>
      <c r="T916" s="226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7" t="s">
        <v>502</v>
      </c>
      <c r="AT916" s="227" t="s">
        <v>241</v>
      </c>
      <c r="AU916" s="227" t="s">
        <v>86</v>
      </c>
      <c r="AY916" s="20" t="s">
        <v>213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20" t="s">
        <v>86</v>
      </c>
      <c r="BK916" s="228">
        <f>ROUND(I916*H916,2)</f>
        <v>0</v>
      </c>
      <c r="BL916" s="20" t="s">
        <v>314</v>
      </c>
      <c r="BM916" s="227" t="s">
        <v>2586</v>
      </c>
    </row>
    <row r="917" s="14" customFormat="1">
      <c r="A917" s="14"/>
      <c r="B917" s="245"/>
      <c r="C917" s="246"/>
      <c r="D917" s="236" t="s">
        <v>223</v>
      </c>
      <c r="E917" s="247" t="s">
        <v>21</v>
      </c>
      <c r="F917" s="248" t="s">
        <v>2587</v>
      </c>
      <c r="G917" s="246"/>
      <c r="H917" s="249">
        <v>0.92800000000000005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223</v>
      </c>
      <c r="AU917" s="255" t="s">
        <v>86</v>
      </c>
      <c r="AV917" s="14" t="s">
        <v>86</v>
      </c>
      <c r="AW917" s="14" t="s">
        <v>34</v>
      </c>
      <c r="AX917" s="14" t="s">
        <v>73</v>
      </c>
      <c r="AY917" s="255" t="s">
        <v>213</v>
      </c>
    </row>
    <row r="918" s="15" customFormat="1">
      <c r="A918" s="15"/>
      <c r="B918" s="256"/>
      <c r="C918" s="257"/>
      <c r="D918" s="236" t="s">
        <v>223</v>
      </c>
      <c r="E918" s="258" t="s">
        <v>21</v>
      </c>
      <c r="F918" s="259" t="s">
        <v>230</v>
      </c>
      <c r="G918" s="257"/>
      <c r="H918" s="260">
        <v>0.92800000000000005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223</v>
      </c>
      <c r="AU918" s="266" t="s">
        <v>86</v>
      </c>
      <c r="AV918" s="15" t="s">
        <v>122</v>
      </c>
      <c r="AW918" s="15" t="s">
        <v>34</v>
      </c>
      <c r="AX918" s="15" t="s">
        <v>80</v>
      </c>
      <c r="AY918" s="266" t="s">
        <v>213</v>
      </c>
    </row>
    <row r="919" s="2" customFormat="1" ht="24.15" customHeight="1">
      <c r="A919" s="41"/>
      <c r="B919" s="42"/>
      <c r="C919" s="267" t="s">
        <v>1008</v>
      </c>
      <c r="D919" s="267" t="s">
        <v>241</v>
      </c>
      <c r="E919" s="268" t="s">
        <v>2588</v>
      </c>
      <c r="F919" s="269" t="s">
        <v>2589</v>
      </c>
      <c r="G919" s="270" t="s">
        <v>248</v>
      </c>
      <c r="H919" s="271">
        <v>28.404</v>
      </c>
      <c r="I919" s="272"/>
      <c r="J919" s="273">
        <f>ROUND(I919*H919,2)</f>
        <v>0</v>
      </c>
      <c r="K919" s="269" t="s">
        <v>21</v>
      </c>
      <c r="L919" s="274"/>
      <c r="M919" s="275" t="s">
        <v>21</v>
      </c>
      <c r="N919" s="276" t="s">
        <v>45</v>
      </c>
      <c r="O919" s="87"/>
      <c r="P919" s="225">
        <f>O919*H919</f>
        <v>0</v>
      </c>
      <c r="Q919" s="225">
        <v>0.021999999999999999</v>
      </c>
      <c r="R919" s="225">
        <f>Q919*H919</f>
        <v>0.624888</v>
      </c>
      <c r="S919" s="225">
        <v>0</v>
      </c>
      <c r="T919" s="226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7" t="s">
        <v>502</v>
      </c>
      <c r="AT919" s="227" t="s">
        <v>241</v>
      </c>
      <c r="AU919" s="227" t="s">
        <v>86</v>
      </c>
      <c r="AY919" s="20" t="s">
        <v>213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0" t="s">
        <v>86</v>
      </c>
      <c r="BK919" s="228">
        <f>ROUND(I919*H919,2)</f>
        <v>0</v>
      </c>
      <c r="BL919" s="20" t="s">
        <v>314</v>
      </c>
      <c r="BM919" s="227" t="s">
        <v>2590</v>
      </c>
    </row>
    <row r="920" s="14" customFormat="1">
      <c r="A920" s="14"/>
      <c r="B920" s="245"/>
      <c r="C920" s="246"/>
      <c r="D920" s="236" t="s">
        <v>223</v>
      </c>
      <c r="E920" s="247" t="s">
        <v>21</v>
      </c>
      <c r="F920" s="248" t="s">
        <v>2591</v>
      </c>
      <c r="G920" s="246"/>
      <c r="H920" s="249">
        <v>28.404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223</v>
      </c>
      <c r="AU920" s="255" t="s">
        <v>86</v>
      </c>
      <c r="AV920" s="14" t="s">
        <v>86</v>
      </c>
      <c r="AW920" s="14" t="s">
        <v>34</v>
      </c>
      <c r="AX920" s="14" t="s">
        <v>73</v>
      </c>
      <c r="AY920" s="255" t="s">
        <v>213</v>
      </c>
    </row>
    <row r="921" s="15" customFormat="1">
      <c r="A921" s="15"/>
      <c r="B921" s="256"/>
      <c r="C921" s="257"/>
      <c r="D921" s="236" t="s">
        <v>223</v>
      </c>
      <c r="E921" s="258" t="s">
        <v>21</v>
      </c>
      <c r="F921" s="259" t="s">
        <v>230</v>
      </c>
      <c r="G921" s="257"/>
      <c r="H921" s="260">
        <v>28.404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223</v>
      </c>
      <c r="AU921" s="266" t="s">
        <v>86</v>
      </c>
      <c r="AV921" s="15" t="s">
        <v>122</v>
      </c>
      <c r="AW921" s="15" t="s">
        <v>34</v>
      </c>
      <c r="AX921" s="15" t="s">
        <v>80</v>
      </c>
      <c r="AY921" s="266" t="s">
        <v>213</v>
      </c>
    </row>
    <row r="922" s="2" customFormat="1" ht="24.15" customHeight="1">
      <c r="A922" s="41"/>
      <c r="B922" s="42"/>
      <c r="C922" s="216" t="s">
        <v>1013</v>
      </c>
      <c r="D922" s="216" t="s">
        <v>215</v>
      </c>
      <c r="E922" s="217" t="s">
        <v>2592</v>
      </c>
      <c r="F922" s="218" t="s">
        <v>2593</v>
      </c>
      <c r="G922" s="219" t="s">
        <v>248</v>
      </c>
      <c r="H922" s="220">
        <v>153.56</v>
      </c>
      <c r="I922" s="221"/>
      <c r="J922" s="222">
        <f>ROUND(I922*H922,2)</f>
        <v>0</v>
      </c>
      <c r="K922" s="218" t="s">
        <v>219</v>
      </c>
      <c r="L922" s="47"/>
      <c r="M922" s="223" t="s">
        <v>21</v>
      </c>
      <c r="N922" s="224" t="s">
        <v>45</v>
      </c>
      <c r="O922" s="87"/>
      <c r="P922" s="225">
        <f>O922*H922</f>
        <v>0</v>
      </c>
      <c r="Q922" s="225">
        <v>0.0090299999999999998</v>
      </c>
      <c r="R922" s="225">
        <f>Q922*H922</f>
        <v>1.3866468000000001</v>
      </c>
      <c r="S922" s="225">
        <v>0</v>
      </c>
      <c r="T922" s="226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7" t="s">
        <v>314</v>
      </c>
      <c r="AT922" s="227" t="s">
        <v>215</v>
      </c>
      <c r="AU922" s="227" t="s">
        <v>86</v>
      </c>
      <c r="AY922" s="20" t="s">
        <v>213</v>
      </c>
      <c r="BE922" s="228">
        <f>IF(N922="základní",J922,0)</f>
        <v>0</v>
      </c>
      <c r="BF922" s="228">
        <f>IF(N922="snížená",J922,0)</f>
        <v>0</v>
      </c>
      <c r="BG922" s="228">
        <f>IF(N922="zákl. přenesená",J922,0)</f>
        <v>0</v>
      </c>
      <c r="BH922" s="228">
        <f>IF(N922="sníž. přenesená",J922,0)</f>
        <v>0</v>
      </c>
      <c r="BI922" s="228">
        <f>IF(N922="nulová",J922,0)</f>
        <v>0</v>
      </c>
      <c r="BJ922" s="20" t="s">
        <v>86</v>
      </c>
      <c r="BK922" s="228">
        <f>ROUND(I922*H922,2)</f>
        <v>0</v>
      </c>
      <c r="BL922" s="20" t="s">
        <v>314</v>
      </c>
      <c r="BM922" s="227" t="s">
        <v>2594</v>
      </c>
    </row>
    <row r="923" s="2" customFormat="1">
      <c r="A923" s="41"/>
      <c r="B923" s="42"/>
      <c r="C923" s="43"/>
      <c r="D923" s="229" t="s">
        <v>221</v>
      </c>
      <c r="E923" s="43"/>
      <c r="F923" s="230" t="s">
        <v>2595</v>
      </c>
      <c r="G923" s="43"/>
      <c r="H923" s="43"/>
      <c r="I923" s="231"/>
      <c r="J923" s="43"/>
      <c r="K923" s="43"/>
      <c r="L923" s="47"/>
      <c r="M923" s="232"/>
      <c r="N923" s="233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221</v>
      </c>
      <c r="AU923" s="20" t="s">
        <v>86</v>
      </c>
    </row>
    <row r="924" s="2" customFormat="1">
      <c r="A924" s="41"/>
      <c r="B924" s="42"/>
      <c r="C924" s="43"/>
      <c r="D924" s="236" t="s">
        <v>367</v>
      </c>
      <c r="E924" s="43"/>
      <c r="F924" s="281" t="s">
        <v>2596</v>
      </c>
      <c r="G924" s="43"/>
      <c r="H924" s="43"/>
      <c r="I924" s="231"/>
      <c r="J924" s="43"/>
      <c r="K924" s="43"/>
      <c r="L924" s="47"/>
      <c r="M924" s="232"/>
      <c r="N924" s="233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367</v>
      </c>
      <c r="AU924" s="20" t="s">
        <v>86</v>
      </c>
    </row>
    <row r="925" s="13" customFormat="1">
      <c r="A925" s="13"/>
      <c r="B925" s="234"/>
      <c r="C925" s="235"/>
      <c r="D925" s="236" t="s">
        <v>223</v>
      </c>
      <c r="E925" s="237" t="s">
        <v>21</v>
      </c>
      <c r="F925" s="238" t="s">
        <v>2582</v>
      </c>
      <c r="G925" s="235"/>
      <c r="H925" s="237" t="s">
        <v>21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223</v>
      </c>
      <c r="AU925" s="244" t="s">
        <v>86</v>
      </c>
      <c r="AV925" s="13" t="s">
        <v>80</v>
      </c>
      <c r="AW925" s="13" t="s">
        <v>34</v>
      </c>
      <c r="AX925" s="13" t="s">
        <v>73</v>
      </c>
      <c r="AY925" s="244" t="s">
        <v>213</v>
      </c>
    </row>
    <row r="926" s="13" customFormat="1">
      <c r="A926" s="13"/>
      <c r="B926" s="234"/>
      <c r="C926" s="235"/>
      <c r="D926" s="236" t="s">
        <v>223</v>
      </c>
      <c r="E926" s="237" t="s">
        <v>21</v>
      </c>
      <c r="F926" s="238" t="s">
        <v>1035</v>
      </c>
      <c r="G926" s="235"/>
      <c r="H926" s="237" t="s">
        <v>21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223</v>
      </c>
      <c r="AU926" s="244" t="s">
        <v>86</v>
      </c>
      <c r="AV926" s="13" t="s">
        <v>80</v>
      </c>
      <c r="AW926" s="13" t="s">
        <v>34</v>
      </c>
      <c r="AX926" s="13" t="s">
        <v>73</v>
      </c>
      <c r="AY926" s="244" t="s">
        <v>213</v>
      </c>
    </row>
    <row r="927" s="14" customFormat="1">
      <c r="A927" s="14"/>
      <c r="B927" s="245"/>
      <c r="C927" s="246"/>
      <c r="D927" s="236" t="s">
        <v>223</v>
      </c>
      <c r="E927" s="247" t="s">
        <v>21</v>
      </c>
      <c r="F927" s="248" t="s">
        <v>2360</v>
      </c>
      <c r="G927" s="246"/>
      <c r="H927" s="249">
        <v>4.3600000000000003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223</v>
      </c>
      <c r="AU927" s="255" t="s">
        <v>86</v>
      </c>
      <c r="AV927" s="14" t="s">
        <v>86</v>
      </c>
      <c r="AW927" s="14" t="s">
        <v>34</v>
      </c>
      <c r="AX927" s="14" t="s">
        <v>73</v>
      </c>
      <c r="AY927" s="255" t="s">
        <v>213</v>
      </c>
    </row>
    <row r="928" s="16" customFormat="1">
      <c r="A928" s="16"/>
      <c r="B928" s="282"/>
      <c r="C928" s="283"/>
      <c r="D928" s="236" t="s">
        <v>223</v>
      </c>
      <c r="E928" s="284" t="s">
        <v>1970</v>
      </c>
      <c r="F928" s="285" t="s">
        <v>380</v>
      </c>
      <c r="G928" s="283"/>
      <c r="H928" s="286">
        <v>4.3600000000000003</v>
      </c>
      <c r="I928" s="287"/>
      <c r="J928" s="283"/>
      <c r="K928" s="283"/>
      <c r="L928" s="288"/>
      <c r="M928" s="289"/>
      <c r="N928" s="290"/>
      <c r="O928" s="290"/>
      <c r="P928" s="290"/>
      <c r="Q928" s="290"/>
      <c r="R928" s="290"/>
      <c r="S928" s="290"/>
      <c r="T928" s="291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92" t="s">
        <v>223</v>
      </c>
      <c r="AU928" s="292" t="s">
        <v>86</v>
      </c>
      <c r="AV928" s="16" t="s">
        <v>116</v>
      </c>
      <c r="AW928" s="16" t="s">
        <v>34</v>
      </c>
      <c r="AX928" s="16" t="s">
        <v>73</v>
      </c>
      <c r="AY928" s="292" t="s">
        <v>213</v>
      </c>
    </row>
    <row r="929" s="13" customFormat="1">
      <c r="A929" s="13"/>
      <c r="B929" s="234"/>
      <c r="C929" s="235"/>
      <c r="D929" s="236" t="s">
        <v>223</v>
      </c>
      <c r="E929" s="237" t="s">
        <v>21</v>
      </c>
      <c r="F929" s="238" t="s">
        <v>2583</v>
      </c>
      <c r="G929" s="235"/>
      <c r="H929" s="237" t="s">
        <v>21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223</v>
      </c>
      <c r="AU929" s="244" t="s">
        <v>86</v>
      </c>
      <c r="AV929" s="13" t="s">
        <v>80</v>
      </c>
      <c r="AW929" s="13" t="s">
        <v>34</v>
      </c>
      <c r="AX929" s="13" t="s">
        <v>73</v>
      </c>
      <c r="AY929" s="244" t="s">
        <v>213</v>
      </c>
    </row>
    <row r="930" s="13" customFormat="1">
      <c r="A930" s="13"/>
      <c r="B930" s="234"/>
      <c r="C930" s="235"/>
      <c r="D930" s="236" t="s">
        <v>223</v>
      </c>
      <c r="E930" s="237" t="s">
        <v>21</v>
      </c>
      <c r="F930" s="238" t="s">
        <v>1035</v>
      </c>
      <c r="G930" s="235"/>
      <c r="H930" s="237" t="s">
        <v>21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223</v>
      </c>
      <c r="AU930" s="244" t="s">
        <v>86</v>
      </c>
      <c r="AV930" s="13" t="s">
        <v>80</v>
      </c>
      <c r="AW930" s="13" t="s">
        <v>34</v>
      </c>
      <c r="AX930" s="13" t="s">
        <v>73</v>
      </c>
      <c r="AY930" s="244" t="s">
        <v>213</v>
      </c>
    </row>
    <row r="931" s="14" customFormat="1">
      <c r="A931" s="14"/>
      <c r="B931" s="245"/>
      <c r="C931" s="246"/>
      <c r="D931" s="236" t="s">
        <v>223</v>
      </c>
      <c r="E931" s="247" t="s">
        <v>21</v>
      </c>
      <c r="F931" s="248" t="s">
        <v>2362</v>
      </c>
      <c r="G931" s="246"/>
      <c r="H931" s="249">
        <v>14.17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223</v>
      </c>
      <c r="AU931" s="255" t="s">
        <v>86</v>
      </c>
      <c r="AV931" s="14" t="s">
        <v>86</v>
      </c>
      <c r="AW931" s="14" t="s">
        <v>34</v>
      </c>
      <c r="AX931" s="14" t="s">
        <v>73</v>
      </c>
      <c r="AY931" s="255" t="s">
        <v>213</v>
      </c>
    </row>
    <row r="932" s="14" customFormat="1">
      <c r="A932" s="14"/>
      <c r="B932" s="245"/>
      <c r="C932" s="246"/>
      <c r="D932" s="236" t="s">
        <v>223</v>
      </c>
      <c r="E932" s="247" t="s">
        <v>21</v>
      </c>
      <c r="F932" s="248" t="s">
        <v>2366</v>
      </c>
      <c r="G932" s="246"/>
      <c r="H932" s="249">
        <v>4.2999999999999998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223</v>
      </c>
      <c r="AU932" s="255" t="s">
        <v>86</v>
      </c>
      <c r="AV932" s="14" t="s">
        <v>86</v>
      </c>
      <c r="AW932" s="14" t="s">
        <v>34</v>
      </c>
      <c r="AX932" s="14" t="s">
        <v>73</v>
      </c>
      <c r="AY932" s="255" t="s">
        <v>213</v>
      </c>
    </row>
    <row r="933" s="14" customFormat="1">
      <c r="A933" s="14"/>
      <c r="B933" s="245"/>
      <c r="C933" s="246"/>
      <c r="D933" s="236" t="s">
        <v>223</v>
      </c>
      <c r="E933" s="247" t="s">
        <v>21</v>
      </c>
      <c r="F933" s="248" t="s">
        <v>2367</v>
      </c>
      <c r="G933" s="246"/>
      <c r="H933" s="249">
        <v>4.96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223</v>
      </c>
      <c r="AU933" s="255" t="s">
        <v>86</v>
      </c>
      <c r="AV933" s="14" t="s">
        <v>86</v>
      </c>
      <c r="AW933" s="14" t="s">
        <v>34</v>
      </c>
      <c r="AX933" s="14" t="s">
        <v>73</v>
      </c>
      <c r="AY933" s="255" t="s">
        <v>213</v>
      </c>
    </row>
    <row r="934" s="14" customFormat="1">
      <c r="A934" s="14"/>
      <c r="B934" s="245"/>
      <c r="C934" s="246"/>
      <c r="D934" s="236" t="s">
        <v>223</v>
      </c>
      <c r="E934" s="247" t="s">
        <v>21</v>
      </c>
      <c r="F934" s="248" t="s">
        <v>2375</v>
      </c>
      <c r="G934" s="246"/>
      <c r="H934" s="249">
        <v>8.7400000000000002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223</v>
      </c>
      <c r="AU934" s="255" t="s">
        <v>86</v>
      </c>
      <c r="AV934" s="14" t="s">
        <v>86</v>
      </c>
      <c r="AW934" s="14" t="s">
        <v>34</v>
      </c>
      <c r="AX934" s="14" t="s">
        <v>73</v>
      </c>
      <c r="AY934" s="255" t="s">
        <v>213</v>
      </c>
    </row>
    <row r="935" s="14" customFormat="1">
      <c r="A935" s="14"/>
      <c r="B935" s="245"/>
      <c r="C935" s="246"/>
      <c r="D935" s="236" t="s">
        <v>223</v>
      </c>
      <c r="E935" s="247" t="s">
        <v>21</v>
      </c>
      <c r="F935" s="248" t="s">
        <v>2376</v>
      </c>
      <c r="G935" s="246"/>
      <c r="H935" s="249">
        <v>2.8500000000000001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223</v>
      </c>
      <c r="AU935" s="255" t="s">
        <v>86</v>
      </c>
      <c r="AV935" s="14" t="s">
        <v>86</v>
      </c>
      <c r="AW935" s="14" t="s">
        <v>34</v>
      </c>
      <c r="AX935" s="14" t="s">
        <v>73</v>
      </c>
      <c r="AY935" s="255" t="s">
        <v>213</v>
      </c>
    </row>
    <row r="936" s="14" customFormat="1">
      <c r="A936" s="14"/>
      <c r="B936" s="245"/>
      <c r="C936" s="246"/>
      <c r="D936" s="236" t="s">
        <v>223</v>
      </c>
      <c r="E936" s="247" t="s">
        <v>21</v>
      </c>
      <c r="F936" s="248" t="s">
        <v>2377</v>
      </c>
      <c r="G936" s="246"/>
      <c r="H936" s="249">
        <v>5.79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223</v>
      </c>
      <c r="AU936" s="255" t="s">
        <v>86</v>
      </c>
      <c r="AV936" s="14" t="s">
        <v>86</v>
      </c>
      <c r="AW936" s="14" t="s">
        <v>34</v>
      </c>
      <c r="AX936" s="14" t="s">
        <v>73</v>
      </c>
      <c r="AY936" s="255" t="s">
        <v>213</v>
      </c>
    </row>
    <row r="937" s="14" customFormat="1">
      <c r="A937" s="14"/>
      <c r="B937" s="245"/>
      <c r="C937" s="246"/>
      <c r="D937" s="236" t="s">
        <v>223</v>
      </c>
      <c r="E937" s="247" t="s">
        <v>21</v>
      </c>
      <c r="F937" s="248" t="s">
        <v>2378</v>
      </c>
      <c r="G937" s="246"/>
      <c r="H937" s="249">
        <v>4.0199999999999996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223</v>
      </c>
      <c r="AU937" s="255" t="s">
        <v>86</v>
      </c>
      <c r="AV937" s="14" t="s">
        <v>86</v>
      </c>
      <c r="AW937" s="14" t="s">
        <v>34</v>
      </c>
      <c r="AX937" s="14" t="s">
        <v>73</v>
      </c>
      <c r="AY937" s="255" t="s">
        <v>213</v>
      </c>
    </row>
    <row r="938" s="14" customFormat="1">
      <c r="A938" s="14"/>
      <c r="B938" s="245"/>
      <c r="C938" s="246"/>
      <c r="D938" s="236" t="s">
        <v>223</v>
      </c>
      <c r="E938" s="247" t="s">
        <v>21</v>
      </c>
      <c r="F938" s="248" t="s">
        <v>2379</v>
      </c>
      <c r="G938" s="246"/>
      <c r="H938" s="249">
        <v>1.78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223</v>
      </c>
      <c r="AU938" s="255" t="s">
        <v>86</v>
      </c>
      <c r="AV938" s="14" t="s">
        <v>86</v>
      </c>
      <c r="AW938" s="14" t="s">
        <v>34</v>
      </c>
      <c r="AX938" s="14" t="s">
        <v>73</v>
      </c>
      <c r="AY938" s="255" t="s">
        <v>213</v>
      </c>
    </row>
    <row r="939" s="14" customFormat="1">
      <c r="A939" s="14"/>
      <c r="B939" s="245"/>
      <c r="C939" s="246"/>
      <c r="D939" s="236" t="s">
        <v>223</v>
      </c>
      <c r="E939" s="247" t="s">
        <v>21</v>
      </c>
      <c r="F939" s="248" t="s">
        <v>2380</v>
      </c>
      <c r="G939" s="246"/>
      <c r="H939" s="249">
        <v>6.5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223</v>
      </c>
      <c r="AU939" s="255" t="s">
        <v>86</v>
      </c>
      <c r="AV939" s="14" t="s">
        <v>86</v>
      </c>
      <c r="AW939" s="14" t="s">
        <v>34</v>
      </c>
      <c r="AX939" s="14" t="s">
        <v>73</v>
      </c>
      <c r="AY939" s="255" t="s">
        <v>213</v>
      </c>
    </row>
    <row r="940" s="14" customFormat="1">
      <c r="A940" s="14"/>
      <c r="B940" s="245"/>
      <c r="C940" s="246"/>
      <c r="D940" s="236" t="s">
        <v>223</v>
      </c>
      <c r="E940" s="247" t="s">
        <v>21</v>
      </c>
      <c r="F940" s="248" t="s">
        <v>2382</v>
      </c>
      <c r="G940" s="246"/>
      <c r="H940" s="249">
        <v>4.6200000000000001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223</v>
      </c>
      <c r="AU940" s="255" t="s">
        <v>86</v>
      </c>
      <c r="AV940" s="14" t="s">
        <v>86</v>
      </c>
      <c r="AW940" s="14" t="s">
        <v>34</v>
      </c>
      <c r="AX940" s="14" t="s">
        <v>73</v>
      </c>
      <c r="AY940" s="255" t="s">
        <v>213</v>
      </c>
    </row>
    <row r="941" s="14" customFormat="1">
      <c r="A941" s="14"/>
      <c r="B941" s="245"/>
      <c r="C941" s="246"/>
      <c r="D941" s="236" t="s">
        <v>223</v>
      </c>
      <c r="E941" s="247" t="s">
        <v>21</v>
      </c>
      <c r="F941" s="248" t="s">
        <v>2383</v>
      </c>
      <c r="G941" s="246"/>
      <c r="H941" s="249">
        <v>4.3200000000000003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223</v>
      </c>
      <c r="AU941" s="255" t="s">
        <v>86</v>
      </c>
      <c r="AV941" s="14" t="s">
        <v>86</v>
      </c>
      <c r="AW941" s="14" t="s">
        <v>34</v>
      </c>
      <c r="AX941" s="14" t="s">
        <v>73</v>
      </c>
      <c r="AY941" s="255" t="s">
        <v>213</v>
      </c>
    </row>
    <row r="942" s="13" customFormat="1">
      <c r="A942" s="13"/>
      <c r="B942" s="234"/>
      <c r="C942" s="235"/>
      <c r="D942" s="236" t="s">
        <v>223</v>
      </c>
      <c r="E942" s="237" t="s">
        <v>21</v>
      </c>
      <c r="F942" s="238" t="s">
        <v>1044</v>
      </c>
      <c r="G942" s="235"/>
      <c r="H942" s="237" t="s">
        <v>21</v>
      </c>
      <c r="I942" s="239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223</v>
      </c>
      <c r="AU942" s="244" t="s">
        <v>86</v>
      </c>
      <c r="AV942" s="13" t="s">
        <v>80</v>
      </c>
      <c r="AW942" s="13" t="s">
        <v>34</v>
      </c>
      <c r="AX942" s="13" t="s">
        <v>73</v>
      </c>
      <c r="AY942" s="244" t="s">
        <v>213</v>
      </c>
    </row>
    <row r="943" s="14" customFormat="1">
      <c r="A943" s="14"/>
      <c r="B943" s="245"/>
      <c r="C943" s="246"/>
      <c r="D943" s="236" t="s">
        <v>223</v>
      </c>
      <c r="E943" s="247" t="s">
        <v>21</v>
      </c>
      <c r="F943" s="248" t="s">
        <v>2391</v>
      </c>
      <c r="G943" s="246"/>
      <c r="H943" s="249">
        <v>4.7699999999999996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223</v>
      </c>
      <c r="AU943" s="255" t="s">
        <v>86</v>
      </c>
      <c r="AV943" s="14" t="s">
        <v>86</v>
      </c>
      <c r="AW943" s="14" t="s">
        <v>34</v>
      </c>
      <c r="AX943" s="14" t="s">
        <v>73</v>
      </c>
      <c r="AY943" s="255" t="s">
        <v>213</v>
      </c>
    </row>
    <row r="944" s="14" customFormat="1">
      <c r="A944" s="14"/>
      <c r="B944" s="245"/>
      <c r="C944" s="246"/>
      <c r="D944" s="236" t="s">
        <v>223</v>
      </c>
      <c r="E944" s="247" t="s">
        <v>21</v>
      </c>
      <c r="F944" s="248" t="s">
        <v>2392</v>
      </c>
      <c r="G944" s="246"/>
      <c r="H944" s="249">
        <v>2.0899999999999999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223</v>
      </c>
      <c r="AU944" s="255" t="s">
        <v>86</v>
      </c>
      <c r="AV944" s="14" t="s">
        <v>86</v>
      </c>
      <c r="AW944" s="14" t="s">
        <v>34</v>
      </c>
      <c r="AX944" s="14" t="s">
        <v>73</v>
      </c>
      <c r="AY944" s="255" t="s">
        <v>213</v>
      </c>
    </row>
    <row r="945" s="14" customFormat="1">
      <c r="A945" s="14"/>
      <c r="B945" s="245"/>
      <c r="C945" s="246"/>
      <c r="D945" s="236" t="s">
        <v>223</v>
      </c>
      <c r="E945" s="247" t="s">
        <v>21</v>
      </c>
      <c r="F945" s="248" t="s">
        <v>2393</v>
      </c>
      <c r="G945" s="246"/>
      <c r="H945" s="249">
        <v>2.0899999999999999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223</v>
      </c>
      <c r="AU945" s="255" t="s">
        <v>86</v>
      </c>
      <c r="AV945" s="14" t="s">
        <v>86</v>
      </c>
      <c r="AW945" s="14" t="s">
        <v>34</v>
      </c>
      <c r="AX945" s="14" t="s">
        <v>73</v>
      </c>
      <c r="AY945" s="255" t="s">
        <v>213</v>
      </c>
    </row>
    <row r="946" s="14" customFormat="1">
      <c r="A946" s="14"/>
      <c r="B946" s="245"/>
      <c r="C946" s="246"/>
      <c r="D946" s="236" t="s">
        <v>223</v>
      </c>
      <c r="E946" s="247" t="s">
        <v>21</v>
      </c>
      <c r="F946" s="248" t="s">
        <v>2394</v>
      </c>
      <c r="G946" s="246"/>
      <c r="H946" s="249">
        <v>6.4100000000000001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223</v>
      </c>
      <c r="AU946" s="255" t="s">
        <v>86</v>
      </c>
      <c r="AV946" s="14" t="s">
        <v>86</v>
      </c>
      <c r="AW946" s="14" t="s">
        <v>34</v>
      </c>
      <c r="AX946" s="14" t="s">
        <v>73</v>
      </c>
      <c r="AY946" s="255" t="s">
        <v>213</v>
      </c>
    </row>
    <row r="947" s="14" customFormat="1">
      <c r="A947" s="14"/>
      <c r="B947" s="245"/>
      <c r="C947" s="246"/>
      <c r="D947" s="236" t="s">
        <v>223</v>
      </c>
      <c r="E947" s="247" t="s">
        <v>21</v>
      </c>
      <c r="F947" s="248" t="s">
        <v>2399</v>
      </c>
      <c r="G947" s="246"/>
      <c r="H947" s="249">
        <v>3.73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223</v>
      </c>
      <c r="AU947" s="255" t="s">
        <v>86</v>
      </c>
      <c r="AV947" s="14" t="s">
        <v>86</v>
      </c>
      <c r="AW947" s="14" t="s">
        <v>34</v>
      </c>
      <c r="AX947" s="14" t="s">
        <v>73</v>
      </c>
      <c r="AY947" s="255" t="s">
        <v>213</v>
      </c>
    </row>
    <row r="948" s="14" customFormat="1">
      <c r="A948" s="14"/>
      <c r="B948" s="245"/>
      <c r="C948" s="246"/>
      <c r="D948" s="236" t="s">
        <v>223</v>
      </c>
      <c r="E948" s="247" t="s">
        <v>21</v>
      </c>
      <c r="F948" s="248" t="s">
        <v>2400</v>
      </c>
      <c r="G948" s="246"/>
      <c r="H948" s="249">
        <v>9.4399999999999995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223</v>
      </c>
      <c r="AU948" s="255" t="s">
        <v>86</v>
      </c>
      <c r="AV948" s="14" t="s">
        <v>86</v>
      </c>
      <c r="AW948" s="14" t="s">
        <v>34</v>
      </c>
      <c r="AX948" s="14" t="s">
        <v>73</v>
      </c>
      <c r="AY948" s="255" t="s">
        <v>213</v>
      </c>
    </row>
    <row r="949" s="14" customFormat="1">
      <c r="A949" s="14"/>
      <c r="B949" s="245"/>
      <c r="C949" s="246"/>
      <c r="D949" s="236" t="s">
        <v>223</v>
      </c>
      <c r="E949" s="247" t="s">
        <v>21</v>
      </c>
      <c r="F949" s="248" t="s">
        <v>2401</v>
      </c>
      <c r="G949" s="246"/>
      <c r="H949" s="249">
        <v>3.2999999999999998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223</v>
      </c>
      <c r="AU949" s="255" t="s">
        <v>86</v>
      </c>
      <c r="AV949" s="14" t="s">
        <v>86</v>
      </c>
      <c r="AW949" s="14" t="s">
        <v>34</v>
      </c>
      <c r="AX949" s="14" t="s">
        <v>73</v>
      </c>
      <c r="AY949" s="255" t="s">
        <v>213</v>
      </c>
    </row>
    <row r="950" s="14" customFormat="1">
      <c r="A950" s="14"/>
      <c r="B950" s="245"/>
      <c r="C950" s="246"/>
      <c r="D950" s="236" t="s">
        <v>223</v>
      </c>
      <c r="E950" s="247" t="s">
        <v>21</v>
      </c>
      <c r="F950" s="248" t="s">
        <v>2408</v>
      </c>
      <c r="G950" s="246"/>
      <c r="H950" s="249">
        <v>8.7400000000000002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223</v>
      </c>
      <c r="AU950" s="255" t="s">
        <v>86</v>
      </c>
      <c r="AV950" s="14" t="s">
        <v>86</v>
      </c>
      <c r="AW950" s="14" t="s">
        <v>34</v>
      </c>
      <c r="AX950" s="14" t="s">
        <v>73</v>
      </c>
      <c r="AY950" s="255" t="s">
        <v>213</v>
      </c>
    </row>
    <row r="951" s="14" customFormat="1">
      <c r="A951" s="14"/>
      <c r="B951" s="245"/>
      <c r="C951" s="246"/>
      <c r="D951" s="236" t="s">
        <v>223</v>
      </c>
      <c r="E951" s="247" t="s">
        <v>21</v>
      </c>
      <c r="F951" s="248" t="s">
        <v>2409</v>
      </c>
      <c r="G951" s="246"/>
      <c r="H951" s="249">
        <v>2.8500000000000001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223</v>
      </c>
      <c r="AU951" s="255" t="s">
        <v>86</v>
      </c>
      <c r="AV951" s="14" t="s">
        <v>86</v>
      </c>
      <c r="AW951" s="14" t="s">
        <v>34</v>
      </c>
      <c r="AX951" s="14" t="s">
        <v>73</v>
      </c>
      <c r="AY951" s="255" t="s">
        <v>213</v>
      </c>
    </row>
    <row r="952" s="14" customFormat="1">
      <c r="A952" s="14"/>
      <c r="B952" s="245"/>
      <c r="C952" s="246"/>
      <c r="D952" s="236" t="s">
        <v>223</v>
      </c>
      <c r="E952" s="247" t="s">
        <v>21</v>
      </c>
      <c r="F952" s="248" t="s">
        <v>2410</v>
      </c>
      <c r="G952" s="246"/>
      <c r="H952" s="249">
        <v>5.79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223</v>
      </c>
      <c r="AU952" s="255" t="s">
        <v>86</v>
      </c>
      <c r="AV952" s="14" t="s">
        <v>86</v>
      </c>
      <c r="AW952" s="14" t="s">
        <v>34</v>
      </c>
      <c r="AX952" s="14" t="s">
        <v>73</v>
      </c>
      <c r="AY952" s="255" t="s">
        <v>213</v>
      </c>
    </row>
    <row r="953" s="13" customFormat="1">
      <c r="A953" s="13"/>
      <c r="B953" s="234"/>
      <c r="C953" s="235"/>
      <c r="D953" s="236" t="s">
        <v>223</v>
      </c>
      <c r="E953" s="237" t="s">
        <v>21</v>
      </c>
      <c r="F953" s="238" t="s">
        <v>1102</v>
      </c>
      <c r="G953" s="235"/>
      <c r="H953" s="237" t="s">
        <v>21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223</v>
      </c>
      <c r="AU953" s="244" t="s">
        <v>86</v>
      </c>
      <c r="AV953" s="13" t="s">
        <v>80</v>
      </c>
      <c r="AW953" s="13" t="s">
        <v>34</v>
      </c>
      <c r="AX953" s="13" t="s">
        <v>73</v>
      </c>
      <c r="AY953" s="244" t="s">
        <v>213</v>
      </c>
    </row>
    <row r="954" s="14" customFormat="1">
      <c r="A954" s="14"/>
      <c r="B954" s="245"/>
      <c r="C954" s="246"/>
      <c r="D954" s="236" t="s">
        <v>223</v>
      </c>
      <c r="E954" s="247" t="s">
        <v>21</v>
      </c>
      <c r="F954" s="248" t="s">
        <v>2421</v>
      </c>
      <c r="G954" s="246"/>
      <c r="H954" s="249">
        <v>4.25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223</v>
      </c>
      <c r="AU954" s="255" t="s">
        <v>86</v>
      </c>
      <c r="AV954" s="14" t="s">
        <v>86</v>
      </c>
      <c r="AW954" s="14" t="s">
        <v>34</v>
      </c>
      <c r="AX954" s="14" t="s">
        <v>73</v>
      </c>
      <c r="AY954" s="255" t="s">
        <v>213</v>
      </c>
    </row>
    <row r="955" s="14" customFormat="1">
      <c r="A955" s="14"/>
      <c r="B955" s="245"/>
      <c r="C955" s="246"/>
      <c r="D955" s="236" t="s">
        <v>223</v>
      </c>
      <c r="E955" s="247" t="s">
        <v>21</v>
      </c>
      <c r="F955" s="248" t="s">
        <v>2422</v>
      </c>
      <c r="G955" s="246"/>
      <c r="H955" s="249">
        <v>2.7400000000000002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223</v>
      </c>
      <c r="AU955" s="255" t="s">
        <v>86</v>
      </c>
      <c r="AV955" s="14" t="s">
        <v>86</v>
      </c>
      <c r="AW955" s="14" t="s">
        <v>34</v>
      </c>
      <c r="AX955" s="14" t="s">
        <v>73</v>
      </c>
      <c r="AY955" s="255" t="s">
        <v>213</v>
      </c>
    </row>
    <row r="956" s="14" customFormat="1">
      <c r="A956" s="14"/>
      <c r="B956" s="245"/>
      <c r="C956" s="246"/>
      <c r="D956" s="236" t="s">
        <v>223</v>
      </c>
      <c r="E956" s="247" t="s">
        <v>21</v>
      </c>
      <c r="F956" s="248" t="s">
        <v>2423</v>
      </c>
      <c r="G956" s="246"/>
      <c r="H956" s="249">
        <v>2.7400000000000002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223</v>
      </c>
      <c r="AU956" s="255" t="s">
        <v>86</v>
      </c>
      <c r="AV956" s="14" t="s">
        <v>86</v>
      </c>
      <c r="AW956" s="14" t="s">
        <v>34</v>
      </c>
      <c r="AX956" s="14" t="s">
        <v>73</v>
      </c>
      <c r="AY956" s="255" t="s">
        <v>213</v>
      </c>
    </row>
    <row r="957" s="14" customFormat="1">
      <c r="A957" s="14"/>
      <c r="B957" s="245"/>
      <c r="C957" s="246"/>
      <c r="D957" s="236" t="s">
        <v>223</v>
      </c>
      <c r="E957" s="247" t="s">
        <v>21</v>
      </c>
      <c r="F957" s="248" t="s">
        <v>2428</v>
      </c>
      <c r="G957" s="246"/>
      <c r="H957" s="249">
        <v>11.050000000000001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223</v>
      </c>
      <c r="AU957" s="255" t="s">
        <v>86</v>
      </c>
      <c r="AV957" s="14" t="s">
        <v>86</v>
      </c>
      <c r="AW957" s="14" t="s">
        <v>34</v>
      </c>
      <c r="AX957" s="14" t="s">
        <v>73</v>
      </c>
      <c r="AY957" s="255" t="s">
        <v>213</v>
      </c>
    </row>
    <row r="958" s="14" customFormat="1">
      <c r="A958" s="14"/>
      <c r="B958" s="245"/>
      <c r="C958" s="246"/>
      <c r="D958" s="236" t="s">
        <v>223</v>
      </c>
      <c r="E958" s="247" t="s">
        <v>21</v>
      </c>
      <c r="F958" s="248" t="s">
        <v>2429</v>
      </c>
      <c r="G958" s="246"/>
      <c r="H958" s="249">
        <v>1.71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223</v>
      </c>
      <c r="AU958" s="255" t="s">
        <v>86</v>
      </c>
      <c r="AV958" s="14" t="s">
        <v>86</v>
      </c>
      <c r="AW958" s="14" t="s">
        <v>34</v>
      </c>
      <c r="AX958" s="14" t="s">
        <v>73</v>
      </c>
      <c r="AY958" s="255" t="s">
        <v>213</v>
      </c>
    </row>
    <row r="959" s="14" customFormat="1">
      <c r="A959" s="14"/>
      <c r="B959" s="245"/>
      <c r="C959" s="246"/>
      <c r="D959" s="236" t="s">
        <v>223</v>
      </c>
      <c r="E959" s="247" t="s">
        <v>21</v>
      </c>
      <c r="F959" s="248" t="s">
        <v>2430</v>
      </c>
      <c r="G959" s="246"/>
      <c r="H959" s="249">
        <v>13.41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223</v>
      </c>
      <c r="AU959" s="255" t="s">
        <v>86</v>
      </c>
      <c r="AV959" s="14" t="s">
        <v>86</v>
      </c>
      <c r="AW959" s="14" t="s">
        <v>34</v>
      </c>
      <c r="AX959" s="14" t="s">
        <v>73</v>
      </c>
      <c r="AY959" s="255" t="s">
        <v>213</v>
      </c>
    </row>
    <row r="960" s="14" customFormat="1">
      <c r="A960" s="14"/>
      <c r="B960" s="245"/>
      <c r="C960" s="246"/>
      <c r="D960" s="236" t="s">
        <v>223</v>
      </c>
      <c r="E960" s="247" t="s">
        <v>21</v>
      </c>
      <c r="F960" s="248" t="s">
        <v>2431</v>
      </c>
      <c r="G960" s="246"/>
      <c r="H960" s="249">
        <v>2.04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223</v>
      </c>
      <c r="AU960" s="255" t="s">
        <v>86</v>
      </c>
      <c r="AV960" s="14" t="s">
        <v>86</v>
      </c>
      <c r="AW960" s="14" t="s">
        <v>34</v>
      </c>
      <c r="AX960" s="14" t="s">
        <v>73</v>
      </c>
      <c r="AY960" s="255" t="s">
        <v>213</v>
      </c>
    </row>
    <row r="961" s="16" customFormat="1">
      <c r="A961" s="16"/>
      <c r="B961" s="282"/>
      <c r="C961" s="283"/>
      <c r="D961" s="236" t="s">
        <v>223</v>
      </c>
      <c r="E961" s="284" t="s">
        <v>1972</v>
      </c>
      <c r="F961" s="285" t="s">
        <v>380</v>
      </c>
      <c r="G961" s="283"/>
      <c r="H961" s="286">
        <v>149.19999999999999</v>
      </c>
      <c r="I961" s="287"/>
      <c r="J961" s="283"/>
      <c r="K961" s="283"/>
      <c r="L961" s="288"/>
      <c r="M961" s="289"/>
      <c r="N961" s="290"/>
      <c r="O961" s="290"/>
      <c r="P961" s="290"/>
      <c r="Q961" s="290"/>
      <c r="R961" s="290"/>
      <c r="S961" s="290"/>
      <c r="T961" s="291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92" t="s">
        <v>223</v>
      </c>
      <c r="AU961" s="292" t="s">
        <v>86</v>
      </c>
      <c r="AV961" s="16" t="s">
        <v>116</v>
      </c>
      <c r="AW961" s="16" t="s">
        <v>34</v>
      </c>
      <c r="AX961" s="16" t="s">
        <v>73</v>
      </c>
      <c r="AY961" s="292" t="s">
        <v>213</v>
      </c>
    </row>
    <row r="962" s="15" customFormat="1">
      <c r="A962" s="15"/>
      <c r="B962" s="256"/>
      <c r="C962" s="257"/>
      <c r="D962" s="236" t="s">
        <v>223</v>
      </c>
      <c r="E962" s="258" t="s">
        <v>21</v>
      </c>
      <c r="F962" s="259" t="s">
        <v>230</v>
      </c>
      <c r="G962" s="257"/>
      <c r="H962" s="260">
        <v>153.55999999999997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6" t="s">
        <v>223</v>
      </c>
      <c r="AU962" s="266" t="s">
        <v>86</v>
      </c>
      <c r="AV962" s="15" t="s">
        <v>122</v>
      </c>
      <c r="AW962" s="15" t="s">
        <v>34</v>
      </c>
      <c r="AX962" s="15" t="s">
        <v>80</v>
      </c>
      <c r="AY962" s="266" t="s">
        <v>213</v>
      </c>
    </row>
    <row r="963" s="2" customFormat="1" ht="33" customHeight="1">
      <c r="A963" s="41"/>
      <c r="B963" s="42"/>
      <c r="C963" s="267" t="s">
        <v>1021</v>
      </c>
      <c r="D963" s="267" t="s">
        <v>241</v>
      </c>
      <c r="E963" s="268" t="s">
        <v>2584</v>
      </c>
      <c r="F963" s="269" t="s">
        <v>2585</v>
      </c>
      <c r="G963" s="270" t="s">
        <v>248</v>
      </c>
      <c r="H963" s="271">
        <v>4.7960000000000003</v>
      </c>
      <c r="I963" s="272"/>
      <c r="J963" s="273">
        <f>ROUND(I963*H963,2)</f>
        <v>0</v>
      </c>
      <c r="K963" s="269" t="s">
        <v>21</v>
      </c>
      <c r="L963" s="274"/>
      <c r="M963" s="275" t="s">
        <v>21</v>
      </c>
      <c r="N963" s="276" t="s">
        <v>45</v>
      </c>
      <c r="O963" s="87"/>
      <c r="P963" s="225">
        <f>O963*H963</f>
        <v>0</v>
      </c>
      <c r="Q963" s="225">
        <v>0.021999999999999999</v>
      </c>
      <c r="R963" s="225">
        <f>Q963*H963</f>
        <v>0.105512</v>
      </c>
      <c r="S963" s="225">
        <v>0</v>
      </c>
      <c r="T963" s="226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7" t="s">
        <v>502</v>
      </c>
      <c r="AT963" s="227" t="s">
        <v>241</v>
      </c>
      <c r="AU963" s="227" t="s">
        <v>86</v>
      </c>
      <c r="AY963" s="20" t="s">
        <v>213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20" t="s">
        <v>86</v>
      </c>
      <c r="BK963" s="228">
        <f>ROUND(I963*H963,2)</f>
        <v>0</v>
      </c>
      <c r="BL963" s="20" t="s">
        <v>314</v>
      </c>
      <c r="BM963" s="227" t="s">
        <v>2597</v>
      </c>
    </row>
    <row r="964" s="14" customFormat="1">
      <c r="A964" s="14"/>
      <c r="B964" s="245"/>
      <c r="C964" s="246"/>
      <c r="D964" s="236" t="s">
        <v>223</v>
      </c>
      <c r="E964" s="247" t="s">
        <v>21</v>
      </c>
      <c r="F964" s="248" t="s">
        <v>2598</v>
      </c>
      <c r="G964" s="246"/>
      <c r="H964" s="249">
        <v>4.7960000000000003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223</v>
      </c>
      <c r="AU964" s="255" t="s">
        <v>86</v>
      </c>
      <c r="AV964" s="14" t="s">
        <v>86</v>
      </c>
      <c r="AW964" s="14" t="s">
        <v>34</v>
      </c>
      <c r="AX964" s="14" t="s">
        <v>73</v>
      </c>
      <c r="AY964" s="255" t="s">
        <v>213</v>
      </c>
    </row>
    <row r="965" s="15" customFormat="1">
      <c r="A965" s="15"/>
      <c r="B965" s="256"/>
      <c r="C965" s="257"/>
      <c r="D965" s="236" t="s">
        <v>223</v>
      </c>
      <c r="E965" s="258" t="s">
        <v>21</v>
      </c>
      <c r="F965" s="259" t="s">
        <v>230</v>
      </c>
      <c r="G965" s="257"/>
      <c r="H965" s="260">
        <v>4.7960000000000003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6" t="s">
        <v>223</v>
      </c>
      <c r="AU965" s="266" t="s">
        <v>86</v>
      </c>
      <c r="AV965" s="15" t="s">
        <v>122</v>
      </c>
      <c r="AW965" s="15" t="s">
        <v>34</v>
      </c>
      <c r="AX965" s="15" t="s">
        <v>80</v>
      </c>
      <c r="AY965" s="266" t="s">
        <v>213</v>
      </c>
    </row>
    <row r="966" s="2" customFormat="1" ht="24.15" customHeight="1">
      <c r="A966" s="41"/>
      <c r="B966" s="42"/>
      <c r="C966" s="267" t="s">
        <v>1025</v>
      </c>
      <c r="D966" s="267" t="s">
        <v>241</v>
      </c>
      <c r="E966" s="268" t="s">
        <v>2588</v>
      </c>
      <c r="F966" s="269" t="s">
        <v>2589</v>
      </c>
      <c r="G966" s="270" t="s">
        <v>248</v>
      </c>
      <c r="H966" s="271">
        <v>164.12000000000001</v>
      </c>
      <c r="I966" s="272"/>
      <c r="J966" s="273">
        <f>ROUND(I966*H966,2)</f>
        <v>0</v>
      </c>
      <c r="K966" s="269" t="s">
        <v>21</v>
      </c>
      <c r="L966" s="274"/>
      <c r="M966" s="275" t="s">
        <v>21</v>
      </c>
      <c r="N966" s="276" t="s">
        <v>45</v>
      </c>
      <c r="O966" s="87"/>
      <c r="P966" s="225">
        <f>O966*H966</f>
        <v>0</v>
      </c>
      <c r="Q966" s="225">
        <v>0.021999999999999999</v>
      </c>
      <c r="R966" s="225">
        <f>Q966*H966</f>
        <v>3.6106400000000001</v>
      </c>
      <c r="S966" s="225">
        <v>0</v>
      </c>
      <c r="T966" s="226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7" t="s">
        <v>502</v>
      </c>
      <c r="AT966" s="227" t="s">
        <v>241</v>
      </c>
      <c r="AU966" s="227" t="s">
        <v>86</v>
      </c>
      <c r="AY966" s="20" t="s">
        <v>213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20" t="s">
        <v>86</v>
      </c>
      <c r="BK966" s="228">
        <f>ROUND(I966*H966,2)</f>
        <v>0</v>
      </c>
      <c r="BL966" s="20" t="s">
        <v>314</v>
      </c>
      <c r="BM966" s="227" t="s">
        <v>2599</v>
      </c>
    </row>
    <row r="967" s="14" customFormat="1">
      <c r="A967" s="14"/>
      <c r="B967" s="245"/>
      <c r="C967" s="246"/>
      <c r="D967" s="236" t="s">
        <v>223</v>
      </c>
      <c r="E967" s="247" t="s">
        <v>21</v>
      </c>
      <c r="F967" s="248" t="s">
        <v>2600</v>
      </c>
      <c r="G967" s="246"/>
      <c r="H967" s="249">
        <v>164.12000000000001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223</v>
      </c>
      <c r="AU967" s="255" t="s">
        <v>86</v>
      </c>
      <c r="AV967" s="14" t="s">
        <v>86</v>
      </c>
      <c r="AW967" s="14" t="s">
        <v>34</v>
      </c>
      <c r="AX967" s="14" t="s">
        <v>73</v>
      </c>
      <c r="AY967" s="255" t="s">
        <v>213</v>
      </c>
    </row>
    <row r="968" s="15" customFormat="1">
      <c r="A968" s="15"/>
      <c r="B968" s="256"/>
      <c r="C968" s="257"/>
      <c r="D968" s="236" t="s">
        <v>223</v>
      </c>
      <c r="E968" s="258" t="s">
        <v>21</v>
      </c>
      <c r="F968" s="259" t="s">
        <v>230</v>
      </c>
      <c r="G968" s="257"/>
      <c r="H968" s="260">
        <v>164.12000000000001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223</v>
      </c>
      <c r="AU968" s="266" t="s">
        <v>86</v>
      </c>
      <c r="AV968" s="15" t="s">
        <v>122</v>
      </c>
      <c r="AW968" s="15" t="s">
        <v>34</v>
      </c>
      <c r="AX968" s="15" t="s">
        <v>80</v>
      </c>
      <c r="AY968" s="266" t="s">
        <v>213</v>
      </c>
    </row>
    <row r="969" s="2" customFormat="1" ht="21.75" customHeight="1">
      <c r="A969" s="41"/>
      <c r="B969" s="42"/>
      <c r="C969" s="216" t="s">
        <v>1030</v>
      </c>
      <c r="D969" s="216" t="s">
        <v>215</v>
      </c>
      <c r="E969" s="217" t="s">
        <v>2601</v>
      </c>
      <c r="F969" s="218" t="s">
        <v>2602</v>
      </c>
      <c r="G969" s="219" t="s">
        <v>248</v>
      </c>
      <c r="H969" s="220">
        <v>83.890000000000001</v>
      </c>
      <c r="I969" s="221"/>
      <c r="J969" s="222">
        <f>ROUND(I969*H969,2)</f>
        <v>0</v>
      </c>
      <c r="K969" s="218" t="s">
        <v>21</v>
      </c>
      <c r="L969" s="47"/>
      <c r="M969" s="223" t="s">
        <v>21</v>
      </c>
      <c r="N969" s="224" t="s">
        <v>45</v>
      </c>
      <c r="O969" s="87"/>
      <c r="P969" s="225">
        <f>O969*H969</f>
        <v>0</v>
      </c>
      <c r="Q969" s="225">
        <v>0.0015</v>
      </c>
      <c r="R969" s="225">
        <f>Q969*H969</f>
        <v>0.125835</v>
      </c>
      <c r="S969" s="225">
        <v>0</v>
      </c>
      <c r="T969" s="226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7" t="s">
        <v>314</v>
      </c>
      <c r="AT969" s="227" t="s">
        <v>215</v>
      </c>
      <c r="AU969" s="227" t="s">
        <v>86</v>
      </c>
      <c r="AY969" s="20" t="s">
        <v>213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0" t="s">
        <v>86</v>
      </c>
      <c r="BK969" s="228">
        <f>ROUND(I969*H969,2)</f>
        <v>0</v>
      </c>
      <c r="BL969" s="20" t="s">
        <v>314</v>
      </c>
      <c r="BM969" s="227" t="s">
        <v>2603</v>
      </c>
    </row>
    <row r="970" s="13" customFormat="1">
      <c r="A970" s="13"/>
      <c r="B970" s="234"/>
      <c r="C970" s="235"/>
      <c r="D970" s="236" t="s">
        <v>223</v>
      </c>
      <c r="E970" s="237" t="s">
        <v>21</v>
      </c>
      <c r="F970" s="238" t="s">
        <v>2245</v>
      </c>
      <c r="G970" s="235"/>
      <c r="H970" s="237" t="s">
        <v>21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223</v>
      </c>
      <c r="AU970" s="244" t="s">
        <v>86</v>
      </c>
      <c r="AV970" s="13" t="s">
        <v>80</v>
      </c>
      <c r="AW970" s="13" t="s">
        <v>34</v>
      </c>
      <c r="AX970" s="13" t="s">
        <v>73</v>
      </c>
      <c r="AY970" s="244" t="s">
        <v>213</v>
      </c>
    </row>
    <row r="971" s="14" customFormat="1">
      <c r="A971" s="14"/>
      <c r="B971" s="245"/>
      <c r="C971" s="246"/>
      <c r="D971" s="236" t="s">
        <v>223</v>
      </c>
      <c r="E971" s="247" t="s">
        <v>21</v>
      </c>
      <c r="F971" s="248" t="s">
        <v>2003</v>
      </c>
      <c r="G971" s="246"/>
      <c r="H971" s="249">
        <v>83.890000000000001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223</v>
      </c>
      <c r="AU971" s="255" t="s">
        <v>86</v>
      </c>
      <c r="AV971" s="14" t="s">
        <v>86</v>
      </c>
      <c r="AW971" s="14" t="s">
        <v>34</v>
      </c>
      <c r="AX971" s="14" t="s">
        <v>73</v>
      </c>
      <c r="AY971" s="255" t="s">
        <v>213</v>
      </c>
    </row>
    <row r="972" s="15" customFormat="1">
      <c r="A972" s="15"/>
      <c r="B972" s="256"/>
      <c r="C972" s="257"/>
      <c r="D972" s="236" t="s">
        <v>223</v>
      </c>
      <c r="E972" s="258" t="s">
        <v>21</v>
      </c>
      <c r="F972" s="259" t="s">
        <v>230</v>
      </c>
      <c r="G972" s="257"/>
      <c r="H972" s="260">
        <v>83.890000000000001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223</v>
      </c>
      <c r="AU972" s="266" t="s">
        <v>86</v>
      </c>
      <c r="AV972" s="15" t="s">
        <v>122</v>
      </c>
      <c r="AW972" s="15" t="s">
        <v>34</v>
      </c>
      <c r="AX972" s="15" t="s">
        <v>80</v>
      </c>
      <c r="AY972" s="266" t="s">
        <v>213</v>
      </c>
    </row>
    <row r="973" s="2" customFormat="1" ht="24.15" customHeight="1">
      <c r="A973" s="41"/>
      <c r="B973" s="42"/>
      <c r="C973" s="216" t="s">
        <v>1051</v>
      </c>
      <c r="D973" s="216" t="s">
        <v>215</v>
      </c>
      <c r="E973" s="217" t="s">
        <v>2604</v>
      </c>
      <c r="F973" s="218" t="s">
        <v>2605</v>
      </c>
      <c r="G973" s="219" t="s">
        <v>284</v>
      </c>
      <c r="H973" s="220">
        <v>7.3049999999999997</v>
      </c>
      <c r="I973" s="221"/>
      <c r="J973" s="222">
        <f>ROUND(I973*H973,2)</f>
        <v>0</v>
      </c>
      <c r="K973" s="218" t="s">
        <v>219</v>
      </c>
      <c r="L973" s="47"/>
      <c r="M973" s="223" t="s">
        <v>21</v>
      </c>
      <c r="N973" s="224" t="s">
        <v>45</v>
      </c>
      <c r="O973" s="87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7" t="s">
        <v>314</v>
      </c>
      <c r="AT973" s="227" t="s">
        <v>215</v>
      </c>
      <c r="AU973" s="227" t="s">
        <v>86</v>
      </c>
      <c r="AY973" s="20" t="s">
        <v>213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20" t="s">
        <v>86</v>
      </c>
      <c r="BK973" s="228">
        <f>ROUND(I973*H973,2)</f>
        <v>0</v>
      </c>
      <c r="BL973" s="20" t="s">
        <v>314</v>
      </c>
      <c r="BM973" s="227" t="s">
        <v>2606</v>
      </c>
    </row>
    <row r="974" s="2" customFormat="1">
      <c r="A974" s="41"/>
      <c r="B974" s="42"/>
      <c r="C974" s="43"/>
      <c r="D974" s="229" t="s">
        <v>221</v>
      </c>
      <c r="E974" s="43"/>
      <c r="F974" s="230" t="s">
        <v>2607</v>
      </c>
      <c r="G974" s="43"/>
      <c r="H974" s="43"/>
      <c r="I974" s="231"/>
      <c r="J974" s="43"/>
      <c r="K974" s="43"/>
      <c r="L974" s="47"/>
      <c r="M974" s="232"/>
      <c r="N974" s="233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221</v>
      </c>
      <c r="AU974" s="20" t="s">
        <v>86</v>
      </c>
    </row>
    <row r="975" s="12" customFormat="1" ht="22.8" customHeight="1">
      <c r="A975" s="12"/>
      <c r="B975" s="200"/>
      <c r="C975" s="201"/>
      <c r="D975" s="202" t="s">
        <v>72</v>
      </c>
      <c r="E975" s="214" t="s">
        <v>2608</v>
      </c>
      <c r="F975" s="214" t="s">
        <v>2609</v>
      </c>
      <c r="G975" s="201"/>
      <c r="H975" s="201"/>
      <c r="I975" s="204"/>
      <c r="J975" s="215">
        <f>BK975</f>
        <v>0</v>
      </c>
      <c r="K975" s="201"/>
      <c r="L975" s="206"/>
      <c r="M975" s="207"/>
      <c r="N975" s="208"/>
      <c r="O975" s="208"/>
      <c r="P975" s="209">
        <f>SUM(P976:P1205)</f>
        <v>0</v>
      </c>
      <c r="Q975" s="208"/>
      <c r="R975" s="209">
        <f>SUM(R976:R1205)</f>
        <v>19.343691639999996</v>
      </c>
      <c r="S975" s="208"/>
      <c r="T975" s="210">
        <f>SUM(T976:T1205)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1" t="s">
        <v>86</v>
      </c>
      <c r="AT975" s="212" t="s">
        <v>72</v>
      </c>
      <c r="AU975" s="212" t="s">
        <v>80</v>
      </c>
      <c r="AY975" s="211" t="s">
        <v>213</v>
      </c>
      <c r="BK975" s="213">
        <f>SUM(BK976:BK1205)</f>
        <v>0</v>
      </c>
    </row>
    <row r="976" s="2" customFormat="1" ht="16.5" customHeight="1">
      <c r="A976" s="41"/>
      <c r="B976" s="42"/>
      <c r="C976" s="216" t="s">
        <v>1136</v>
      </c>
      <c r="D976" s="216" t="s">
        <v>215</v>
      </c>
      <c r="E976" s="217" t="s">
        <v>2610</v>
      </c>
      <c r="F976" s="218" t="s">
        <v>2611</v>
      </c>
      <c r="G976" s="219" t="s">
        <v>248</v>
      </c>
      <c r="H976" s="220">
        <v>1611.0799999999999</v>
      </c>
      <c r="I976" s="221"/>
      <c r="J976" s="222">
        <f>ROUND(I976*H976,2)</f>
        <v>0</v>
      </c>
      <c r="K976" s="218" t="s">
        <v>219</v>
      </c>
      <c r="L976" s="47"/>
      <c r="M976" s="223" t="s">
        <v>21</v>
      </c>
      <c r="N976" s="224" t="s">
        <v>45</v>
      </c>
      <c r="O976" s="87"/>
      <c r="P976" s="225">
        <f>O976*H976</f>
        <v>0</v>
      </c>
      <c r="Q976" s="225">
        <v>0</v>
      </c>
      <c r="R976" s="225">
        <f>Q976*H976</f>
        <v>0</v>
      </c>
      <c r="S976" s="225">
        <v>0</v>
      </c>
      <c r="T976" s="226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7" t="s">
        <v>314</v>
      </c>
      <c r="AT976" s="227" t="s">
        <v>215</v>
      </c>
      <c r="AU976" s="227" t="s">
        <v>86</v>
      </c>
      <c r="AY976" s="20" t="s">
        <v>213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20" t="s">
        <v>86</v>
      </c>
      <c r="BK976" s="228">
        <f>ROUND(I976*H976,2)</f>
        <v>0</v>
      </c>
      <c r="BL976" s="20" t="s">
        <v>314</v>
      </c>
      <c r="BM976" s="227" t="s">
        <v>2612</v>
      </c>
    </row>
    <row r="977" s="2" customFormat="1">
      <c r="A977" s="41"/>
      <c r="B977" s="42"/>
      <c r="C977" s="43"/>
      <c r="D977" s="229" t="s">
        <v>221</v>
      </c>
      <c r="E977" s="43"/>
      <c r="F977" s="230" t="s">
        <v>2613</v>
      </c>
      <c r="G977" s="43"/>
      <c r="H977" s="43"/>
      <c r="I977" s="231"/>
      <c r="J977" s="43"/>
      <c r="K977" s="43"/>
      <c r="L977" s="47"/>
      <c r="M977" s="232"/>
      <c r="N977" s="233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221</v>
      </c>
      <c r="AU977" s="20" t="s">
        <v>86</v>
      </c>
    </row>
    <row r="978" s="14" customFormat="1">
      <c r="A978" s="14"/>
      <c r="B978" s="245"/>
      <c r="C978" s="246"/>
      <c r="D978" s="236" t="s">
        <v>223</v>
      </c>
      <c r="E978" s="247" t="s">
        <v>21</v>
      </c>
      <c r="F978" s="248" t="s">
        <v>2019</v>
      </c>
      <c r="G978" s="246"/>
      <c r="H978" s="249">
        <v>355.22000000000003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223</v>
      </c>
      <c r="AU978" s="255" t="s">
        <v>86</v>
      </c>
      <c r="AV978" s="14" t="s">
        <v>86</v>
      </c>
      <c r="AW978" s="14" t="s">
        <v>34</v>
      </c>
      <c r="AX978" s="14" t="s">
        <v>73</v>
      </c>
      <c r="AY978" s="255" t="s">
        <v>213</v>
      </c>
    </row>
    <row r="979" s="14" customFormat="1">
      <c r="A979" s="14"/>
      <c r="B979" s="245"/>
      <c r="C979" s="246"/>
      <c r="D979" s="236" t="s">
        <v>223</v>
      </c>
      <c r="E979" s="247" t="s">
        <v>21</v>
      </c>
      <c r="F979" s="248" t="s">
        <v>2024</v>
      </c>
      <c r="G979" s="246"/>
      <c r="H979" s="249">
        <v>62.5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223</v>
      </c>
      <c r="AU979" s="255" t="s">
        <v>86</v>
      </c>
      <c r="AV979" s="14" t="s">
        <v>86</v>
      </c>
      <c r="AW979" s="14" t="s">
        <v>34</v>
      </c>
      <c r="AX979" s="14" t="s">
        <v>73</v>
      </c>
      <c r="AY979" s="255" t="s">
        <v>213</v>
      </c>
    </row>
    <row r="980" s="14" customFormat="1">
      <c r="A980" s="14"/>
      <c r="B980" s="245"/>
      <c r="C980" s="246"/>
      <c r="D980" s="236" t="s">
        <v>223</v>
      </c>
      <c r="E980" s="247" t="s">
        <v>21</v>
      </c>
      <c r="F980" s="248" t="s">
        <v>2028</v>
      </c>
      <c r="G980" s="246"/>
      <c r="H980" s="249">
        <v>72.799999999999997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223</v>
      </c>
      <c r="AU980" s="255" t="s">
        <v>86</v>
      </c>
      <c r="AV980" s="14" t="s">
        <v>86</v>
      </c>
      <c r="AW980" s="14" t="s">
        <v>34</v>
      </c>
      <c r="AX980" s="14" t="s">
        <v>73</v>
      </c>
      <c r="AY980" s="255" t="s">
        <v>213</v>
      </c>
    </row>
    <row r="981" s="14" customFormat="1">
      <c r="A981" s="14"/>
      <c r="B981" s="245"/>
      <c r="C981" s="246"/>
      <c r="D981" s="236" t="s">
        <v>223</v>
      </c>
      <c r="E981" s="247" t="s">
        <v>21</v>
      </c>
      <c r="F981" s="248" t="s">
        <v>2022</v>
      </c>
      <c r="G981" s="246"/>
      <c r="H981" s="249">
        <v>54.82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223</v>
      </c>
      <c r="AU981" s="255" t="s">
        <v>86</v>
      </c>
      <c r="AV981" s="14" t="s">
        <v>86</v>
      </c>
      <c r="AW981" s="14" t="s">
        <v>34</v>
      </c>
      <c r="AX981" s="14" t="s">
        <v>73</v>
      </c>
      <c r="AY981" s="255" t="s">
        <v>213</v>
      </c>
    </row>
    <row r="982" s="14" customFormat="1">
      <c r="A982" s="14"/>
      <c r="B982" s="245"/>
      <c r="C982" s="246"/>
      <c r="D982" s="236" t="s">
        <v>223</v>
      </c>
      <c r="E982" s="247" t="s">
        <v>21</v>
      </c>
      <c r="F982" s="248" t="s">
        <v>2030</v>
      </c>
      <c r="G982" s="246"/>
      <c r="H982" s="249">
        <v>70.099999999999994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223</v>
      </c>
      <c r="AU982" s="255" t="s">
        <v>86</v>
      </c>
      <c r="AV982" s="14" t="s">
        <v>86</v>
      </c>
      <c r="AW982" s="14" t="s">
        <v>34</v>
      </c>
      <c r="AX982" s="14" t="s">
        <v>73</v>
      </c>
      <c r="AY982" s="255" t="s">
        <v>213</v>
      </c>
    </row>
    <row r="983" s="14" customFormat="1">
      <c r="A983" s="14"/>
      <c r="B983" s="245"/>
      <c r="C983" s="246"/>
      <c r="D983" s="236" t="s">
        <v>223</v>
      </c>
      <c r="E983" s="247" t="s">
        <v>21</v>
      </c>
      <c r="F983" s="248" t="s">
        <v>2026</v>
      </c>
      <c r="G983" s="246"/>
      <c r="H983" s="249">
        <v>189.50999999999999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223</v>
      </c>
      <c r="AU983" s="255" t="s">
        <v>86</v>
      </c>
      <c r="AV983" s="14" t="s">
        <v>86</v>
      </c>
      <c r="AW983" s="14" t="s">
        <v>34</v>
      </c>
      <c r="AX983" s="14" t="s">
        <v>73</v>
      </c>
      <c r="AY983" s="255" t="s">
        <v>213</v>
      </c>
    </row>
    <row r="984" s="14" customFormat="1">
      <c r="A984" s="14"/>
      <c r="B984" s="245"/>
      <c r="C984" s="246"/>
      <c r="D984" s="236" t="s">
        <v>223</v>
      </c>
      <c r="E984" s="247" t="s">
        <v>21</v>
      </c>
      <c r="F984" s="248" t="s">
        <v>2020</v>
      </c>
      <c r="G984" s="246"/>
      <c r="H984" s="249">
        <v>21.390000000000001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223</v>
      </c>
      <c r="AU984" s="255" t="s">
        <v>86</v>
      </c>
      <c r="AV984" s="14" t="s">
        <v>86</v>
      </c>
      <c r="AW984" s="14" t="s">
        <v>34</v>
      </c>
      <c r="AX984" s="14" t="s">
        <v>73</v>
      </c>
      <c r="AY984" s="255" t="s">
        <v>213</v>
      </c>
    </row>
    <row r="985" s="14" customFormat="1">
      <c r="A985" s="14"/>
      <c r="B985" s="245"/>
      <c r="C985" s="246"/>
      <c r="D985" s="236" t="s">
        <v>223</v>
      </c>
      <c r="E985" s="247" t="s">
        <v>21</v>
      </c>
      <c r="F985" s="248" t="s">
        <v>2032</v>
      </c>
      <c r="G985" s="246"/>
      <c r="H985" s="249">
        <v>784.74000000000001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223</v>
      </c>
      <c r="AU985" s="255" t="s">
        <v>86</v>
      </c>
      <c r="AV985" s="14" t="s">
        <v>86</v>
      </c>
      <c r="AW985" s="14" t="s">
        <v>34</v>
      </c>
      <c r="AX985" s="14" t="s">
        <v>73</v>
      </c>
      <c r="AY985" s="255" t="s">
        <v>213</v>
      </c>
    </row>
    <row r="986" s="16" customFormat="1">
      <c r="A986" s="16"/>
      <c r="B986" s="282"/>
      <c r="C986" s="283"/>
      <c r="D986" s="236" t="s">
        <v>223</v>
      </c>
      <c r="E986" s="284" t="s">
        <v>2005</v>
      </c>
      <c r="F986" s="285" t="s">
        <v>380</v>
      </c>
      <c r="G986" s="283"/>
      <c r="H986" s="286">
        <v>1611.0799999999999</v>
      </c>
      <c r="I986" s="287"/>
      <c r="J986" s="283"/>
      <c r="K986" s="283"/>
      <c r="L986" s="288"/>
      <c r="M986" s="289"/>
      <c r="N986" s="290"/>
      <c r="O986" s="290"/>
      <c r="P986" s="290"/>
      <c r="Q986" s="290"/>
      <c r="R986" s="290"/>
      <c r="S986" s="290"/>
      <c r="T986" s="291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T986" s="292" t="s">
        <v>223</v>
      </c>
      <c r="AU986" s="292" t="s">
        <v>86</v>
      </c>
      <c r="AV986" s="16" t="s">
        <v>116</v>
      </c>
      <c r="AW986" s="16" t="s">
        <v>34</v>
      </c>
      <c r="AX986" s="16" t="s">
        <v>73</v>
      </c>
      <c r="AY986" s="292" t="s">
        <v>213</v>
      </c>
    </row>
    <row r="987" s="15" customFormat="1">
      <c r="A987" s="15"/>
      <c r="B987" s="256"/>
      <c r="C987" s="257"/>
      <c r="D987" s="236" t="s">
        <v>223</v>
      </c>
      <c r="E987" s="258" t="s">
        <v>21</v>
      </c>
      <c r="F987" s="259" t="s">
        <v>230</v>
      </c>
      <c r="G987" s="257"/>
      <c r="H987" s="260">
        <v>1611.0799999999999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6" t="s">
        <v>223</v>
      </c>
      <c r="AU987" s="266" t="s">
        <v>86</v>
      </c>
      <c r="AV987" s="15" t="s">
        <v>122</v>
      </c>
      <c r="AW987" s="15" t="s">
        <v>34</v>
      </c>
      <c r="AX987" s="15" t="s">
        <v>80</v>
      </c>
      <c r="AY987" s="266" t="s">
        <v>213</v>
      </c>
    </row>
    <row r="988" s="2" customFormat="1" ht="16.5" customHeight="1">
      <c r="A988" s="41"/>
      <c r="B988" s="42"/>
      <c r="C988" s="216" t="s">
        <v>1146</v>
      </c>
      <c r="D988" s="216" t="s">
        <v>215</v>
      </c>
      <c r="E988" s="217" t="s">
        <v>2614</v>
      </c>
      <c r="F988" s="218" t="s">
        <v>2615</v>
      </c>
      <c r="G988" s="219" t="s">
        <v>248</v>
      </c>
      <c r="H988" s="220">
        <v>1611.0799999999999</v>
      </c>
      <c r="I988" s="221"/>
      <c r="J988" s="222">
        <f>ROUND(I988*H988,2)</f>
        <v>0</v>
      </c>
      <c r="K988" s="218" t="s">
        <v>219</v>
      </c>
      <c r="L988" s="47"/>
      <c r="M988" s="223" t="s">
        <v>21</v>
      </c>
      <c r="N988" s="224" t="s">
        <v>45</v>
      </c>
      <c r="O988" s="87"/>
      <c r="P988" s="225">
        <f>O988*H988</f>
        <v>0</v>
      </c>
      <c r="Q988" s="225">
        <v>3.0000000000000001E-05</v>
      </c>
      <c r="R988" s="225">
        <f>Q988*H988</f>
        <v>0.048332399999999998</v>
      </c>
      <c r="S988" s="225">
        <v>0</v>
      </c>
      <c r="T988" s="226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7" t="s">
        <v>314</v>
      </c>
      <c r="AT988" s="227" t="s">
        <v>215</v>
      </c>
      <c r="AU988" s="227" t="s">
        <v>86</v>
      </c>
      <c r="AY988" s="20" t="s">
        <v>213</v>
      </c>
      <c r="BE988" s="228">
        <f>IF(N988="základní",J988,0)</f>
        <v>0</v>
      </c>
      <c r="BF988" s="228">
        <f>IF(N988="snížená",J988,0)</f>
        <v>0</v>
      </c>
      <c r="BG988" s="228">
        <f>IF(N988="zákl. přenesená",J988,0)</f>
        <v>0</v>
      </c>
      <c r="BH988" s="228">
        <f>IF(N988="sníž. přenesená",J988,0)</f>
        <v>0</v>
      </c>
      <c r="BI988" s="228">
        <f>IF(N988="nulová",J988,0)</f>
        <v>0</v>
      </c>
      <c r="BJ988" s="20" t="s">
        <v>86</v>
      </c>
      <c r="BK988" s="228">
        <f>ROUND(I988*H988,2)</f>
        <v>0</v>
      </c>
      <c r="BL988" s="20" t="s">
        <v>314</v>
      </c>
      <c r="BM988" s="227" t="s">
        <v>2616</v>
      </c>
    </row>
    <row r="989" s="2" customFormat="1">
      <c r="A989" s="41"/>
      <c r="B989" s="42"/>
      <c r="C989" s="43"/>
      <c r="D989" s="229" t="s">
        <v>221</v>
      </c>
      <c r="E989" s="43"/>
      <c r="F989" s="230" t="s">
        <v>2617</v>
      </c>
      <c r="G989" s="43"/>
      <c r="H989" s="43"/>
      <c r="I989" s="231"/>
      <c r="J989" s="43"/>
      <c r="K989" s="43"/>
      <c r="L989" s="47"/>
      <c r="M989" s="232"/>
      <c r="N989" s="233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221</v>
      </c>
      <c r="AU989" s="20" t="s">
        <v>86</v>
      </c>
    </row>
    <row r="990" s="14" customFormat="1">
      <c r="A990" s="14"/>
      <c r="B990" s="245"/>
      <c r="C990" s="246"/>
      <c r="D990" s="236" t="s">
        <v>223</v>
      </c>
      <c r="E990" s="247" t="s">
        <v>21</v>
      </c>
      <c r="F990" s="248" t="s">
        <v>2005</v>
      </c>
      <c r="G990" s="246"/>
      <c r="H990" s="249">
        <v>1611.0799999999999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223</v>
      </c>
      <c r="AU990" s="255" t="s">
        <v>86</v>
      </c>
      <c r="AV990" s="14" t="s">
        <v>86</v>
      </c>
      <c r="AW990" s="14" t="s">
        <v>34</v>
      </c>
      <c r="AX990" s="14" t="s">
        <v>73</v>
      </c>
      <c r="AY990" s="255" t="s">
        <v>213</v>
      </c>
    </row>
    <row r="991" s="15" customFormat="1">
      <c r="A991" s="15"/>
      <c r="B991" s="256"/>
      <c r="C991" s="257"/>
      <c r="D991" s="236" t="s">
        <v>223</v>
      </c>
      <c r="E991" s="258" t="s">
        <v>21</v>
      </c>
      <c r="F991" s="259" t="s">
        <v>230</v>
      </c>
      <c r="G991" s="257"/>
      <c r="H991" s="260">
        <v>1611.0799999999999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223</v>
      </c>
      <c r="AU991" s="266" t="s">
        <v>86</v>
      </c>
      <c r="AV991" s="15" t="s">
        <v>122</v>
      </c>
      <c r="AW991" s="15" t="s">
        <v>34</v>
      </c>
      <c r="AX991" s="15" t="s">
        <v>80</v>
      </c>
      <c r="AY991" s="266" t="s">
        <v>213</v>
      </c>
    </row>
    <row r="992" s="2" customFormat="1" ht="24.15" customHeight="1">
      <c r="A992" s="41"/>
      <c r="B992" s="42"/>
      <c r="C992" s="216" t="s">
        <v>1153</v>
      </c>
      <c r="D992" s="216" t="s">
        <v>215</v>
      </c>
      <c r="E992" s="217" t="s">
        <v>2618</v>
      </c>
      <c r="F992" s="218" t="s">
        <v>2619</v>
      </c>
      <c r="G992" s="219" t="s">
        <v>248</v>
      </c>
      <c r="H992" s="220">
        <v>1611.0799999999999</v>
      </c>
      <c r="I992" s="221"/>
      <c r="J992" s="222">
        <f>ROUND(I992*H992,2)</f>
        <v>0</v>
      </c>
      <c r="K992" s="218" t="s">
        <v>219</v>
      </c>
      <c r="L992" s="47"/>
      <c r="M992" s="223" t="s">
        <v>21</v>
      </c>
      <c r="N992" s="224" t="s">
        <v>45</v>
      </c>
      <c r="O992" s="87"/>
      <c r="P992" s="225">
        <f>O992*H992</f>
        <v>0</v>
      </c>
      <c r="Q992" s="225">
        <v>0.0075799999999999999</v>
      </c>
      <c r="R992" s="225">
        <f>Q992*H992</f>
        <v>12.211986399999999</v>
      </c>
      <c r="S992" s="225">
        <v>0</v>
      </c>
      <c r="T992" s="226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27" t="s">
        <v>314</v>
      </c>
      <c r="AT992" s="227" t="s">
        <v>215</v>
      </c>
      <c r="AU992" s="227" t="s">
        <v>86</v>
      </c>
      <c r="AY992" s="20" t="s">
        <v>213</v>
      </c>
      <c r="BE992" s="228">
        <f>IF(N992="základní",J992,0)</f>
        <v>0</v>
      </c>
      <c r="BF992" s="228">
        <f>IF(N992="snížená",J992,0)</f>
        <v>0</v>
      </c>
      <c r="BG992" s="228">
        <f>IF(N992="zákl. přenesená",J992,0)</f>
        <v>0</v>
      </c>
      <c r="BH992" s="228">
        <f>IF(N992="sníž. přenesená",J992,0)</f>
        <v>0</v>
      </c>
      <c r="BI992" s="228">
        <f>IF(N992="nulová",J992,0)</f>
        <v>0</v>
      </c>
      <c r="BJ992" s="20" t="s">
        <v>86</v>
      </c>
      <c r="BK992" s="228">
        <f>ROUND(I992*H992,2)</f>
        <v>0</v>
      </c>
      <c r="BL992" s="20" t="s">
        <v>314</v>
      </c>
      <c r="BM992" s="227" t="s">
        <v>2620</v>
      </c>
    </row>
    <row r="993" s="2" customFormat="1">
      <c r="A993" s="41"/>
      <c r="B993" s="42"/>
      <c r="C993" s="43"/>
      <c r="D993" s="229" t="s">
        <v>221</v>
      </c>
      <c r="E993" s="43"/>
      <c r="F993" s="230" t="s">
        <v>2621</v>
      </c>
      <c r="G993" s="43"/>
      <c r="H993" s="43"/>
      <c r="I993" s="231"/>
      <c r="J993" s="43"/>
      <c r="K993" s="43"/>
      <c r="L993" s="47"/>
      <c r="M993" s="232"/>
      <c r="N993" s="233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221</v>
      </c>
      <c r="AU993" s="20" t="s">
        <v>86</v>
      </c>
    </row>
    <row r="994" s="14" customFormat="1">
      <c r="A994" s="14"/>
      <c r="B994" s="245"/>
      <c r="C994" s="246"/>
      <c r="D994" s="236" t="s">
        <v>223</v>
      </c>
      <c r="E994" s="247" t="s">
        <v>21</v>
      </c>
      <c r="F994" s="248" t="s">
        <v>2005</v>
      </c>
      <c r="G994" s="246"/>
      <c r="H994" s="249">
        <v>1611.0799999999999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223</v>
      </c>
      <c r="AU994" s="255" t="s">
        <v>86</v>
      </c>
      <c r="AV994" s="14" t="s">
        <v>86</v>
      </c>
      <c r="AW994" s="14" t="s">
        <v>34</v>
      </c>
      <c r="AX994" s="14" t="s">
        <v>73</v>
      </c>
      <c r="AY994" s="255" t="s">
        <v>213</v>
      </c>
    </row>
    <row r="995" s="15" customFormat="1">
      <c r="A995" s="15"/>
      <c r="B995" s="256"/>
      <c r="C995" s="257"/>
      <c r="D995" s="236" t="s">
        <v>223</v>
      </c>
      <c r="E995" s="258" t="s">
        <v>21</v>
      </c>
      <c r="F995" s="259" t="s">
        <v>230</v>
      </c>
      <c r="G995" s="257"/>
      <c r="H995" s="260">
        <v>1611.0799999999999</v>
      </c>
      <c r="I995" s="261"/>
      <c r="J995" s="257"/>
      <c r="K995" s="257"/>
      <c r="L995" s="262"/>
      <c r="M995" s="263"/>
      <c r="N995" s="264"/>
      <c r="O995" s="264"/>
      <c r="P995" s="264"/>
      <c r="Q995" s="264"/>
      <c r="R995" s="264"/>
      <c r="S995" s="264"/>
      <c r="T995" s="26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6" t="s">
        <v>223</v>
      </c>
      <c r="AU995" s="266" t="s">
        <v>86</v>
      </c>
      <c r="AV995" s="15" t="s">
        <v>122</v>
      </c>
      <c r="AW995" s="15" t="s">
        <v>34</v>
      </c>
      <c r="AX995" s="15" t="s">
        <v>80</v>
      </c>
      <c r="AY995" s="266" t="s">
        <v>213</v>
      </c>
    </row>
    <row r="996" s="2" customFormat="1" ht="16.5" customHeight="1">
      <c r="A996" s="41"/>
      <c r="B996" s="42"/>
      <c r="C996" s="216" t="s">
        <v>1158</v>
      </c>
      <c r="D996" s="216" t="s">
        <v>215</v>
      </c>
      <c r="E996" s="217" t="s">
        <v>2622</v>
      </c>
      <c r="F996" s="218" t="s">
        <v>2623</v>
      </c>
      <c r="G996" s="219" t="s">
        <v>248</v>
      </c>
      <c r="H996" s="220">
        <v>1611.0799999999999</v>
      </c>
      <c r="I996" s="221"/>
      <c r="J996" s="222">
        <f>ROUND(I996*H996,2)</f>
        <v>0</v>
      </c>
      <c r="K996" s="218" t="s">
        <v>219</v>
      </c>
      <c r="L996" s="47"/>
      <c r="M996" s="223" t="s">
        <v>21</v>
      </c>
      <c r="N996" s="224" t="s">
        <v>45</v>
      </c>
      <c r="O996" s="87"/>
      <c r="P996" s="225">
        <f>O996*H996</f>
        <v>0</v>
      </c>
      <c r="Q996" s="225">
        <v>0.00029999999999999997</v>
      </c>
      <c r="R996" s="225">
        <f>Q996*H996</f>
        <v>0.48332399999999992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314</v>
      </c>
      <c r="AT996" s="227" t="s">
        <v>215</v>
      </c>
      <c r="AU996" s="227" t="s">
        <v>86</v>
      </c>
      <c r="AY996" s="20" t="s">
        <v>213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86</v>
      </c>
      <c r="BK996" s="228">
        <f>ROUND(I996*H996,2)</f>
        <v>0</v>
      </c>
      <c r="BL996" s="20" t="s">
        <v>314</v>
      </c>
      <c r="BM996" s="227" t="s">
        <v>2624</v>
      </c>
    </row>
    <row r="997" s="2" customFormat="1">
      <c r="A997" s="41"/>
      <c r="B997" s="42"/>
      <c r="C997" s="43"/>
      <c r="D997" s="229" t="s">
        <v>221</v>
      </c>
      <c r="E997" s="43"/>
      <c r="F997" s="230" t="s">
        <v>2625</v>
      </c>
      <c r="G997" s="43"/>
      <c r="H997" s="43"/>
      <c r="I997" s="231"/>
      <c r="J997" s="43"/>
      <c r="K997" s="43"/>
      <c r="L997" s="47"/>
      <c r="M997" s="232"/>
      <c r="N997" s="233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221</v>
      </c>
      <c r="AU997" s="20" t="s">
        <v>86</v>
      </c>
    </row>
    <row r="998" s="2" customFormat="1">
      <c r="A998" s="41"/>
      <c r="B998" s="42"/>
      <c r="C998" s="43"/>
      <c r="D998" s="236" t="s">
        <v>367</v>
      </c>
      <c r="E998" s="43"/>
      <c r="F998" s="281" t="s">
        <v>2626</v>
      </c>
      <c r="G998" s="43"/>
      <c r="H998" s="43"/>
      <c r="I998" s="231"/>
      <c r="J998" s="43"/>
      <c r="K998" s="43"/>
      <c r="L998" s="47"/>
      <c r="M998" s="232"/>
      <c r="N998" s="233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367</v>
      </c>
      <c r="AU998" s="20" t="s">
        <v>86</v>
      </c>
    </row>
    <row r="999" s="13" customFormat="1">
      <c r="A999" s="13"/>
      <c r="B999" s="234"/>
      <c r="C999" s="235"/>
      <c r="D999" s="236" t="s">
        <v>223</v>
      </c>
      <c r="E999" s="237" t="s">
        <v>21</v>
      </c>
      <c r="F999" s="238" t="s">
        <v>2627</v>
      </c>
      <c r="G999" s="235"/>
      <c r="H999" s="237" t="s">
        <v>21</v>
      </c>
      <c r="I999" s="239"/>
      <c r="J999" s="235"/>
      <c r="K999" s="235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223</v>
      </c>
      <c r="AU999" s="244" t="s">
        <v>86</v>
      </c>
      <c r="AV999" s="13" t="s">
        <v>80</v>
      </c>
      <c r="AW999" s="13" t="s">
        <v>34</v>
      </c>
      <c r="AX999" s="13" t="s">
        <v>73</v>
      </c>
      <c r="AY999" s="244" t="s">
        <v>213</v>
      </c>
    </row>
    <row r="1000" s="13" customFormat="1">
      <c r="A1000" s="13"/>
      <c r="B1000" s="234"/>
      <c r="C1000" s="235"/>
      <c r="D1000" s="236" t="s">
        <v>223</v>
      </c>
      <c r="E1000" s="237" t="s">
        <v>21</v>
      </c>
      <c r="F1000" s="238" t="s">
        <v>1209</v>
      </c>
      <c r="G1000" s="235"/>
      <c r="H1000" s="237" t="s">
        <v>21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223</v>
      </c>
      <c r="AU1000" s="244" t="s">
        <v>86</v>
      </c>
      <c r="AV1000" s="13" t="s">
        <v>80</v>
      </c>
      <c r="AW1000" s="13" t="s">
        <v>34</v>
      </c>
      <c r="AX1000" s="13" t="s">
        <v>73</v>
      </c>
      <c r="AY1000" s="244" t="s">
        <v>213</v>
      </c>
    </row>
    <row r="1001" s="14" customFormat="1">
      <c r="A1001" s="14"/>
      <c r="B1001" s="245"/>
      <c r="C1001" s="246"/>
      <c r="D1001" s="236" t="s">
        <v>223</v>
      </c>
      <c r="E1001" s="247" t="s">
        <v>21</v>
      </c>
      <c r="F1001" s="248" t="s">
        <v>2508</v>
      </c>
      <c r="G1001" s="246"/>
      <c r="H1001" s="249">
        <v>14.050000000000001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223</v>
      </c>
      <c r="AU1001" s="255" t="s">
        <v>86</v>
      </c>
      <c r="AV1001" s="14" t="s">
        <v>86</v>
      </c>
      <c r="AW1001" s="14" t="s">
        <v>34</v>
      </c>
      <c r="AX1001" s="14" t="s">
        <v>73</v>
      </c>
      <c r="AY1001" s="255" t="s">
        <v>213</v>
      </c>
    </row>
    <row r="1002" s="14" customFormat="1">
      <c r="A1002" s="14"/>
      <c r="B1002" s="245"/>
      <c r="C1002" s="246"/>
      <c r="D1002" s="236" t="s">
        <v>223</v>
      </c>
      <c r="E1002" s="247" t="s">
        <v>21</v>
      </c>
      <c r="F1002" s="248" t="s">
        <v>2509</v>
      </c>
      <c r="G1002" s="246"/>
      <c r="H1002" s="249">
        <v>24.57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223</v>
      </c>
      <c r="AU1002" s="255" t="s">
        <v>86</v>
      </c>
      <c r="AV1002" s="14" t="s">
        <v>86</v>
      </c>
      <c r="AW1002" s="14" t="s">
        <v>34</v>
      </c>
      <c r="AX1002" s="14" t="s">
        <v>73</v>
      </c>
      <c r="AY1002" s="255" t="s">
        <v>213</v>
      </c>
    </row>
    <row r="1003" s="14" customFormat="1">
      <c r="A1003" s="14"/>
      <c r="B1003" s="245"/>
      <c r="C1003" s="246"/>
      <c r="D1003" s="236" t="s">
        <v>223</v>
      </c>
      <c r="E1003" s="247" t="s">
        <v>21</v>
      </c>
      <c r="F1003" s="248" t="s">
        <v>2510</v>
      </c>
      <c r="G1003" s="246"/>
      <c r="H1003" s="249">
        <v>24.870000000000001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223</v>
      </c>
      <c r="AU1003" s="255" t="s">
        <v>86</v>
      </c>
      <c r="AV1003" s="14" t="s">
        <v>86</v>
      </c>
      <c r="AW1003" s="14" t="s">
        <v>34</v>
      </c>
      <c r="AX1003" s="14" t="s">
        <v>73</v>
      </c>
      <c r="AY1003" s="255" t="s">
        <v>213</v>
      </c>
    </row>
    <row r="1004" s="14" customFormat="1">
      <c r="A1004" s="14"/>
      <c r="B1004" s="245"/>
      <c r="C1004" s="246"/>
      <c r="D1004" s="236" t="s">
        <v>223</v>
      </c>
      <c r="E1004" s="247" t="s">
        <v>21</v>
      </c>
      <c r="F1004" s="248" t="s">
        <v>2511</v>
      </c>
      <c r="G1004" s="246"/>
      <c r="H1004" s="249">
        <v>17.219999999999999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223</v>
      </c>
      <c r="AU1004" s="255" t="s">
        <v>86</v>
      </c>
      <c r="AV1004" s="14" t="s">
        <v>86</v>
      </c>
      <c r="AW1004" s="14" t="s">
        <v>34</v>
      </c>
      <c r="AX1004" s="14" t="s">
        <v>73</v>
      </c>
      <c r="AY1004" s="255" t="s">
        <v>213</v>
      </c>
    </row>
    <row r="1005" s="14" customFormat="1">
      <c r="A1005" s="14"/>
      <c r="B1005" s="245"/>
      <c r="C1005" s="246"/>
      <c r="D1005" s="236" t="s">
        <v>223</v>
      </c>
      <c r="E1005" s="247" t="s">
        <v>21</v>
      </c>
      <c r="F1005" s="248" t="s">
        <v>2512</v>
      </c>
      <c r="G1005" s="246"/>
      <c r="H1005" s="249">
        <v>35.109999999999999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223</v>
      </c>
      <c r="AU1005" s="255" t="s">
        <v>86</v>
      </c>
      <c r="AV1005" s="14" t="s">
        <v>86</v>
      </c>
      <c r="AW1005" s="14" t="s">
        <v>34</v>
      </c>
      <c r="AX1005" s="14" t="s">
        <v>73</v>
      </c>
      <c r="AY1005" s="255" t="s">
        <v>213</v>
      </c>
    </row>
    <row r="1006" s="14" customFormat="1">
      <c r="A1006" s="14"/>
      <c r="B1006" s="245"/>
      <c r="C1006" s="246"/>
      <c r="D1006" s="236" t="s">
        <v>223</v>
      </c>
      <c r="E1006" s="247" t="s">
        <v>21</v>
      </c>
      <c r="F1006" s="248" t="s">
        <v>2513</v>
      </c>
      <c r="G1006" s="246"/>
      <c r="H1006" s="249">
        <v>35.689999999999998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223</v>
      </c>
      <c r="AU1006" s="255" t="s">
        <v>86</v>
      </c>
      <c r="AV1006" s="14" t="s">
        <v>86</v>
      </c>
      <c r="AW1006" s="14" t="s">
        <v>34</v>
      </c>
      <c r="AX1006" s="14" t="s">
        <v>73</v>
      </c>
      <c r="AY1006" s="255" t="s">
        <v>213</v>
      </c>
    </row>
    <row r="1007" s="14" customFormat="1">
      <c r="A1007" s="14"/>
      <c r="B1007" s="245"/>
      <c r="C1007" s="246"/>
      <c r="D1007" s="236" t="s">
        <v>223</v>
      </c>
      <c r="E1007" s="247" t="s">
        <v>21</v>
      </c>
      <c r="F1007" s="248" t="s">
        <v>2514</v>
      </c>
      <c r="G1007" s="246"/>
      <c r="H1007" s="249">
        <v>6.6500000000000004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223</v>
      </c>
      <c r="AU1007" s="255" t="s">
        <v>86</v>
      </c>
      <c r="AV1007" s="14" t="s">
        <v>86</v>
      </c>
      <c r="AW1007" s="14" t="s">
        <v>34</v>
      </c>
      <c r="AX1007" s="14" t="s">
        <v>73</v>
      </c>
      <c r="AY1007" s="255" t="s">
        <v>213</v>
      </c>
    </row>
    <row r="1008" s="14" customFormat="1">
      <c r="A1008" s="14"/>
      <c r="B1008" s="245"/>
      <c r="C1008" s="246"/>
      <c r="D1008" s="236" t="s">
        <v>223</v>
      </c>
      <c r="E1008" s="247" t="s">
        <v>21</v>
      </c>
      <c r="F1008" s="248" t="s">
        <v>2515</v>
      </c>
      <c r="G1008" s="246"/>
      <c r="H1008" s="249">
        <v>7.9699999999999998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223</v>
      </c>
      <c r="AU1008" s="255" t="s">
        <v>86</v>
      </c>
      <c r="AV1008" s="14" t="s">
        <v>86</v>
      </c>
      <c r="AW1008" s="14" t="s">
        <v>34</v>
      </c>
      <c r="AX1008" s="14" t="s">
        <v>73</v>
      </c>
      <c r="AY1008" s="255" t="s">
        <v>213</v>
      </c>
    </row>
    <row r="1009" s="14" customFormat="1">
      <c r="A1009" s="14"/>
      <c r="B1009" s="245"/>
      <c r="C1009" s="246"/>
      <c r="D1009" s="236" t="s">
        <v>223</v>
      </c>
      <c r="E1009" s="247" t="s">
        <v>21</v>
      </c>
      <c r="F1009" s="248" t="s">
        <v>2516</v>
      </c>
      <c r="G1009" s="246"/>
      <c r="H1009" s="249">
        <v>27.18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223</v>
      </c>
      <c r="AU1009" s="255" t="s">
        <v>86</v>
      </c>
      <c r="AV1009" s="14" t="s">
        <v>86</v>
      </c>
      <c r="AW1009" s="14" t="s">
        <v>34</v>
      </c>
      <c r="AX1009" s="14" t="s">
        <v>73</v>
      </c>
      <c r="AY1009" s="255" t="s">
        <v>213</v>
      </c>
    </row>
    <row r="1010" s="14" customFormat="1">
      <c r="A1010" s="14"/>
      <c r="B1010" s="245"/>
      <c r="C1010" s="246"/>
      <c r="D1010" s="236" t="s">
        <v>223</v>
      </c>
      <c r="E1010" s="247" t="s">
        <v>21</v>
      </c>
      <c r="F1010" s="248" t="s">
        <v>2517</v>
      </c>
      <c r="G1010" s="246"/>
      <c r="H1010" s="249">
        <v>32.68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223</v>
      </c>
      <c r="AU1010" s="255" t="s">
        <v>86</v>
      </c>
      <c r="AV1010" s="14" t="s">
        <v>86</v>
      </c>
      <c r="AW1010" s="14" t="s">
        <v>34</v>
      </c>
      <c r="AX1010" s="14" t="s">
        <v>73</v>
      </c>
      <c r="AY1010" s="255" t="s">
        <v>213</v>
      </c>
    </row>
    <row r="1011" s="14" customFormat="1">
      <c r="A1011" s="14"/>
      <c r="B1011" s="245"/>
      <c r="C1011" s="246"/>
      <c r="D1011" s="236" t="s">
        <v>223</v>
      </c>
      <c r="E1011" s="247" t="s">
        <v>21</v>
      </c>
      <c r="F1011" s="248" t="s">
        <v>2518</v>
      </c>
      <c r="G1011" s="246"/>
      <c r="H1011" s="249">
        <v>12.550000000000001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223</v>
      </c>
      <c r="AU1011" s="255" t="s">
        <v>86</v>
      </c>
      <c r="AV1011" s="14" t="s">
        <v>86</v>
      </c>
      <c r="AW1011" s="14" t="s">
        <v>34</v>
      </c>
      <c r="AX1011" s="14" t="s">
        <v>73</v>
      </c>
      <c r="AY1011" s="255" t="s">
        <v>213</v>
      </c>
    </row>
    <row r="1012" s="14" customFormat="1">
      <c r="A1012" s="14"/>
      <c r="B1012" s="245"/>
      <c r="C1012" s="246"/>
      <c r="D1012" s="236" t="s">
        <v>223</v>
      </c>
      <c r="E1012" s="247" t="s">
        <v>21</v>
      </c>
      <c r="F1012" s="248" t="s">
        <v>2519</v>
      </c>
      <c r="G1012" s="246"/>
      <c r="H1012" s="249">
        <v>37.57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223</v>
      </c>
      <c r="AU1012" s="255" t="s">
        <v>86</v>
      </c>
      <c r="AV1012" s="14" t="s">
        <v>86</v>
      </c>
      <c r="AW1012" s="14" t="s">
        <v>34</v>
      </c>
      <c r="AX1012" s="14" t="s">
        <v>73</v>
      </c>
      <c r="AY1012" s="255" t="s">
        <v>213</v>
      </c>
    </row>
    <row r="1013" s="14" customFormat="1">
      <c r="A1013" s="14"/>
      <c r="B1013" s="245"/>
      <c r="C1013" s="246"/>
      <c r="D1013" s="236" t="s">
        <v>223</v>
      </c>
      <c r="E1013" s="247" t="s">
        <v>21</v>
      </c>
      <c r="F1013" s="248" t="s">
        <v>2520</v>
      </c>
      <c r="G1013" s="246"/>
      <c r="H1013" s="249">
        <v>54.509999999999998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223</v>
      </c>
      <c r="AU1013" s="255" t="s">
        <v>86</v>
      </c>
      <c r="AV1013" s="14" t="s">
        <v>86</v>
      </c>
      <c r="AW1013" s="14" t="s">
        <v>34</v>
      </c>
      <c r="AX1013" s="14" t="s">
        <v>73</v>
      </c>
      <c r="AY1013" s="255" t="s">
        <v>213</v>
      </c>
    </row>
    <row r="1014" s="14" customFormat="1">
      <c r="A1014" s="14"/>
      <c r="B1014" s="245"/>
      <c r="C1014" s="246"/>
      <c r="D1014" s="236" t="s">
        <v>223</v>
      </c>
      <c r="E1014" s="247" t="s">
        <v>21</v>
      </c>
      <c r="F1014" s="248" t="s">
        <v>2521</v>
      </c>
      <c r="G1014" s="246"/>
      <c r="H1014" s="249">
        <v>24.600000000000001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223</v>
      </c>
      <c r="AU1014" s="255" t="s">
        <v>86</v>
      </c>
      <c r="AV1014" s="14" t="s">
        <v>86</v>
      </c>
      <c r="AW1014" s="14" t="s">
        <v>34</v>
      </c>
      <c r="AX1014" s="14" t="s">
        <v>73</v>
      </c>
      <c r="AY1014" s="255" t="s">
        <v>213</v>
      </c>
    </row>
    <row r="1015" s="16" customFormat="1">
      <c r="A1015" s="16"/>
      <c r="B1015" s="282"/>
      <c r="C1015" s="283"/>
      <c r="D1015" s="236" t="s">
        <v>223</v>
      </c>
      <c r="E1015" s="284" t="s">
        <v>2019</v>
      </c>
      <c r="F1015" s="285" t="s">
        <v>380</v>
      </c>
      <c r="G1015" s="283"/>
      <c r="H1015" s="286">
        <v>355.22000000000003</v>
      </c>
      <c r="I1015" s="287"/>
      <c r="J1015" s="283"/>
      <c r="K1015" s="283"/>
      <c r="L1015" s="288"/>
      <c r="M1015" s="289"/>
      <c r="N1015" s="290"/>
      <c r="O1015" s="290"/>
      <c r="P1015" s="290"/>
      <c r="Q1015" s="290"/>
      <c r="R1015" s="290"/>
      <c r="S1015" s="290"/>
      <c r="T1015" s="29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92" t="s">
        <v>223</v>
      </c>
      <c r="AU1015" s="292" t="s">
        <v>86</v>
      </c>
      <c r="AV1015" s="16" t="s">
        <v>116</v>
      </c>
      <c r="AW1015" s="16" t="s">
        <v>34</v>
      </c>
      <c r="AX1015" s="16" t="s">
        <v>73</v>
      </c>
      <c r="AY1015" s="292" t="s">
        <v>213</v>
      </c>
    </row>
    <row r="1016" s="13" customFormat="1">
      <c r="A1016" s="13"/>
      <c r="B1016" s="234"/>
      <c r="C1016" s="235"/>
      <c r="D1016" s="236" t="s">
        <v>223</v>
      </c>
      <c r="E1016" s="237" t="s">
        <v>21</v>
      </c>
      <c r="F1016" s="238" t="s">
        <v>2628</v>
      </c>
      <c r="G1016" s="235"/>
      <c r="H1016" s="237" t="s">
        <v>21</v>
      </c>
      <c r="I1016" s="239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223</v>
      </c>
      <c r="AU1016" s="244" t="s">
        <v>86</v>
      </c>
      <c r="AV1016" s="13" t="s">
        <v>80</v>
      </c>
      <c r="AW1016" s="13" t="s">
        <v>34</v>
      </c>
      <c r="AX1016" s="13" t="s">
        <v>73</v>
      </c>
      <c r="AY1016" s="244" t="s">
        <v>213</v>
      </c>
    </row>
    <row r="1017" s="13" customFormat="1">
      <c r="A1017" s="13"/>
      <c r="B1017" s="234"/>
      <c r="C1017" s="235"/>
      <c r="D1017" s="236" t="s">
        <v>223</v>
      </c>
      <c r="E1017" s="237" t="s">
        <v>21</v>
      </c>
      <c r="F1017" s="238" t="s">
        <v>1035</v>
      </c>
      <c r="G1017" s="235"/>
      <c r="H1017" s="237" t="s">
        <v>21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223</v>
      </c>
      <c r="AU1017" s="244" t="s">
        <v>86</v>
      </c>
      <c r="AV1017" s="13" t="s">
        <v>80</v>
      </c>
      <c r="AW1017" s="13" t="s">
        <v>34</v>
      </c>
      <c r="AX1017" s="13" t="s">
        <v>73</v>
      </c>
      <c r="AY1017" s="244" t="s">
        <v>213</v>
      </c>
    </row>
    <row r="1018" s="14" customFormat="1">
      <c r="A1018" s="14"/>
      <c r="B1018" s="245"/>
      <c r="C1018" s="246"/>
      <c r="D1018" s="236" t="s">
        <v>223</v>
      </c>
      <c r="E1018" s="247" t="s">
        <v>21</v>
      </c>
      <c r="F1018" s="248" t="s">
        <v>2441</v>
      </c>
      <c r="G1018" s="246"/>
      <c r="H1018" s="249">
        <v>62.5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223</v>
      </c>
      <c r="AU1018" s="255" t="s">
        <v>86</v>
      </c>
      <c r="AV1018" s="14" t="s">
        <v>86</v>
      </c>
      <c r="AW1018" s="14" t="s">
        <v>34</v>
      </c>
      <c r="AX1018" s="14" t="s">
        <v>73</v>
      </c>
      <c r="AY1018" s="255" t="s">
        <v>213</v>
      </c>
    </row>
    <row r="1019" s="16" customFormat="1">
      <c r="A1019" s="16"/>
      <c r="B1019" s="282"/>
      <c r="C1019" s="283"/>
      <c r="D1019" s="236" t="s">
        <v>223</v>
      </c>
      <c r="E1019" s="284" t="s">
        <v>2024</v>
      </c>
      <c r="F1019" s="285" t="s">
        <v>380</v>
      </c>
      <c r="G1019" s="283"/>
      <c r="H1019" s="286">
        <v>62.5</v>
      </c>
      <c r="I1019" s="287"/>
      <c r="J1019" s="283"/>
      <c r="K1019" s="283"/>
      <c r="L1019" s="288"/>
      <c r="M1019" s="289"/>
      <c r="N1019" s="290"/>
      <c r="O1019" s="290"/>
      <c r="P1019" s="290"/>
      <c r="Q1019" s="290"/>
      <c r="R1019" s="290"/>
      <c r="S1019" s="290"/>
      <c r="T1019" s="291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T1019" s="292" t="s">
        <v>223</v>
      </c>
      <c r="AU1019" s="292" t="s">
        <v>86</v>
      </c>
      <c r="AV1019" s="16" t="s">
        <v>116</v>
      </c>
      <c r="AW1019" s="16" t="s">
        <v>34</v>
      </c>
      <c r="AX1019" s="16" t="s">
        <v>73</v>
      </c>
      <c r="AY1019" s="292" t="s">
        <v>213</v>
      </c>
    </row>
    <row r="1020" s="13" customFormat="1">
      <c r="A1020" s="13"/>
      <c r="B1020" s="234"/>
      <c r="C1020" s="235"/>
      <c r="D1020" s="236" t="s">
        <v>223</v>
      </c>
      <c r="E1020" s="237" t="s">
        <v>21</v>
      </c>
      <c r="F1020" s="238" t="s">
        <v>2629</v>
      </c>
      <c r="G1020" s="235"/>
      <c r="H1020" s="237" t="s">
        <v>21</v>
      </c>
      <c r="I1020" s="239"/>
      <c r="J1020" s="235"/>
      <c r="K1020" s="235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223</v>
      </c>
      <c r="AU1020" s="244" t="s">
        <v>86</v>
      </c>
      <c r="AV1020" s="13" t="s">
        <v>80</v>
      </c>
      <c r="AW1020" s="13" t="s">
        <v>34</v>
      </c>
      <c r="AX1020" s="13" t="s">
        <v>73</v>
      </c>
      <c r="AY1020" s="244" t="s">
        <v>213</v>
      </c>
    </row>
    <row r="1021" s="13" customFormat="1">
      <c r="A1021" s="13"/>
      <c r="B1021" s="234"/>
      <c r="C1021" s="235"/>
      <c r="D1021" s="236" t="s">
        <v>223</v>
      </c>
      <c r="E1021" s="237" t="s">
        <v>21</v>
      </c>
      <c r="F1021" s="238" t="s">
        <v>1035</v>
      </c>
      <c r="G1021" s="235"/>
      <c r="H1021" s="237" t="s">
        <v>21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223</v>
      </c>
      <c r="AU1021" s="244" t="s">
        <v>86</v>
      </c>
      <c r="AV1021" s="13" t="s">
        <v>80</v>
      </c>
      <c r="AW1021" s="13" t="s">
        <v>34</v>
      </c>
      <c r="AX1021" s="13" t="s">
        <v>73</v>
      </c>
      <c r="AY1021" s="244" t="s">
        <v>213</v>
      </c>
    </row>
    <row r="1022" s="14" customFormat="1">
      <c r="A1022" s="14"/>
      <c r="B1022" s="245"/>
      <c r="C1022" s="246"/>
      <c r="D1022" s="236" t="s">
        <v>223</v>
      </c>
      <c r="E1022" s="247" t="s">
        <v>21</v>
      </c>
      <c r="F1022" s="248" t="s">
        <v>2358</v>
      </c>
      <c r="G1022" s="246"/>
      <c r="H1022" s="249">
        <v>72.799999999999997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223</v>
      </c>
      <c r="AU1022" s="255" t="s">
        <v>86</v>
      </c>
      <c r="AV1022" s="14" t="s">
        <v>86</v>
      </c>
      <c r="AW1022" s="14" t="s">
        <v>34</v>
      </c>
      <c r="AX1022" s="14" t="s">
        <v>73</v>
      </c>
      <c r="AY1022" s="255" t="s">
        <v>213</v>
      </c>
    </row>
    <row r="1023" s="16" customFormat="1">
      <c r="A1023" s="16"/>
      <c r="B1023" s="282"/>
      <c r="C1023" s="283"/>
      <c r="D1023" s="236" t="s">
        <v>223</v>
      </c>
      <c r="E1023" s="284" t="s">
        <v>2028</v>
      </c>
      <c r="F1023" s="285" t="s">
        <v>380</v>
      </c>
      <c r="G1023" s="283"/>
      <c r="H1023" s="286">
        <v>72.799999999999997</v>
      </c>
      <c r="I1023" s="287"/>
      <c r="J1023" s="283"/>
      <c r="K1023" s="283"/>
      <c r="L1023" s="288"/>
      <c r="M1023" s="289"/>
      <c r="N1023" s="290"/>
      <c r="O1023" s="290"/>
      <c r="P1023" s="290"/>
      <c r="Q1023" s="290"/>
      <c r="R1023" s="290"/>
      <c r="S1023" s="290"/>
      <c r="T1023" s="291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92" t="s">
        <v>223</v>
      </c>
      <c r="AU1023" s="292" t="s">
        <v>86</v>
      </c>
      <c r="AV1023" s="16" t="s">
        <v>116</v>
      </c>
      <c r="AW1023" s="16" t="s">
        <v>34</v>
      </c>
      <c r="AX1023" s="16" t="s">
        <v>73</v>
      </c>
      <c r="AY1023" s="292" t="s">
        <v>213</v>
      </c>
    </row>
    <row r="1024" s="13" customFormat="1">
      <c r="A1024" s="13"/>
      <c r="B1024" s="234"/>
      <c r="C1024" s="235"/>
      <c r="D1024" s="236" t="s">
        <v>223</v>
      </c>
      <c r="E1024" s="237" t="s">
        <v>21</v>
      </c>
      <c r="F1024" s="238" t="s">
        <v>2630</v>
      </c>
      <c r="G1024" s="235"/>
      <c r="H1024" s="237" t="s">
        <v>21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223</v>
      </c>
      <c r="AU1024" s="244" t="s">
        <v>86</v>
      </c>
      <c r="AV1024" s="13" t="s">
        <v>80</v>
      </c>
      <c r="AW1024" s="13" t="s">
        <v>34</v>
      </c>
      <c r="AX1024" s="13" t="s">
        <v>73</v>
      </c>
      <c r="AY1024" s="244" t="s">
        <v>213</v>
      </c>
    </row>
    <row r="1025" s="13" customFormat="1">
      <c r="A1025" s="13"/>
      <c r="B1025" s="234"/>
      <c r="C1025" s="235"/>
      <c r="D1025" s="236" t="s">
        <v>223</v>
      </c>
      <c r="E1025" s="237" t="s">
        <v>21</v>
      </c>
      <c r="F1025" s="238" t="s">
        <v>1044</v>
      </c>
      <c r="G1025" s="235"/>
      <c r="H1025" s="237" t="s">
        <v>21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223</v>
      </c>
      <c r="AU1025" s="244" t="s">
        <v>86</v>
      </c>
      <c r="AV1025" s="13" t="s">
        <v>80</v>
      </c>
      <c r="AW1025" s="13" t="s">
        <v>34</v>
      </c>
      <c r="AX1025" s="13" t="s">
        <v>73</v>
      </c>
      <c r="AY1025" s="244" t="s">
        <v>213</v>
      </c>
    </row>
    <row r="1026" s="14" customFormat="1">
      <c r="A1026" s="14"/>
      <c r="B1026" s="245"/>
      <c r="C1026" s="246"/>
      <c r="D1026" s="236" t="s">
        <v>223</v>
      </c>
      <c r="E1026" s="247" t="s">
        <v>21</v>
      </c>
      <c r="F1026" s="248" t="s">
        <v>2384</v>
      </c>
      <c r="G1026" s="246"/>
      <c r="H1026" s="249">
        <v>15.029999999999999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223</v>
      </c>
      <c r="AU1026" s="255" t="s">
        <v>86</v>
      </c>
      <c r="AV1026" s="14" t="s">
        <v>86</v>
      </c>
      <c r="AW1026" s="14" t="s">
        <v>34</v>
      </c>
      <c r="AX1026" s="14" t="s">
        <v>73</v>
      </c>
      <c r="AY1026" s="255" t="s">
        <v>213</v>
      </c>
    </row>
    <row r="1027" s="14" customFormat="1">
      <c r="A1027" s="14"/>
      <c r="B1027" s="245"/>
      <c r="C1027" s="246"/>
      <c r="D1027" s="236" t="s">
        <v>223</v>
      </c>
      <c r="E1027" s="247" t="s">
        <v>21</v>
      </c>
      <c r="F1027" s="248" t="s">
        <v>2385</v>
      </c>
      <c r="G1027" s="246"/>
      <c r="H1027" s="249">
        <v>39.789999999999999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223</v>
      </c>
      <c r="AU1027" s="255" t="s">
        <v>86</v>
      </c>
      <c r="AV1027" s="14" t="s">
        <v>86</v>
      </c>
      <c r="AW1027" s="14" t="s">
        <v>34</v>
      </c>
      <c r="AX1027" s="14" t="s">
        <v>73</v>
      </c>
      <c r="AY1027" s="255" t="s">
        <v>213</v>
      </c>
    </row>
    <row r="1028" s="16" customFormat="1">
      <c r="A1028" s="16"/>
      <c r="B1028" s="282"/>
      <c r="C1028" s="283"/>
      <c r="D1028" s="236" t="s">
        <v>223</v>
      </c>
      <c r="E1028" s="284" t="s">
        <v>2022</v>
      </c>
      <c r="F1028" s="285" t="s">
        <v>380</v>
      </c>
      <c r="G1028" s="283"/>
      <c r="H1028" s="286">
        <v>54.82</v>
      </c>
      <c r="I1028" s="287"/>
      <c r="J1028" s="283"/>
      <c r="K1028" s="283"/>
      <c r="L1028" s="288"/>
      <c r="M1028" s="289"/>
      <c r="N1028" s="290"/>
      <c r="O1028" s="290"/>
      <c r="P1028" s="290"/>
      <c r="Q1028" s="290"/>
      <c r="R1028" s="290"/>
      <c r="S1028" s="290"/>
      <c r="T1028" s="291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92" t="s">
        <v>223</v>
      </c>
      <c r="AU1028" s="292" t="s">
        <v>86</v>
      </c>
      <c r="AV1028" s="16" t="s">
        <v>116</v>
      </c>
      <c r="AW1028" s="16" t="s">
        <v>34</v>
      </c>
      <c r="AX1028" s="16" t="s">
        <v>73</v>
      </c>
      <c r="AY1028" s="292" t="s">
        <v>213</v>
      </c>
    </row>
    <row r="1029" s="13" customFormat="1">
      <c r="A1029" s="13"/>
      <c r="B1029" s="234"/>
      <c r="C1029" s="235"/>
      <c r="D1029" s="236" t="s">
        <v>223</v>
      </c>
      <c r="E1029" s="237" t="s">
        <v>21</v>
      </c>
      <c r="F1029" s="238" t="s">
        <v>2631</v>
      </c>
      <c r="G1029" s="235"/>
      <c r="H1029" s="237" t="s">
        <v>21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223</v>
      </c>
      <c r="AU1029" s="244" t="s">
        <v>86</v>
      </c>
      <c r="AV1029" s="13" t="s">
        <v>80</v>
      </c>
      <c r="AW1029" s="13" t="s">
        <v>34</v>
      </c>
      <c r="AX1029" s="13" t="s">
        <v>73</v>
      </c>
      <c r="AY1029" s="244" t="s">
        <v>213</v>
      </c>
    </row>
    <row r="1030" s="13" customFormat="1">
      <c r="A1030" s="13"/>
      <c r="B1030" s="234"/>
      <c r="C1030" s="235"/>
      <c r="D1030" s="236" t="s">
        <v>223</v>
      </c>
      <c r="E1030" s="237" t="s">
        <v>21</v>
      </c>
      <c r="F1030" s="238" t="s">
        <v>1102</v>
      </c>
      <c r="G1030" s="235"/>
      <c r="H1030" s="237" t="s">
        <v>21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223</v>
      </c>
      <c r="AU1030" s="244" t="s">
        <v>86</v>
      </c>
      <c r="AV1030" s="13" t="s">
        <v>80</v>
      </c>
      <c r="AW1030" s="13" t="s">
        <v>34</v>
      </c>
      <c r="AX1030" s="13" t="s">
        <v>73</v>
      </c>
      <c r="AY1030" s="244" t="s">
        <v>213</v>
      </c>
    </row>
    <row r="1031" s="14" customFormat="1">
      <c r="A1031" s="14"/>
      <c r="B1031" s="245"/>
      <c r="C1031" s="246"/>
      <c r="D1031" s="236" t="s">
        <v>223</v>
      </c>
      <c r="E1031" s="247" t="s">
        <v>21</v>
      </c>
      <c r="F1031" s="248" t="s">
        <v>2412</v>
      </c>
      <c r="G1031" s="246"/>
      <c r="H1031" s="249">
        <v>15.029999999999999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223</v>
      </c>
      <c r="AU1031" s="255" t="s">
        <v>86</v>
      </c>
      <c r="AV1031" s="14" t="s">
        <v>86</v>
      </c>
      <c r="AW1031" s="14" t="s">
        <v>34</v>
      </c>
      <c r="AX1031" s="14" t="s">
        <v>73</v>
      </c>
      <c r="AY1031" s="255" t="s">
        <v>213</v>
      </c>
    </row>
    <row r="1032" s="14" customFormat="1">
      <c r="A1032" s="14"/>
      <c r="B1032" s="245"/>
      <c r="C1032" s="246"/>
      <c r="D1032" s="236" t="s">
        <v>223</v>
      </c>
      <c r="E1032" s="247" t="s">
        <v>21</v>
      </c>
      <c r="F1032" s="248" t="s">
        <v>2413</v>
      </c>
      <c r="G1032" s="246"/>
      <c r="H1032" s="249">
        <v>35.350000000000001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223</v>
      </c>
      <c r="AU1032" s="255" t="s">
        <v>86</v>
      </c>
      <c r="AV1032" s="14" t="s">
        <v>86</v>
      </c>
      <c r="AW1032" s="14" t="s">
        <v>34</v>
      </c>
      <c r="AX1032" s="14" t="s">
        <v>73</v>
      </c>
      <c r="AY1032" s="255" t="s">
        <v>213</v>
      </c>
    </row>
    <row r="1033" s="14" customFormat="1">
      <c r="A1033" s="14"/>
      <c r="B1033" s="245"/>
      <c r="C1033" s="246"/>
      <c r="D1033" s="236" t="s">
        <v>223</v>
      </c>
      <c r="E1033" s="247" t="s">
        <v>21</v>
      </c>
      <c r="F1033" s="248" t="s">
        <v>2426</v>
      </c>
      <c r="G1033" s="246"/>
      <c r="H1033" s="249">
        <v>19.719999999999999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223</v>
      </c>
      <c r="AU1033" s="255" t="s">
        <v>86</v>
      </c>
      <c r="AV1033" s="14" t="s">
        <v>86</v>
      </c>
      <c r="AW1033" s="14" t="s">
        <v>34</v>
      </c>
      <c r="AX1033" s="14" t="s">
        <v>73</v>
      </c>
      <c r="AY1033" s="255" t="s">
        <v>213</v>
      </c>
    </row>
    <row r="1034" s="16" customFormat="1">
      <c r="A1034" s="16"/>
      <c r="B1034" s="282"/>
      <c r="C1034" s="283"/>
      <c r="D1034" s="236" t="s">
        <v>223</v>
      </c>
      <c r="E1034" s="284" t="s">
        <v>2030</v>
      </c>
      <c r="F1034" s="285" t="s">
        <v>380</v>
      </c>
      <c r="G1034" s="283"/>
      <c r="H1034" s="286">
        <v>70.099999999999994</v>
      </c>
      <c r="I1034" s="287"/>
      <c r="J1034" s="283"/>
      <c r="K1034" s="283"/>
      <c r="L1034" s="288"/>
      <c r="M1034" s="289"/>
      <c r="N1034" s="290"/>
      <c r="O1034" s="290"/>
      <c r="P1034" s="290"/>
      <c r="Q1034" s="290"/>
      <c r="R1034" s="290"/>
      <c r="S1034" s="290"/>
      <c r="T1034" s="291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92" t="s">
        <v>223</v>
      </c>
      <c r="AU1034" s="292" t="s">
        <v>86</v>
      </c>
      <c r="AV1034" s="16" t="s">
        <v>116</v>
      </c>
      <c r="AW1034" s="16" t="s">
        <v>34</v>
      </c>
      <c r="AX1034" s="16" t="s">
        <v>73</v>
      </c>
      <c r="AY1034" s="292" t="s">
        <v>213</v>
      </c>
    </row>
    <row r="1035" s="13" customFormat="1">
      <c r="A1035" s="13"/>
      <c r="B1035" s="234"/>
      <c r="C1035" s="235"/>
      <c r="D1035" s="236" t="s">
        <v>223</v>
      </c>
      <c r="E1035" s="237" t="s">
        <v>21</v>
      </c>
      <c r="F1035" s="238" t="s">
        <v>2632</v>
      </c>
      <c r="G1035" s="235"/>
      <c r="H1035" s="237" t="s">
        <v>21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223</v>
      </c>
      <c r="AU1035" s="244" t="s">
        <v>86</v>
      </c>
      <c r="AV1035" s="13" t="s">
        <v>80</v>
      </c>
      <c r="AW1035" s="13" t="s">
        <v>34</v>
      </c>
      <c r="AX1035" s="13" t="s">
        <v>73</v>
      </c>
      <c r="AY1035" s="244" t="s">
        <v>213</v>
      </c>
    </row>
    <row r="1036" s="13" customFormat="1">
      <c r="A1036" s="13"/>
      <c r="B1036" s="234"/>
      <c r="C1036" s="235"/>
      <c r="D1036" s="236" t="s">
        <v>223</v>
      </c>
      <c r="E1036" s="237" t="s">
        <v>21</v>
      </c>
      <c r="F1036" s="238" t="s">
        <v>1035</v>
      </c>
      <c r="G1036" s="235"/>
      <c r="H1036" s="237" t="s">
        <v>21</v>
      </c>
      <c r="I1036" s="239"/>
      <c r="J1036" s="235"/>
      <c r="K1036" s="235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223</v>
      </c>
      <c r="AU1036" s="244" t="s">
        <v>86</v>
      </c>
      <c r="AV1036" s="13" t="s">
        <v>80</v>
      </c>
      <c r="AW1036" s="13" t="s">
        <v>34</v>
      </c>
      <c r="AX1036" s="13" t="s">
        <v>73</v>
      </c>
      <c r="AY1036" s="244" t="s">
        <v>213</v>
      </c>
    </row>
    <row r="1037" s="14" customFormat="1">
      <c r="A1037" s="14"/>
      <c r="B1037" s="245"/>
      <c r="C1037" s="246"/>
      <c r="D1037" s="236" t="s">
        <v>223</v>
      </c>
      <c r="E1037" s="247" t="s">
        <v>21</v>
      </c>
      <c r="F1037" s="248" t="s">
        <v>2359</v>
      </c>
      <c r="G1037" s="246"/>
      <c r="H1037" s="249">
        <v>6.6900000000000004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223</v>
      </c>
      <c r="AU1037" s="255" t="s">
        <v>86</v>
      </c>
      <c r="AV1037" s="14" t="s">
        <v>86</v>
      </c>
      <c r="AW1037" s="14" t="s">
        <v>34</v>
      </c>
      <c r="AX1037" s="14" t="s">
        <v>73</v>
      </c>
      <c r="AY1037" s="255" t="s">
        <v>213</v>
      </c>
    </row>
    <row r="1038" s="14" customFormat="1">
      <c r="A1038" s="14"/>
      <c r="B1038" s="245"/>
      <c r="C1038" s="246"/>
      <c r="D1038" s="236" t="s">
        <v>223</v>
      </c>
      <c r="E1038" s="247" t="s">
        <v>21</v>
      </c>
      <c r="F1038" s="248" t="s">
        <v>2368</v>
      </c>
      <c r="G1038" s="246"/>
      <c r="H1038" s="249">
        <v>8.3200000000000003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223</v>
      </c>
      <c r="AU1038" s="255" t="s">
        <v>86</v>
      </c>
      <c r="AV1038" s="14" t="s">
        <v>86</v>
      </c>
      <c r="AW1038" s="14" t="s">
        <v>34</v>
      </c>
      <c r="AX1038" s="14" t="s">
        <v>73</v>
      </c>
      <c r="AY1038" s="255" t="s">
        <v>213</v>
      </c>
    </row>
    <row r="1039" s="14" customFormat="1">
      <c r="A1039" s="14"/>
      <c r="B1039" s="245"/>
      <c r="C1039" s="246"/>
      <c r="D1039" s="236" t="s">
        <v>223</v>
      </c>
      <c r="E1039" s="247" t="s">
        <v>21</v>
      </c>
      <c r="F1039" s="248" t="s">
        <v>2381</v>
      </c>
      <c r="G1039" s="246"/>
      <c r="H1039" s="249">
        <v>3.3999999999999999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223</v>
      </c>
      <c r="AU1039" s="255" t="s">
        <v>86</v>
      </c>
      <c r="AV1039" s="14" t="s">
        <v>86</v>
      </c>
      <c r="AW1039" s="14" t="s">
        <v>34</v>
      </c>
      <c r="AX1039" s="14" t="s">
        <v>73</v>
      </c>
      <c r="AY1039" s="255" t="s">
        <v>213</v>
      </c>
    </row>
    <row r="1040" s="13" customFormat="1">
      <c r="A1040" s="13"/>
      <c r="B1040" s="234"/>
      <c r="C1040" s="235"/>
      <c r="D1040" s="236" t="s">
        <v>223</v>
      </c>
      <c r="E1040" s="237" t="s">
        <v>21</v>
      </c>
      <c r="F1040" s="238" t="s">
        <v>1044</v>
      </c>
      <c r="G1040" s="235"/>
      <c r="H1040" s="237" t="s">
        <v>21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223</v>
      </c>
      <c r="AU1040" s="244" t="s">
        <v>86</v>
      </c>
      <c r="AV1040" s="13" t="s">
        <v>80</v>
      </c>
      <c r="AW1040" s="13" t="s">
        <v>34</v>
      </c>
      <c r="AX1040" s="13" t="s">
        <v>73</v>
      </c>
      <c r="AY1040" s="244" t="s">
        <v>213</v>
      </c>
    </row>
    <row r="1041" s="14" customFormat="1">
      <c r="A1041" s="14"/>
      <c r="B1041" s="245"/>
      <c r="C1041" s="246"/>
      <c r="D1041" s="236" t="s">
        <v>223</v>
      </c>
      <c r="E1041" s="247" t="s">
        <v>21</v>
      </c>
      <c r="F1041" s="248" t="s">
        <v>2390</v>
      </c>
      <c r="G1041" s="246"/>
      <c r="H1041" s="249">
        <v>25.140000000000001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223</v>
      </c>
      <c r="AU1041" s="255" t="s">
        <v>86</v>
      </c>
      <c r="AV1041" s="14" t="s">
        <v>86</v>
      </c>
      <c r="AW1041" s="14" t="s">
        <v>34</v>
      </c>
      <c r="AX1041" s="14" t="s">
        <v>73</v>
      </c>
      <c r="AY1041" s="255" t="s">
        <v>213</v>
      </c>
    </row>
    <row r="1042" s="13" customFormat="1">
      <c r="A1042" s="13"/>
      <c r="B1042" s="234"/>
      <c r="C1042" s="235"/>
      <c r="D1042" s="236" t="s">
        <v>223</v>
      </c>
      <c r="E1042" s="237" t="s">
        <v>21</v>
      </c>
      <c r="F1042" s="238" t="s">
        <v>1102</v>
      </c>
      <c r="G1042" s="235"/>
      <c r="H1042" s="237" t="s">
        <v>21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223</v>
      </c>
      <c r="AU1042" s="244" t="s">
        <v>86</v>
      </c>
      <c r="AV1042" s="13" t="s">
        <v>80</v>
      </c>
      <c r="AW1042" s="13" t="s">
        <v>34</v>
      </c>
      <c r="AX1042" s="13" t="s">
        <v>73</v>
      </c>
      <c r="AY1042" s="244" t="s">
        <v>213</v>
      </c>
    </row>
    <row r="1043" s="14" customFormat="1">
      <c r="A1043" s="14"/>
      <c r="B1043" s="245"/>
      <c r="C1043" s="246"/>
      <c r="D1043" s="236" t="s">
        <v>223</v>
      </c>
      <c r="E1043" s="247" t="s">
        <v>21</v>
      </c>
      <c r="F1043" s="248" t="s">
        <v>2424</v>
      </c>
      <c r="G1043" s="246"/>
      <c r="H1043" s="249">
        <v>5.5599999999999996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223</v>
      </c>
      <c r="AU1043" s="255" t="s">
        <v>86</v>
      </c>
      <c r="AV1043" s="14" t="s">
        <v>86</v>
      </c>
      <c r="AW1043" s="14" t="s">
        <v>34</v>
      </c>
      <c r="AX1043" s="14" t="s">
        <v>73</v>
      </c>
      <c r="AY1043" s="255" t="s">
        <v>213</v>
      </c>
    </row>
    <row r="1044" s="14" customFormat="1">
      <c r="A1044" s="14"/>
      <c r="B1044" s="245"/>
      <c r="C1044" s="246"/>
      <c r="D1044" s="236" t="s">
        <v>223</v>
      </c>
      <c r="E1044" s="247" t="s">
        <v>21</v>
      </c>
      <c r="F1044" s="248" t="s">
        <v>2427</v>
      </c>
      <c r="G1044" s="246"/>
      <c r="H1044" s="249">
        <v>11.859999999999999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223</v>
      </c>
      <c r="AU1044" s="255" t="s">
        <v>86</v>
      </c>
      <c r="AV1044" s="14" t="s">
        <v>86</v>
      </c>
      <c r="AW1044" s="14" t="s">
        <v>34</v>
      </c>
      <c r="AX1044" s="14" t="s">
        <v>73</v>
      </c>
      <c r="AY1044" s="255" t="s">
        <v>213</v>
      </c>
    </row>
    <row r="1045" s="14" customFormat="1">
      <c r="A1045" s="14"/>
      <c r="B1045" s="245"/>
      <c r="C1045" s="246"/>
      <c r="D1045" s="236" t="s">
        <v>223</v>
      </c>
      <c r="E1045" s="247" t="s">
        <v>21</v>
      </c>
      <c r="F1045" s="248" t="s">
        <v>2432</v>
      </c>
      <c r="G1045" s="246"/>
      <c r="H1045" s="249">
        <v>41.200000000000003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223</v>
      </c>
      <c r="AU1045" s="255" t="s">
        <v>86</v>
      </c>
      <c r="AV1045" s="14" t="s">
        <v>86</v>
      </c>
      <c r="AW1045" s="14" t="s">
        <v>34</v>
      </c>
      <c r="AX1045" s="14" t="s">
        <v>73</v>
      </c>
      <c r="AY1045" s="255" t="s">
        <v>213</v>
      </c>
    </row>
    <row r="1046" s="14" customFormat="1">
      <c r="A1046" s="14"/>
      <c r="B1046" s="245"/>
      <c r="C1046" s="246"/>
      <c r="D1046" s="236" t="s">
        <v>223</v>
      </c>
      <c r="E1046" s="247" t="s">
        <v>21</v>
      </c>
      <c r="F1046" s="248" t="s">
        <v>2433</v>
      </c>
      <c r="G1046" s="246"/>
      <c r="H1046" s="249">
        <v>13.949999999999999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223</v>
      </c>
      <c r="AU1046" s="255" t="s">
        <v>86</v>
      </c>
      <c r="AV1046" s="14" t="s">
        <v>86</v>
      </c>
      <c r="AW1046" s="14" t="s">
        <v>34</v>
      </c>
      <c r="AX1046" s="14" t="s">
        <v>73</v>
      </c>
      <c r="AY1046" s="255" t="s">
        <v>213</v>
      </c>
    </row>
    <row r="1047" s="14" customFormat="1">
      <c r="A1047" s="14"/>
      <c r="B1047" s="245"/>
      <c r="C1047" s="246"/>
      <c r="D1047" s="236" t="s">
        <v>223</v>
      </c>
      <c r="E1047" s="247" t="s">
        <v>21</v>
      </c>
      <c r="F1047" s="248" t="s">
        <v>2434</v>
      </c>
      <c r="G1047" s="246"/>
      <c r="H1047" s="249">
        <v>2.6499999999999999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223</v>
      </c>
      <c r="AU1047" s="255" t="s">
        <v>86</v>
      </c>
      <c r="AV1047" s="14" t="s">
        <v>86</v>
      </c>
      <c r="AW1047" s="14" t="s">
        <v>34</v>
      </c>
      <c r="AX1047" s="14" t="s">
        <v>73</v>
      </c>
      <c r="AY1047" s="255" t="s">
        <v>213</v>
      </c>
    </row>
    <row r="1048" s="13" customFormat="1">
      <c r="A1048" s="13"/>
      <c r="B1048" s="234"/>
      <c r="C1048" s="235"/>
      <c r="D1048" s="236" t="s">
        <v>223</v>
      </c>
      <c r="E1048" s="237" t="s">
        <v>21</v>
      </c>
      <c r="F1048" s="238" t="s">
        <v>2633</v>
      </c>
      <c r="G1048" s="235"/>
      <c r="H1048" s="237" t="s">
        <v>21</v>
      </c>
      <c r="I1048" s="239"/>
      <c r="J1048" s="235"/>
      <c r="K1048" s="235"/>
      <c r="L1048" s="240"/>
      <c r="M1048" s="241"/>
      <c r="N1048" s="242"/>
      <c r="O1048" s="242"/>
      <c r="P1048" s="242"/>
      <c r="Q1048" s="242"/>
      <c r="R1048" s="242"/>
      <c r="S1048" s="242"/>
      <c r="T1048" s="24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4" t="s">
        <v>223</v>
      </c>
      <c r="AU1048" s="244" t="s">
        <v>86</v>
      </c>
      <c r="AV1048" s="13" t="s">
        <v>80</v>
      </c>
      <c r="AW1048" s="13" t="s">
        <v>34</v>
      </c>
      <c r="AX1048" s="13" t="s">
        <v>73</v>
      </c>
      <c r="AY1048" s="244" t="s">
        <v>213</v>
      </c>
    </row>
    <row r="1049" s="14" customFormat="1">
      <c r="A1049" s="14"/>
      <c r="B1049" s="245"/>
      <c r="C1049" s="246"/>
      <c r="D1049" s="236" t="s">
        <v>223</v>
      </c>
      <c r="E1049" s="247" t="s">
        <v>21</v>
      </c>
      <c r="F1049" s="248" t="s">
        <v>2634</v>
      </c>
      <c r="G1049" s="246"/>
      <c r="H1049" s="249">
        <v>26.100000000000001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223</v>
      </c>
      <c r="AU1049" s="255" t="s">
        <v>86</v>
      </c>
      <c r="AV1049" s="14" t="s">
        <v>86</v>
      </c>
      <c r="AW1049" s="14" t="s">
        <v>34</v>
      </c>
      <c r="AX1049" s="14" t="s">
        <v>73</v>
      </c>
      <c r="AY1049" s="255" t="s">
        <v>213</v>
      </c>
    </row>
    <row r="1050" s="13" customFormat="1">
      <c r="A1050" s="13"/>
      <c r="B1050" s="234"/>
      <c r="C1050" s="235"/>
      <c r="D1050" s="236" t="s">
        <v>223</v>
      </c>
      <c r="E1050" s="237" t="s">
        <v>21</v>
      </c>
      <c r="F1050" s="238" t="s">
        <v>2635</v>
      </c>
      <c r="G1050" s="235"/>
      <c r="H1050" s="237" t="s">
        <v>21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223</v>
      </c>
      <c r="AU1050" s="244" t="s">
        <v>86</v>
      </c>
      <c r="AV1050" s="13" t="s">
        <v>80</v>
      </c>
      <c r="AW1050" s="13" t="s">
        <v>34</v>
      </c>
      <c r="AX1050" s="13" t="s">
        <v>73</v>
      </c>
      <c r="AY1050" s="244" t="s">
        <v>213</v>
      </c>
    </row>
    <row r="1051" s="14" customFormat="1">
      <c r="A1051" s="14"/>
      <c r="B1051" s="245"/>
      <c r="C1051" s="246"/>
      <c r="D1051" s="236" t="s">
        <v>223</v>
      </c>
      <c r="E1051" s="247" t="s">
        <v>21</v>
      </c>
      <c r="F1051" s="248" t="s">
        <v>2636</v>
      </c>
      <c r="G1051" s="246"/>
      <c r="H1051" s="249">
        <v>10.23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223</v>
      </c>
      <c r="AU1051" s="255" t="s">
        <v>86</v>
      </c>
      <c r="AV1051" s="14" t="s">
        <v>86</v>
      </c>
      <c r="AW1051" s="14" t="s">
        <v>34</v>
      </c>
      <c r="AX1051" s="14" t="s">
        <v>73</v>
      </c>
      <c r="AY1051" s="255" t="s">
        <v>213</v>
      </c>
    </row>
    <row r="1052" s="14" customFormat="1">
      <c r="A1052" s="14"/>
      <c r="B1052" s="245"/>
      <c r="C1052" s="246"/>
      <c r="D1052" s="236" t="s">
        <v>223</v>
      </c>
      <c r="E1052" s="247" t="s">
        <v>21</v>
      </c>
      <c r="F1052" s="248" t="s">
        <v>2636</v>
      </c>
      <c r="G1052" s="246"/>
      <c r="H1052" s="249">
        <v>10.23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223</v>
      </c>
      <c r="AU1052" s="255" t="s">
        <v>86</v>
      </c>
      <c r="AV1052" s="14" t="s">
        <v>86</v>
      </c>
      <c r="AW1052" s="14" t="s">
        <v>34</v>
      </c>
      <c r="AX1052" s="14" t="s">
        <v>73</v>
      </c>
      <c r="AY1052" s="255" t="s">
        <v>213</v>
      </c>
    </row>
    <row r="1053" s="14" customFormat="1">
      <c r="A1053" s="14"/>
      <c r="B1053" s="245"/>
      <c r="C1053" s="246"/>
      <c r="D1053" s="236" t="s">
        <v>223</v>
      </c>
      <c r="E1053" s="247" t="s">
        <v>21</v>
      </c>
      <c r="F1053" s="248" t="s">
        <v>2637</v>
      </c>
      <c r="G1053" s="246"/>
      <c r="H1053" s="249">
        <v>9.3000000000000007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223</v>
      </c>
      <c r="AU1053" s="255" t="s">
        <v>86</v>
      </c>
      <c r="AV1053" s="14" t="s">
        <v>86</v>
      </c>
      <c r="AW1053" s="14" t="s">
        <v>34</v>
      </c>
      <c r="AX1053" s="14" t="s">
        <v>73</v>
      </c>
      <c r="AY1053" s="255" t="s">
        <v>213</v>
      </c>
    </row>
    <row r="1054" s="13" customFormat="1">
      <c r="A1054" s="13"/>
      <c r="B1054" s="234"/>
      <c r="C1054" s="235"/>
      <c r="D1054" s="236" t="s">
        <v>223</v>
      </c>
      <c r="E1054" s="237" t="s">
        <v>21</v>
      </c>
      <c r="F1054" s="238" t="s">
        <v>2638</v>
      </c>
      <c r="G1054" s="235"/>
      <c r="H1054" s="237" t="s">
        <v>21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223</v>
      </c>
      <c r="AU1054" s="244" t="s">
        <v>86</v>
      </c>
      <c r="AV1054" s="13" t="s">
        <v>80</v>
      </c>
      <c r="AW1054" s="13" t="s">
        <v>34</v>
      </c>
      <c r="AX1054" s="13" t="s">
        <v>73</v>
      </c>
      <c r="AY1054" s="244" t="s">
        <v>213</v>
      </c>
    </row>
    <row r="1055" s="14" customFormat="1">
      <c r="A1055" s="14"/>
      <c r="B1055" s="245"/>
      <c r="C1055" s="246"/>
      <c r="D1055" s="236" t="s">
        <v>223</v>
      </c>
      <c r="E1055" s="247" t="s">
        <v>21</v>
      </c>
      <c r="F1055" s="248" t="s">
        <v>2639</v>
      </c>
      <c r="G1055" s="246"/>
      <c r="H1055" s="249">
        <v>5.1150000000000002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223</v>
      </c>
      <c r="AU1055" s="255" t="s">
        <v>86</v>
      </c>
      <c r="AV1055" s="14" t="s">
        <v>86</v>
      </c>
      <c r="AW1055" s="14" t="s">
        <v>34</v>
      </c>
      <c r="AX1055" s="14" t="s">
        <v>73</v>
      </c>
      <c r="AY1055" s="255" t="s">
        <v>213</v>
      </c>
    </row>
    <row r="1056" s="14" customFormat="1">
      <c r="A1056" s="14"/>
      <c r="B1056" s="245"/>
      <c r="C1056" s="246"/>
      <c r="D1056" s="236" t="s">
        <v>223</v>
      </c>
      <c r="E1056" s="247" t="s">
        <v>21</v>
      </c>
      <c r="F1056" s="248" t="s">
        <v>2639</v>
      </c>
      <c r="G1056" s="246"/>
      <c r="H1056" s="249">
        <v>5.1150000000000002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223</v>
      </c>
      <c r="AU1056" s="255" t="s">
        <v>86</v>
      </c>
      <c r="AV1056" s="14" t="s">
        <v>86</v>
      </c>
      <c r="AW1056" s="14" t="s">
        <v>34</v>
      </c>
      <c r="AX1056" s="14" t="s">
        <v>73</v>
      </c>
      <c r="AY1056" s="255" t="s">
        <v>213</v>
      </c>
    </row>
    <row r="1057" s="14" customFormat="1">
      <c r="A1057" s="14"/>
      <c r="B1057" s="245"/>
      <c r="C1057" s="246"/>
      <c r="D1057" s="236" t="s">
        <v>223</v>
      </c>
      <c r="E1057" s="247" t="s">
        <v>21</v>
      </c>
      <c r="F1057" s="248" t="s">
        <v>2640</v>
      </c>
      <c r="G1057" s="246"/>
      <c r="H1057" s="249">
        <v>4.6500000000000004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223</v>
      </c>
      <c r="AU1057" s="255" t="s">
        <v>86</v>
      </c>
      <c r="AV1057" s="14" t="s">
        <v>86</v>
      </c>
      <c r="AW1057" s="14" t="s">
        <v>34</v>
      </c>
      <c r="AX1057" s="14" t="s">
        <v>73</v>
      </c>
      <c r="AY1057" s="255" t="s">
        <v>213</v>
      </c>
    </row>
    <row r="1058" s="16" customFormat="1">
      <c r="A1058" s="16"/>
      <c r="B1058" s="282"/>
      <c r="C1058" s="283"/>
      <c r="D1058" s="236" t="s">
        <v>223</v>
      </c>
      <c r="E1058" s="284" t="s">
        <v>2026</v>
      </c>
      <c r="F1058" s="285" t="s">
        <v>380</v>
      </c>
      <c r="G1058" s="283"/>
      <c r="H1058" s="286">
        <v>189.51000000000002</v>
      </c>
      <c r="I1058" s="287"/>
      <c r="J1058" s="283"/>
      <c r="K1058" s="283"/>
      <c r="L1058" s="288"/>
      <c r="M1058" s="289"/>
      <c r="N1058" s="290"/>
      <c r="O1058" s="290"/>
      <c r="P1058" s="290"/>
      <c r="Q1058" s="290"/>
      <c r="R1058" s="290"/>
      <c r="S1058" s="290"/>
      <c r="T1058" s="291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2" t="s">
        <v>223</v>
      </c>
      <c r="AU1058" s="292" t="s">
        <v>86</v>
      </c>
      <c r="AV1058" s="16" t="s">
        <v>116</v>
      </c>
      <c r="AW1058" s="16" t="s">
        <v>34</v>
      </c>
      <c r="AX1058" s="16" t="s">
        <v>73</v>
      </c>
      <c r="AY1058" s="292" t="s">
        <v>213</v>
      </c>
    </row>
    <row r="1059" s="13" customFormat="1">
      <c r="A1059" s="13"/>
      <c r="B1059" s="234"/>
      <c r="C1059" s="235"/>
      <c r="D1059" s="236" t="s">
        <v>223</v>
      </c>
      <c r="E1059" s="237" t="s">
        <v>21</v>
      </c>
      <c r="F1059" s="238" t="s">
        <v>2641</v>
      </c>
      <c r="G1059" s="235"/>
      <c r="H1059" s="237" t="s">
        <v>21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223</v>
      </c>
      <c r="AU1059" s="244" t="s">
        <v>86</v>
      </c>
      <c r="AV1059" s="13" t="s">
        <v>80</v>
      </c>
      <c r="AW1059" s="13" t="s">
        <v>34</v>
      </c>
      <c r="AX1059" s="13" t="s">
        <v>73</v>
      </c>
      <c r="AY1059" s="244" t="s">
        <v>213</v>
      </c>
    </row>
    <row r="1060" s="13" customFormat="1">
      <c r="A1060" s="13"/>
      <c r="B1060" s="234"/>
      <c r="C1060" s="235"/>
      <c r="D1060" s="236" t="s">
        <v>223</v>
      </c>
      <c r="E1060" s="237" t="s">
        <v>21</v>
      </c>
      <c r="F1060" s="238" t="s">
        <v>1035</v>
      </c>
      <c r="G1060" s="235"/>
      <c r="H1060" s="237" t="s">
        <v>21</v>
      </c>
      <c r="I1060" s="239"/>
      <c r="J1060" s="235"/>
      <c r="K1060" s="235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223</v>
      </c>
      <c r="AU1060" s="244" t="s">
        <v>86</v>
      </c>
      <c r="AV1060" s="13" t="s">
        <v>80</v>
      </c>
      <c r="AW1060" s="13" t="s">
        <v>34</v>
      </c>
      <c r="AX1060" s="13" t="s">
        <v>73</v>
      </c>
      <c r="AY1060" s="244" t="s">
        <v>213</v>
      </c>
    </row>
    <row r="1061" s="14" customFormat="1">
      <c r="A1061" s="14"/>
      <c r="B1061" s="245"/>
      <c r="C1061" s="246"/>
      <c r="D1061" s="236" t="s">
        <v>223</v>
      </c>
      <c r="E1061" s="247" t="s">
        <v>21</v>
      </c>
      <c r="F1061" s="248" t="s">
        <v>2442</v>
      </c>
      <c r="G1061" s="246"/>
      <c r="H1061" s="249">
        <v>12.74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223</v>
      </c>
      <c r="AU1061" s="255" t="s">
        <v>86</v>
      </c>
      <c r="AV1061" s="14" t="s">
        <v>86</v>
      </c>
      <c r="AW1061" s="14" t="s">
        <v>34</v>
      </c>
      <c r="AX1061" s="14" t="s">
        <v>73</v>
      </c>
      <c r="AY1061" s="255" t="s">
        <v>213</v>
      </c>
    </row>
    <row r="1062" s="14" customFormat="1">
      <c r="A1062" s="14"/>
      <c r="B1062" s="245"/>
      <c r="C1062" s="246"/>
      <c r="D1062" s="236" t="s">
        <v>223</v>
      </c>
      <c r="E1062" s="247" t="s">
        <v>21</v>
      </c>
      <c r="F1062" s="248" t="s">
        <v>2443</v>
      </c>
      <c r="G1062" s="246"/>
      <c r="H1062" s="249">
        <v>8.6500000000000004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223</v>
      </c>
      <c r="AU1062" s="255" t="s">
        <v>86</v>
      </c>
      <c r="AV1062" s="14" t="s">
        <v>86</v>
      </c>
      <c r="AW1062" s="14" t="s">
        <v>34</v>
      </c>
      <c r="AX1062" s="14" t="s">
        <v>73</v>
      </c>
      <c r="AY1062" s="255" t="s">
        <v>213</v>
      </c>
    </row>
    <row r="1063" s="16" customFormat="1">
      <c r="A1063" s="16"/>
      <c r="B1063" s="282"/>
      <c r="C1063" s="283"/>
      <c r="D1063" s="236" t="s">
        <v>223</v>
      </c>
      <c r="E1063" s="284" t="s">
        <v>2020</v>
      </c>
      <c r="F1063" s="285" t="s">
        <v>380</v>
      </c>
      <c r="G1063" s="283"/>
      <c r="H1063" s="286">
        <v>21.390000000000001</v>
      </c>
      <c r="I1063" s="287"/>
      <c r="J1063" s="283"/>
      <c r="K1063" s="283"/>
      <c r="L1063" s="288"/>
      <c r="M1063" s="289"/>
      <c r="N1063" s="290"/>
      <c r="O1063" s="290"/>
      <c r="P1063" s="290"/>
      <c r="Q1063" s="290"/>
      <c r="R1063" s="290"/>
      <c r="S1063" s="290"/>
      <c r="T1063" s="291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92" t="s">
        <v>223</v>
      </c>
      <c r="AU1063" s="292" t="s">
        <v>86</v>
      </c>
      <c r="AV1063" s="16" t="s">
        <v>116</v>
      </c>
      <c r="AW1063" s="16" t="s">
        <v>34</v>
      </c>
      <c r="AX1063" s="16" t="s">
        <v>73</v>
      </c>
      <c r="AY1063" s="292" t="s">
        <v>213</v>
      </c>
    </row>
    <row r="1064" s="13" customFormat="1">
      <c r="A1064" s="13"/>
      <c r="B1064" s="234"/>
      <c r="C1064" s="235"/>
      <c r="D1064" s="236" t="s">
        <v>223</v>
      </c>
      <c r="E1064" s="237" t="s">
        <v>21</v>
      </c>
      <c r="F1064" s="238" t="s">
        <v>2642</v>
      </c>
      <c r="G1064" s="235"/>
      <c r="H1064" s="237" t="s">
        <v>21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223</v>
      </c>
      <c r="AU1064" s="244" t="s">
        <v>86</v>
      </c>
      <c r="AV1064" s="13" t="s">
        <v>80</v>
      </c>
      <c r="AW1064" s="13" t="s">
        <v>34</v>
      </c>
      <c r="AX1064" s="13" t="s">
        <v>73</v>
      </c>
      <c r="AY1064" s="244" t="s">
        <v>213</v>
      </c>
    </row>
    <row r="1065" s="13" customFormat="1">
      <c r="A1065" s="13"/>
      <c r="B1065" s="234"/>
      <c r="C1065" s="235"/>
      <c r="D1065" s="236" t="s">
        <v>223</v>
      </c>
      <c r="E1065" s="237" t="s">
        <v>21</v>
      </c>
      <c r="F1065" s="238" t="s">
        <v>1035</v>
      </c>
      <c r="G1065" s="235"/>
      <c r="H1065" s="237" t="s">
        <v>21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223</v>
      </c>
      <c r="AU1065" s="244" t="s">
        <v>86</v>
      </c>
      <c r="AV1065" s="13" t="s">
        <v>80</v>
      </c>
      <c r="AW1065" s="13" t="s">
        <v>34</v>
      </c>
      <c r="AX1065" s="13" t="s">
        <v>73</v>
      </c>
      <c r="AY1065" s="244" t="s">
        <v>213</v>
      </c>
    </row>
    <row r="1066" s="14" customFormat="1">
      <c r="A1066" s="14"/>
      <c r="B1066" s="245"/>
      <c r="C1066" s="246"/>
      <c r="D1066" s="236" t="s">
        <v>223</v>
      </c>
      <c r="E1066" s="247" t="s">
        <v>21</v>
      </c>
      <c r="F1066" s="248" t="s">
        <v>2361</v>
      </c>
      <c r="G1066" s="246"/>
      <c r="H1066" s="249">
        <v>18.600000000000001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223</v>
      </c>
      <c r="AU1066" s="255" t="s">
        <v>86</v>
      </c>
      <c r="AV1066" s="14" t="s">
        <v>86</v>
      </c>
      <c r="AW1066" s="14" t="s">
        <v>34</v>
      </c>
      <c r="AX1066" s="14" t="s">
        <v>73</v>
      </c>
      <c r="AY1066" s="255" t="s">
        <v>213</v>
      </c>
    </row>
    <row r="1067" s="14" customFormat="1">
      <c r="A1067" s="14"/>
      <c r="B1067" s="245"/>
      <c r="C1067" s="246"/>
      <c r="D1067" s="236" t="s">
        <v>223</v>
      </c>
      <c r="E1067" s="247" t="s">
        <v>21</v>
      </c>
      <c r="F1067" s="248" t="s">
        <v>2363</v>
      </c>
      <c r="G1067" s="246"/>
      <c r="H1067" s="249">
        <v>29.850000000000001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223</v>
      </c>
      <c r="AU1067" s="255" t="s">
        <v>86</v>
      </c>
      <c r="AV1067" s="14" t="s">
        <v>86</v>
      </c>
      <c r="AW1067" s="14" t="s">
        <v>34</v>
      </c>
      <c r="AX1067" s="14" t="s">
        <v>73</v>
      </c>
      <c r="AY1067" s="255" t="s">
        <v>213</v>
      </c>
    </row>
    <row r="1068" s="14" customFormat="1">
      <c r="A1068" s="14"/>
      <c r="B1068" s="245"/>
      <c r="C1068" s="246"/>
      <c r="D1068" s="236" t="s">
        <v>223</v>
      </c>
      <c r="E1068" s="247" t="s">
        <v>21</v>
      </c>
      <c r="F1068" s="248" t="s">
        <v>2364</v>
      </c>
      <c r="G1068" s="246"/>
      <c r="H1068" s="249">
        <v>24.969999999999999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223</v>
      </c>
      <c r="AU1068" s="255" t="s">
        <v>86</v>
      </c>
      <c r="AV1068" s="14" t="s">
        <v>86</v>
      </c>
      <c r="AW1068" s="14" t="s">
        <v>34</v>
      </c>
      <c r="AX1068" s="14" t="s">
        <v>73</v>
      </c>
      <c r="AY1068" s="255" t="s">
        <v>213</v>
      </c>
    </row>
    <row r="1069" s="14" customFormat="1">
      <c r="A1069" s="14"/>
      <c r="B1069" s="245"/>
      <c r="C1069" s="246"/>
      <c r="D1069" s="236" t="s">
        <v>223</v>
      </c>
      <c r="E1069" s="247" t="s">
        <v>21</v>
      </c>
      <c r="F1069" s="248" t="s">
        <v>2365</v>
      </c>
      <c r="G1069" s="246"/>
      <c r="H1069" s="249">
        <v>23.739999999999998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223</v>
      </c>
      <c r="AU1069" s="255" t="s">
        <v>86</v>
      </c>
      <c r="AV1069" s="14" t="s">
        <v>86</v>
      </c>
      <c r="AW1069" s="14" t="s">
        <v>34</v>
      </c>
      <c r="AX1069" s="14" t="s">
        <v>73</v>
      </c>
      <c r="AY1069" s="255" t="s">
        <v>213</v>
      </c>
    </row>
    <row r="1070" s="14" customFormat="1">
      <c r="A1070" s="14"/>
      <c r="B1070" s="245"/>
      <c r="C1070" s="246"/>
      <c r="D1070" s="236" t="s">
        <v>223</v>
      </c>
      <c r="E1070" s="247" t="s">
        <v>21</v>
      </c>
      <c r="F1070" s="248" t="s">
        <v>2369</v>
      </c>
      <c r="G1070" s="246"/>
      <c r="H1070" s="249">
        <v>50.659999999999997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223</v>
      </c>
      <c r="AU1070" s="255" t="s">
        <v>86</v>
      </c>
      <c r="AV1070" s="14" t="s">
        <v>86</v>
      </c>
      <c r="AW1070" s="14" t="s">
        <v>34</v>
      </c>
      <c r="AX1070" s="14" t="s">
        <v>73</v>
      </c>
      <c r="AY1070" s="255" t="s">
        <v>213</v>
      </c>
    </row>
    <row r="1071" s="14" customFormat="1">
      <c r="A1071" s="14"/>
      <c r="B1071" s="245"/>
      <c r="C1071" s="246"/>
      <c r="D1071" s="236" t="s">
        <v>223</v>
      </c>
      <c r="E1071" s="247" t="s">
        <v>21</v>
      </c>
      <c r="F1071" s="248" t="s">
        <v>2370</v>
      </c>
      <c r="G1071" s="246"/>
      <c r="H1071" s="249">
        <v>45.100000000000001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223</v>
      </c>
      <c r="AU1071" s="255" t="s">
        <v>86</v>
      </c>
      <c r="AV1071" s="14" t="s">
        <v>86</v>
      </c>
      <c r="AW1071" s="14" t="s">
        <v>34</v>
      </c>
      <c r="AX1071" s="14" t="s">
        <v>73</v>
      </c>
      <c r="AY1071" s="255" t="s">
        <v>213</v>
      </c>
    </row>
    <row r="1072" s="14" customFormat="1">
      <c r="A1072" s="14"/>
      <c r="B1072" s="245"/>
      <c r="C1072" s="246"/>
      <c r="D1072" s="236" t="s">
        <v>223</v>
      </c>
      <c r="E1072" s="247" t="s">
        <v>21</v>
      </c>
      <c r="F1072" s="248" t="s">
        <v>2371</v>
      </c>
      <c r="G1072" s="246"/>
      <c r="H1072" s="249">
        <v>19.949999999999999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223</v>
      </c>
      <c r="AU1072" s="255" t="s">
        <v>86</v>
      </c>
      <c r="AV1072" s="14" t="s">
        <v>86</v>
      </c>
      <c r="AW1072" s="14" t="s">
        <v>34</v>
      </c>
      <c r="AX1072" s="14" t="s">
        <v>73</v>
      </c>
      <c r="AY1072" s="255" t="s">
        <v>213</v>
      </c>
    </row>
    <row r="1073" s="14" customFormat="1">
      <c r="A1073" s="14"/>
      <c r="B1073" s="245"/>
      <c r="C1073" s="246"/>
      <c r="D1073" s="236" t="s">
        <v>223</v>
      </c>
      <c r="E1073" s="247" t="s">
        <v>21</v>
      </c>
      <c r="F1073" s="248" t="s">
        <v>2372</v>
      </c>
      <c r="G1073" s="246"/>
      <c r="H1073" s="249">
        <v>20.170000000000002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223</v>
      </c>
      <c r="AU1073" s="255" t="s">
        <v>86</v>
      </c>
      <c r="AV1073" s="14" t="s">
        <v>86</v>
      </c>
      <c r="AW1073" s="14" t="s">
        <v>34</v>
      </c>
      <c r="AX1073" s="14" t="s">
        <v>73</v>
      </c>
      <c r="AY1073" s="255" t="s">
        <v>213</v>
      </c>
    </row>
    <row r="1074" s="14" customFormat="1">
      <c r="A1074" s="14"/>
      <c r="B1074" s="245"/>
      <c r="C1074" s="246"/>
      <c r="D1074" s="236" t="s">
        <v>223</v>
      </c>
      <c r="E1074" s="247" t="s">
        <v>21</v>
      </c>
      <c r="F1074" s="248" t="s">
        <v>2373</v>
      </c>
      <c r="G1074" s="246"/>
      <c r="H1074" s="249">
        <v>20.079999999999998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223</v>
      </c>
      <c r="AU1074" s="255" t="s">
        <v>86</v>
      </c>
      <c r="AV1074" s="14" t="s">
        <v>86</v>
      </c>
      <c r="AW1074" s="14" t="s">
        <v>34</v>
      </c>
      <c r="AX1074" s="14" t="s">
        <v>73</v>
      </c>
      <c r="AY1074" s="255" t="s">
        <v>213</v>
      </c>
    </row>
    <row r="1075" s="14" customFormat="1">
      <c r="A1075" s="14"/>
      <c r="B1075" s="245"/>
      <c r="C1075" s="246"/>
      <c r="D1075" s="236" t="s">
        <v>223</v>
      </c>
      <c r="E1075" s="247" t="s">
        <v>21</v>
      </c>
      <c r="F1075" s="248" t="s">
        <v>2374</v>
      </c>
      <c r="G1075" s="246"/>
      <c r="H1075" s="249">
        <v>20.170000000000002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223</v>
      </c>
      <c r="AU1075" s="255" t="s">
        <v>86</v>
      </c>
      <c r="AV1075" s="14" t="s">
        <v>86</v>
      </c>
      <c r="AW1075" s="14" t="s">
        <v>34</v>
      </c>
      <c r="AX1075" s="14" t="s">
        <v>73</v>
      </c>
      <c r="AY1075" s="255" t="s">
        <v>213</v>
      </c>
    </row>
    <row r="1076" s="13" customFormat="1">
      <c r="A1076" s="13"/>
      <c r="B1076" s="234"/>
      <c r="C1076" s="235"/>
      <c r="D1076" s="236" t="s">
        <v>223</v>
      </c>
      <c r="E1076" s="237" t="s">
        <v>21</v>
      </c>
      <c r="F1076" s="238" t="s">
        <v>1044</v>
      </c>
      <c r="G1076" s="235"/>
      <c r="H1076" s="237" t="s">
        <v>21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223</v>
      </c>
      <c r="AU1076" s="244" t="s">
        <v>86</v>
      </c>
      <c r="AV1076" s="13" t="s">
        <v>80</v>
      </c>
      <c r="AW1076" s="13" t="s">
        <v>34</v>
      </c>
      <c r="AX1076" s="13" t="s">
        <v>73</v>
      </c>
      <c r="AY1076" s="244" t="s">
        <v>213</v>
      </c>
    </row>
    <row r="1077" s="14" customFormat="1">
      <c r="A1077" s="14"/>
      <c r="B1077" s="245"/>
      <c r="C1077" s="246"/>
      <c r="D1077" s="236" t="s">
        <v>223</v>
      </c>
      <c r="E1077" s="247" t="s">
        <v>21</v>
      </c>
      <c r="F1077" s="248" t="s">
        <v>2386</v>
      </c>
      <c r="G1077" s="246"/>
      <c r="H1077" s="249">
        <v>12.43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223</v>
      </c>
      <c r="AU1077" s="255" t="s">
        <v>86</v>
      </c>
      <c r="AV1077" s="14" t="s">
        <v>86</v>
      </c>
      <c r="AW1077" s="14" t="s">
        <v>34</v>
      </c>
      <c r="AX1077" s="14" t="s">
        <v>73</v>
      </c>
      <c r="AY1077" s="255" t="s">
        <v>213</v>
      </c>
    </row>
    <row r="1078" s="14" customFormat="1">
      <c r="A1078" s="14"/>
      <c r="B1078" s="245"/>
      <c r="C1078" s="246"/>
      <c r="D1078" s="236" t="s">
        <v>223</v>
      </c>
      <c r="E1078" s="247" t="s">
        <v>21</v>
      </c>
      <c r="F1078" s="248" t="s">
        <v>2387</v>
      </c>
      <c r="G1078" s="246"/>
      <c r="H1078" s="249">
        <v>25.050000000000001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223</v>
      </c>
      <c r="AU1078" s="255" t="s">
        <v>86</v>
      </c>
      <c r="AV1078" s="14" t="s">
        <v>86</v>
      </c>
      <c r="AW1078" s="14" t="s">
        <v>34</v>
      </c>
      <c r="AX1078" s="14" t="s">
        <v>73</v>
      </c>
      <c r="AY1078" s="255" t="s">
        <v>213</v>
      </c>
    </row>
    <row r="1079" s="14" customFormat="1">
      <c r="A1079" s="14"/>
      <c r="B1079" s="245"/>
      <c r="C1079" s="246"/>
      <c r="D1079" s="236" t="s">
        <v>223</v>
      </c>
      <c r="E1079" s="247" t="s">
        <v>21</v>
      </c>
      <c r="F1079" s="248" t="s">
        <v>2388</v>
      </c>
      <c r="G1079" s="246"/>
      <c r="H1079" s="249">
        <v>18.390000000000001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223</v>
      </c>
      <c r="AU1079" s="255" t="s">
        <v>86</v>
      </c>
      <c r="AV1079" s="14" t="s">
        <v>86</v>
      </c>
      <c r="AW1079" s="14" t="s">
        <v>34</v>
      </c>
      <c r="AX1079" s="14" t="s">
        <v>73</v>
      </c>
      <c r="AY1079" s="255" t="s">
        <v>213</v>
      </c>
    </row>
    <row r="1080" s="14" customFormat="1">
      <c r="A1080" s="14"/>
      <c r="B1080" s="245"/>
      <c r="C1080" s="246"/>
      <c r="D1080" s="236" t="s">
        <v>223</v>
      </c>
      <c r="E1080" s="247" t="s">
        <v>21</v>
      </c>
      <c r="F1080" s="248" t="s">
        <v>2389</v>
      </c>
      <c r="G1080" s="246"/>
      <c r="H1080" s="249">
        <v>14.44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223</v>
      </c>
      <c r="AU1080" s="255" t="s">
        <v>86</v>
      </c>
      <c r="AV1080" s="14" t="s">
        <v>86</v>
      </c>
      <c r="AW1080" s="14" t="s">
        <v>34</v>
      </c>
      <c r="AX1080" s="14" t="s">
        <v>73</v>
      </c>
      <c r="AY1080" s="255" t="s">
        <v>213</v>
      </c>
    </row>
    <row r="1081" s="14" customFormat="1">
      <c r="A1081" s="14"/>
      <c r="B1081" s="245"/>
      <c r="C1081" s="246"/>
      <c r="D1081" s="236" t="s">
        <v>223</v>
      </c>
      <c r="E1081" s="247" t="s">
        <v>21</v>
      </c>
      <c r="F1081" s="248" t="s">
        <v>2395</v>
      </c>
      <c r="G1081" s="246"/>
      <c r="H1081" s="249">
        <v>41.009999999999998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223</v>
      </c>
      <c r="AU1081" s="255" t="s">
        <v>86</v>
      </c>
      <c r="AV1081" s="14" t="s">
        <v>86</v>
      </c>
      <c r="AW1081" s="14" t="s">
        <v>34</v>
      </c>
      <c r="AX1081" s="14" t="s">
        <v>73</v>
      </c>
      <c r="AY1081" s="255" t="s">
        <v>213</v>
      </c>
    </row>
    <row r="1082" s="14" customFormat="1">
      <c r="A1082" s="14"/>
      <c r="B1082" s="245"/>
      <c r="C1082" s="246"/>
      <c r="D1082" s="236" t="s">
        <v>223</v>
      </c>
      <c r="E1082" s="247" t="s">
        <v>21</v>
      </c>
      <c r="F1082" s="248" t="s">
        <v>2396</v>
      </c>
      <c r="G1082" s="246"/>
      <c r="H1082" s="249">
        <v>41.200000000000003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223</v>
      </c>
      <c r="AU1082" s="255" t="s">
        <v>86</v>
      </c>
      <c r="AV1082" s="14" t="s">
        <v>86</v>
      </c>
      <c r="AW1082" s="14" t="s">
        <v>34</v>
      </c>
      <c r="AX1082" s="14" t="s">
        <v>73</v>
      </c>
      <c r="AY1082" s="255" t="s">
        <v>213</v>
      </c>
    </row>
    <row r="1083" s="14" customFormat="1">
      <c r="A1083" s="14"/>
      <c r="B1083" s="245"/>
      <c r="C1083" s="246"/>
      <c r="D1083" s="236" t="s">
        <v>223</v>
      </c>
      <c r="E1083" s="247" t="s">
        <v>21</v>
      </c>
      <c r="F1083" s="248" t="s">
        <v>2397</v>
      </c>
      <c r="G1083" s="246"/>
      <c r="H1083" s="249">
        <v>22.98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223</v>
      </c>
      <c r="AU1083" s="255" t="s">
        <v>86</v>
      </c>
      <c r="AV1083" s="14" t="s">
        <v>86</v>
      </c>
      <c r="AW1083" s="14" t="s">
        <v>34</v>
      </c>
      <c r="AX1083" s="14" t="s">
        <v>73</v>
      </c>
      <c r="AY1083" s="255" t="s">
        <v>213</v>
      </c>
    </row>
    <row r="1084" s="14" customFormat="1">
      <c r="A1084" s="14"/>
      <c r="B1084" s="245"/>
      <c r="C1084" s="246"/>
      <c r="D1084" s="236" t="s">
        <v>223</v>
      </c>
      <c r="E1084" s="247" t="s">
        <v>21</v>
      </c>
      <c r="F1084" s="248" t="s">
        <v>2398</v>
      </c>
      <c r="G1084" s="246"/>
      <c r="H1084" s="249">
        <v>21.449999999999999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223</v>
      </c>
      <c r="AU1084" s="255" t="s">
        <v>86</v>
      </c>
      <c r="AV1084" s="14" t="s">
        <v>86</v>
      </c>
      <c r="AW1084" s="14" t="s">
        <v>34</v>
      </c>
      <c r="AX1084" s="14" t="s">
        <v>73</v>
      </c>
      <c r="AY1084" s="255" t="s">
        <v>213</v>
      </c>
    </row>
    <row r="1085" s="14" customFormat="1">
      <c r="A1085" s="14"/>
      <c r="B1085" s="245"/>
      <c r="C1085" s="246"/>
      <c r="D1085" s="236" t="s">
        <v>223</v>
      </c>
      <c r="E1085" s="247" t="s">
        <v>21</v>
      </c>
      <c r="F1085" s="248" t="s">
        <v>2402</v>
      </c>
      <c r="G1085" s="246"/>
      <c r="H1085" s="249">
        <v>50.659999999999997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223</v>
      </c>
      <c r="AU1085" s="255" t="s">
        <v>86</v>
      </c>
      <c r="AV1085" s="14" t="s">
        <v>86</v>
      </c>
      <c r="AW1085" s="14" t="s">
        <v>34</v>
      </c>
      <c r="AX1085" s="14" t="s">
        <v>73</v>
      </c>
      <c r="AY1085" s="255" t="s">
        <v>213</v>
      </c>
    </row>
    <row r="1086" s="14" customFormat="1">
      <c r="A1086" s="14"/>
      <c r="B1086" s="245"/>
      <c r="C1086" s="246"/>
      <c r="D1086" s="236" t="s">
        <v>223</v>
      </c>
      <c r="E1086" s="247" t="s">
        <v>21</v>
      </c>
      <c r="F1086" s="248" t="s">
        <v>2403</v>
      </c>
      <c r="G1086" s="246"/>
      <c r="H1086" s="249">
        <v>20.170000000000002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223</v>
      </c>
      <c r="AU1086" s="255" t="s">
        <v>86</v>
      </c>
      <c r="AV1086" s="14" t="s">
        <v>86</v>
      </c>
      <c r="AW1086" s="14" t="s">
        <v>34</v>
      </c>
      <c r="AX1086" s="14" t="s">
        <v>73</v>
      </c>
      <c r="AY1086" s="255" t="s">
        <v>213</v>
      </c>
    </row>
    <row r="1087" s="14" customFormat="1">
      <c r="A1087" s="14"/>
      <c r="B1087" s="245"/>
      <c r="C1087" s="246"/>
      <c r="D1087" s="236" t="s">
        <v>223</v>
      </c>
      <c r="E1087" s="247" t="s">
        <v>21</v>
      </c>
      <c r="F1087" s="248" t="s">
        <v>2404</v>
      </c>
      <c r="G1087" s="246"/>
      <c r="H1087" s="249">
        <v>19.949999999999999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223</v>
      </c>
      <c r="AU1087" s="255" t="s">
        <v>86</v>
      </c>
      <c r="AV1087" s="14" t="s">
        <v>86</v>
      </c>
      <c r="AW1087" s="14" t="s">
        <v>34</v>
      </c>
      <c r="AX1087" s="14" t="s">
        <v>73</v>
      </c>
      <c r="AY1087" s="255" t="s">
        <v>213</v>
      </c>
    </row>
    <row r="1088" s="14" customFormat="1">
      <c r="A1088" s="14"/>
      <c r="B1088" s="245"/>
      <c r="C1088" s="246"/>
      <c r="D1088" s="236" t="s">
        <v>223</v>
      </c>
      <c r="E1088" s="247" t="s">
        <v>21</v>
      </c>
      <c r="F1088" s="248" t="s">
        <v>2405</v>
      </c>
      <c r="G1088" s="246"/>
      <c r="H1088" s="249">
        <v>45.100000000000001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223</v>
      </c>
      <c r="AU1088" s="255" t="s">
        <v>86</v>
      </c>
      <c r="AV1088" s="14" t="s">
        <v>86</v>
      </c>
      <c r="AW1088" s="14" t="s">
        <v>34</v>
      </c>
      <c r="AX1088" s="14" t="s">
        <v>73</v>
      </c>
      <c r="AY1088" s="255" t="s">
        <v>213</v>
      </c>
    </row>
    <row r="1089" s="14" customFormat="1">
      <c r="A1089" s="14"/>
      <c r="B1089" s="245"/>
      <c r="C1089" s="246"/>
      <c r="D1089" s="236" t="s">
        <v>223</v>
      </c>
      <c r="E1089" s="247" t="s">
        <v>21</v>
      </c>
      <c r="F1089" s="248" t="s">
        <v>2406</v>
      </c>
      <c r="G1089" s="246"/>
      <c r="H1089" s="249">
        <v>20.079999999999998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223</v>
      </c>
      <c r="AU1089" s="255" t="s">
        <v>86</v>
      </c>
      <c r="AV1089" s="14" t="s">
        <v>86</v>
      </c>
      <c r="AW1089" s="14" t="s">
        <v>34</v>
      </c>
      <c r="AX1089" s="14" t="s">
        <v>73</v>
      </c>
      <c r="AY1089" s="255" t="s">
        <v>213</v>
      </c>
    </row>
    <row r="1090" s="14" customFormat="1">
      <c r="A1090" s="14"/>
      <c r="B1090" s="245"/>
      <c r="C1090" s="246"/>
      <c r="D1090" s="236" t="s">
        <v>223</v>
      </c>
      <c r="E1090" s="247" t="s">
        <v>21</v>
      </c>
      <c r="F1090" s="248" t="s">
        <v>2407</v>
      </c>
      <c r="G1090" s="246"/>
      <c r="H1090" s="249">
        <v>20.170000000000002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223</v>
      </c>
      <c r="AU1090" s="255" t="s">
        <v>86</v>
      </c>
      <c r="AV1090" s="14" t="s">
        <v>86</v>
      </c>
      <c r="AW1090" s="14" t="s">
        <v>34</v>
      </c>
      <c r="AX1090" s="14" t="s">
        <v>73</v>
      </c>
      <c r="AY1090" s="255" t="s">
        <v>213</v>
      </c>
    </row>
    <row r="1091" s="14" customFormat="1">
      <c r="A1091" s="14"/>
      <c r="B1091" s="245"/>
      <c r="C1091" s="246"/>
      <c r="D1091" s="236" t="s">
        <v>223</v>
      </c>
      <c r="E1091" s="247" t="s">
        <v>21</v>
      </c>
      <c r="F1091" s="248" t="s">
        <v>2411</v>
      </c>
      <c r="G1091" s="246"/>
      <c r="H1091" s="249">
        <v>7.1399999999999997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223</v>
      </c>
      <c r="AU1091" s="255" t="s">
        <v>86</v>
      </c>
      <c r="AV1091" s="14" t="s">
        <v>86</v>
      </c>
      <c r="AW1091" s="14" t="s">
        <v>34</v>
      </c>
      <c r="AX1091" s="14" t="s">
        <v>73</v>
      </c>
      <c r="AY1091" s="255" t="s">
        <v>213</v>
      </c>
    </row>
    <row r="1092" s="13" customFormat="1">
      <c r="A1092" s="13"/>
      <c r="B1092" s="234"/>
      <c r="C1092" s="235"/>
      <c r="D1092" s="236" t="s">
        <v>223</v>
      </c>
      <c r="E1092" s="237" t="s">
        <v>21</v>
      </c>
      <c r="F1092" s="238" t="s">
        <v>1102</v>
      </c>
      <c r="G1092" s="235"/>
      <c r="H1092" s="237" t="s">
        <v>21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223</v>
      </c>
      <c r="AU1092" s="244" t="s">
        <v>86</v>
      </c>
      <c r="AV1092" s="13" t="s">
        <v>80</v>
      </c>
      <c r="AW1092" s="13" t="s">
        <v>34</v>
      </c>
      <c r="AX1092" s="13" t="s">
        <v>73</v>
      </c>
      <c r="AY1092" s="244" t="s">
        <v>213</v>
      </c>
    </row>
    <row r="1093" s="14" customFormat="1">
      <c r="A1093" s="14"/>
      <c r="B1093" s="245"/>
      <c r="C1093" s="246"/>
      <c r="D1093" s="236" t="s">
        <v>223</v>
      </c>
      <c r="E1093" s="247" t="s">
        <v>21</v>
      </c>
      <c r="F1093" s="248" t="s">
        <v>2414</v>
      </c>
      <c r="G1093" s="246"/>
      <c r="H1093" s="249">
        <v>12.74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223</v>
      </c>
      <c r="AU1093" s="255" t="s">
        <v>86</v>
      </c>
      <c r="AV1093" s="14" t="s">
        <v>86</v>
      </c>
      <c r="AW1093" s="14" t="s">
        <v>34</v>
      </c>
      <c r="AX1093" s="14" t="s">
        <v>73</v>
      </c>
      <c r="AY1093" s="255" t="s">
        <v>213</v>
      </c>
    </row>
    <row r="1094" s="14" customFormat="1">
      <c r="A1094" s="14"/>
      <c r="B1094" s="245"/>
      <c r="C1094" s="246"/>
      <c r="D1094" s="236" t="s">
        <v>223</v>
      </c>
      <c r="E1094" s="247" t="s">
        <v>21</v>
      </c>
      <c r="F1094" s="248" t="s">
        <v>2415</v>
      </c>
      <c r="G1094" s="246"/>
      <c r="H1094" s="249">
        <v>10.140000000000001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223</v>
      </c>
      <c r="AU1094" s="255" t="s">
        <v>86</v>
      </c>
      <c r="AV1094" s="14" t="s">
        <v>86</v>
      </c>
      <c r="AW1094" s="14" t="s">
        <v>34</v>
      </c>
      <c r="AX1094" s="14" t="s">
        <v>73</v>
      </c>
      <c r="AY1094" s="255" t="s">
        <v>213</v>
      </c>
    </row>
    <row r="1095" s="14" customFormat="1">
      <c r="A1095" s="14"/>
      <c r="B1095" s="245"/>
      <c r="C1095" s="246"/>
      <c r="D1095" s="236" t="s">
        <v>223</v>
      </c>
      <c r="E1095" s="247" t="s">
        <v>21</v>
      </c>
      <c r="F1095" s="248" t="s">
        <v>2416</v>
      </c>
      <c r="G1095" s="246"/>
      <c r="H1095" s="249">
        <v>12.59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223</v>
      </c>
      <c r="AU1095" s="255" t="s">
        <v>86</v>
      </c>
      <c r="AV1095" s="14" t="s">
        <v>86</v>
      </c>
      <c r="AW1095" s="14" t="s">
        <v>34</v>
      </c>
      <c r="AX1095" s="14" t="s">
        <v>73</v>
      </c>
      <c r="AY1095" s="255" t="s">
        <v>213</v>
      </c>
    </row>
    <row r="1096" s="14" customFormat="1">
      <c r="A1096" s="14"/>
      <c r="B1096" s="245"/>
      <c r="C1096" s="246"/>
      <c r="D1096" s="236" t="s">
        <v>223</v>
      </c>
      <c r="E1096" s="247" t="s">
        <v>21</v>
      </c>
      <c r="F1096" s="248" t="s">
        <v>2417</v>
      </c>
      <c r="G1096" s="246"/>
      <c r="H1096" s="249">
        <v>14.449999999999999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223</v>
      </c>
      <c r="AU1096" s="255" t="s">
        <v>86</v>
      </c>
      <c r="AV1096" s="14" t="s">
        <v>86</v>
      </c>
      <c r="AW1096" s="14" t="s">
        <v>34</v>
      </c>
      <c r="AX1096" s="14" t="s">
        <v>73</v>
      </c>
      <c r="AY1096" s="255" t="s">
        <v>213</v>
      </c>
    </row>
    <row r="1097" s="14" customFormat="1">
      <c r="A1097" s="14"/>
      <c r="B1097" s="245"/>
      <c r="C1097" s="246"/>
      <c r="D1097" s="236" t="s">
        <v>223</v>
      </c>
      <c r="E1097" s="247" t="s">
        <v>21</v>
      </c>
      <c r="F1097" s="248" t="s">
        <v>2418</v>
      </c>
      <c r="G1097" s="246"/>
      <c r="H1097" s="249">
        <v>16.940000000000001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223</v>
      </c>
      <c r="AU1097" s="255" t="s">
        <v>86</v>
      </c>
      <c r="AV1097" s="14" t="s">
        <v>86</v>
      </c>
      <c r="AW1097" s="14" t="s">
        <v>34</v>
      </c>
      <c r="AX1097" s="14" t="s">
        <v>73</v>
      </c>
      <c r="AY1097" s="255" t="s">
        <v>213</v>
      </c>
    </row>
    <row r="1098" s="14" customFormat="1">
      <c r="A1098" s="14"/>
      <c r="B1098" s="245"/>
      <c r="C1098" s="246"/>
      <c r="D1098" s="236" t="s">
        <v>223</v>
      </c>
      <c r="E1098" s="247" t="s">
        <v>21</v>
      </c>
      <c r="F1098" s="248" t="s">
        <v>2419</v>
      </c>
      <c r="G1098" s="246"/>
      <c r="H1098" s="249">
        <v>14.58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223</v>
      </c>
      <c r="AU1098" s="255" t="s">
        <v>86</v>
      </c>
      <c r="AV1098" s="14" t="s">
        <v>86</v>
      </c>
      <c r="AW1098" s="14" t="s">
        <v>34</v>
      </c>
      <c r="AX1098" s="14" t="s">
        <v>73</v>
      </c>
      <c r="AY1098" s="255" t="s">
        <v>213</v>
      </c>
    </row>
    <row r="1099" s="14" customFormat="1">
      <c r="A1099" s="14"/>
      <c r="B1099" s="245"/>
      <c r="C1099" s="246"/>
      <c r="D1099" s="236" t="s">
        <v>223</v>
      </c>
      <c r="E1099" s="247" t="s">
        <v>21</v>
      </c>
      <c r="F1099" s="248" t="s">
        <v>2420</v>
      </c>
      <c r="G1099" s="246"/>
      <c r="H1099" s="249">
        <v>13.890000000000001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223</v>
      </c>
      <c r="AU1099" s="255" t="s">
        <v>86</v>
      </c>
      <c r="AV1099" s="14" t="s">
        <v>86</v>
      </c>
      <c r="AW1099" s="14" t="s">
        <v>34</v>
      </c>
      <c r="AX1099" s="14" t="s">
        <v>73</v>
      </c>
      <c r="AY1099" s="255" t="s">
        <v>213</v>
      </c>
    </row>
    <row r="1100" s="14" customFormat="1">
      <c r="A1100" s="14"/>
      <c r="B1100" s="245"/>
      <c r="C1100" s="246"/>
      <c r="D1100" s="236" t="s">
        <v>223</v>
      </c>
      <c r="E1100" s="247" t="s">
        <v>21</v>
      </c>
      <c r="F1100" s="248" t="s">
        <v>2425</v>
      </c>
      <c r="G1100" s="246"/>
      <c r="H1100" s="249">
        <v>28.170000000000002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223</v>
      </c>
      <c r="AU1100" s="255" t="s">
        <v>86</v>
      </c>
      <c r="AV1100" s="14" t="s">
        <v>86</v>
      </c>
      <c r="AW1100" s="14" t="s">
        <v>34</v>
      </c>
      <c r="AX1100" s="14" t="s">
        <v>73</v>
      </c>
      <c r="AY1100" s="255" t="s">
        <v>213</v>
      </c>
    </row>
    <row r="1101" s="14" customFormat="1">
      <c r="A1101" s="14"/>
      <c r="B1101" s="245"/>
      <c r="C1101" s="246"/>
      <c r="D1101" s="236" t="s">
        <v>223</v>
      </c>
      <c r="E1101" s="247" t="s">
        <v>21</v>
      </c>
      <c r="F1101" s="248" t="s">
        <v>2435</v>
      </c>
      <c r="G1101" s="246"/>
      <c r="H1101" s="249">
        <v>7.7300000000000004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223</v>
      </c>
      <c r="AU1101" s="255" t="s">
        <v>86</v>
      </c>
      <c r="AV1101" s="14" t="s">
        <v>86</v>
      </c>
      <c r="AW1101" s="14" t="s">
        <v>34</v>
      </c>
      <c r="AX1101" s="14" t="s">
        <v>73</v>
      </c>
      <c r="AY1101" s="255" t="s">
        <v>213</v>
      </c>
    </row>
    <row r="1102" s="16" customFormat="1">
      <c r="A1102" s="16"/>
      <c r="B1102" s="282"/>
      <c r="C1102" s="283"/>
      <c r="D1102" s="236" t="s">
        <v>223</v>
      </c>
      <c r="E1102" s="284" t="s">
        <v>2032</v>
      </c>
      <c r="F1102" s="285" t="s">
        <v>380</v>
      </c>
      <c r="G1102" s="283"/>
      <c r="H1102" s="286">
        <v>784.74000000000012</v>
      </c>
      <c r="I1102" s="287"/>
      <c r="J1102" s="283"/>
      <c r="K1102" s="283"/>
      <c r="L1102" s="288"/>
      <c r="M1102" s="289"/>
      <c r="N1102" s="290"/>
      <c r="O1102" s="290"/>
      <c r="P1102" s="290"/>
      <c r="Q1102" s="290"/>
      <c r="R1102" s="290"/>
      <c r="S1102" s="290"/>
      <c r="T1102" s="291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92" t="s">
        <v>223</v>
      </c>
      <c r="AU1102" s="292" t="s">
        <v>86</v>
      </c>
      <c r="AV1102" s="16" t="s">
        <v>116</v>
      </c>
      <c r="AW1102" s="16" t="s">
        <v>34</v>
      </c>
      <c r="AX1102" s="16" t="s">
        <v>73</v>
      </c>
      <c r="AY1102" s="292" t="s">
        <v>213</v>
      </c>
    </row>
    <row r="1103" s="15" customFormat="1">
      <c r="A1103" s="15"/>
      <c r="B1103" s="256"/>
      <c r="C1103" s="257"/>
      <c r="D1103" s="236" t="s">
        <v>223</v>
      </c>
      <c r="E1103" s="258" t="s">
        <v>21</v>
      </c>
      <c r="F1103" s="259" t="s">
        <v>230</v>
      </c>
      <c r="G1103" s="257"/>
      <c r="H1103" s="260">
        <v>1611.0800000000011</v>
      </c>
      <c r="I1103" s="261"/>
      <c r="J1103" s="257"/>
      <c r="K1103" s="257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6" t="s">
        <v>223</v>
      </c>
      <c r="AU1103" s="266" t="s">
        <v>86</v>
      </c>
      <c r="AV1103" s="15" t="s">
        <v>122</v>
      </c>
      <c r="AW1103" s="15" t="s">
        <v>34</v>
      </c>
      <c r="AX1103" s="15" t="s">
        <v>80</v>
      </c>
      <c r="AY1103" s="266" t="s">
        <v>213</v>
      </c>
    </row>
    <row r="1104" s="2" customFormat="1" ht="24.15" customHeight="1">
      <c r="A1104" s="41"/>
      <c r="B1104" s="42"/>
      <c r="C1104" s="267" t="s">
        <v>1165</v>
      </c>
      <c r="D1104" s="267" t="s">
        <v>241</v>
      </c>
      <c r="E1104" s="268" t="s">
        <v>2643</v>
      </c>
      <c r="F1104" s="269" t="s">
        <v>2644</v>
      </c>
      <c r="G1104" s="270" t="s">
        <v>248</v>
      </c>
      <c r="H1104" s="271">
        <v>390.74200000000002</v>
      </c>
      <c r="I1104" s="272"/>
      <c r="J1104" s="273">
        <f>ROUND(I1104*H1104,2)</f>
        <v>0</v>
      </c>
      <c r="K1104" s="269" t="s">
        <v>21</v>
      </c>
      <c r="L1104" s="274"/>
      <c r="M1104" s="275" t="s">
        <v>21</v>
      </c>
      <c r="N1104" s="276" t="s">
        <v>45</v>
      </c>
      <c r="O1104" s="87"/>
      <c r="P1104" s="225">
        <f>O1104*H1104</f>
        <v>0</v>
      </c>
      <c r="Q1104" s="225">
        <v>0.0036800000000000001</v>
      </c>
      <c r="R1104" s="225">
        <f>Q1104*H1104</f>
        <v>1.4379305600000001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502</v>
      </c>
      <c r="AT1104" s="227" t="s">
        <v>241</v>
      </c>
      <c r="AU1104" s="227" t="s">
        <v>86</v>
      </c>
      <c r="AY1104" s="20" t="s">
        <v>213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86</v>
      </c>
      <c r="BK1104" s="228">
        <f>ROUND(I1104*H1104,2)</f>
        <v>0</v>
      </c>
      <c r="BL1104" s="20" t="s">
        <v>314</v>
      </c>
      <c r="BM1104" s="227" t="s">
        <v>2645</v>
      </c>
    </row>
    <row r="1105" s="14" customFormat="1">
      <c r="A1105" s="14"/>
      <c r="B1105" s="245"/>
      <c r="C1105" s="246"/>
      <c r="D1105" s="236" t="s">
        <v>223</v>
      </c>
      <c r="E1105" s="247" t="s">
        <v>21</v>
      </c>
      <c r="F1105" s="248" t="s">
        <v>2646</v>
      </c>
      <c r="G1105" s="246"/>
      <c r="H1105" s="249">
        <v>390.74200000000002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223</v>
      </c>
      <c r="AU1105" s="255" t="s">
        <v>86</v>
      </c>
      <c r="AV1105" s="14" t="s">
        <v>86</v>
      </c>
      <c r="AW1105" s="14" t="s">
        <v>34</v>
      </c>
      <c r="AX1105" s="14" t="s">
        <v>73</v>
      </c>
      <c r="AY1105" s="255" t="s">
        <v>213</v>
      </c>
    </row>
    <row r="1106" s="15" customFormat="1">
      <c r="A1106" s="15"/>
      <c r="B1106" s="256"/>
      <c r="C1106" s="257"/>
      <c r="D1106" s="236" t="s">
        <v>223</v>
      </c>
      <c r="E1106" s="258" t="s">
        <v>21</v>
      </c>
      <c r="F1106" s="259" t="s">
        <v>230</v>
      </c>
      <c r="G1106" s="257"/>
      <c r="H1106" s="260">
        <v>390.74200000000002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6" t="s">
        <v>223</v>
      </c>
      <c r="AU1106" s="266" t="s">
        <v>86</v>
      </c>
      <c r="AV1106" s="15" t="s">
        <v>122</v>
      </c>
      <c r="AW1106" s="15" t="s">
        <v>34</v>
      </c>
      <c r="AX1106" s="15" t="s">
        <v>80</v>
      </c>
      <c r="AY1106" s="266" t="s">
        <v>213</v>
      </c>
    </row>
    <row r="1107" s="2" customFormat="1" ht="24.15" customHeight="1">
      <c r="A1107" s="41"/>
      <c r="B1107" s="42"/>
      <c r="C1107" s="267" t="s">
        <v>1170</v>
      </c>
      <c r="D1107" s="267" t="s">
        <v>241</v>
      </c>
      <c r="E1107" s="268" t="s">
        <v>2647</v>
      </c>
      <c r="F1107" s="269" t="s">
        <v>2648</v>
      </c>
      <c r="G1107" s="270" t="s">
        <v>248</v>
      </c>
      <c r="H1107" s="271">
        <v>68.75</v>
      </c>
      <c r="I1107" s="272"/>
      <c r="J1107" s="273">
        <f>ROUND(I1107*H1107,2)</f>
        <v>0</v>
      </c>
      <c r="K1107" s="269" t="s">
        <v>21</v>
      </c>
      <c r="L1107" s="274"/>
      <c r="M1107" s="275" t="s">
        <v>21</v>
      </c>
      <c r="N1107" s="276" t="s">
        <v>45</v>
      </c>
      <c r="O1107" s="87"/>
      <c r="P1107" s="225">
        <f>O1107*H1107</f>
        <v>0</v>
      </c>
      <c r="Q1107" s="225">
        <v>0.0036800000000000001</v>
      </c>
      <c r="R1107" s="225">
        <f>Q1107*H1107</f>
        <v>0.253</v>
      </c>
      <c r="S1107" s="225">
        <v>0</v>
      </c>
      <c r="T1107" s="226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7" t="s">
        <v>502</v>
      </c>
      <c r="AT1107" s="227" t="s">
        <v>241</v>
      </c>
      <c r="AU1107" s="227" t="s">
        <v>86</v>
      </c>
      <c r="AY1107" s="20" t="s">
        <v>213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20" t="s">
        <v>86</v>
      </c>
      <c r="BK1107" s="228">
        <f>ROUND(I1107*H1107,2)</f>
        <v>0</v>
      </c>
      <c r="BL1107" s="20" t="s">
        <v>314</v>
      </c>
      <c r="BM1107" s="227" t="s">
        <v>2649</v>
      </c>
    </row>
    <row r="1108" s="14" customFormat="1">
      <c r="A1108" s="14"/>
      <c r="B1108" s="245"/>
      <c r="C1108" s="246"/>
      <c r="D1108" s="236" t="s">
        <v>223</v>
      </c>
      <c r="E1108" s="247" t="s">
        <v>21</v>
      </c>
      <c r="F1108" s="248" t="s">
        <v>2650</v>
      </c>
      <c r="G1108" s="246"/>
      <c r="H1108" s="249">
        <v>68.75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223</v>
      </c>
      <c r="AU1108" s="255" t="s">
        <v>86</v>
      </c>
      <c r="AV1108" s="14" t="s">
        <v>86</v>
      </c>
      <c r="AW1108" s="14" t="s">
        <v>34</v>
      </c>
      <c r="AX1108" s="14" t="s">
        <v>73</v>
      </c>
      <c r="AY1108" s="255" t="s">
        <v>213</v>
      </c>
    </row>
    <row r="1109" s="15" customFormat="1">
      <c r="A1109" s="15"/>
      <c r="B1109" s="256"/>
      <c r="C1109" s="257"/>
      <c r="D1109" s="236" t="s">
        <v>223</v>
      </c>
      <c r="E1109" s="258" t="s">
        <v>21</v>
      </c>
      <c r="F1109" s="259" t="s">
        <v>230</v>
      </c>
      <c r="G1109" s="257"/>
      <c r="H1109" s="260">
        <v>68.75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6" t="s">
        <v>223</v>
      </c>
      <c r="AU1109" s="266" t="s">
        <v>86</v>
      </c>
      <c r="AV1109" s="15" t="s">
        <v>122</v>
      </c>
      <c r="AW1109" s="15" t="s">
        <v>34</v>
      </c>
      <c r="AX1109" s="15" t="s">
        <v>80</v>
      </c>
      <c r="AY1109" s="266" t="s">
        <v>213</v>
      </c>
    </row>
    <row r="1110" s="2" customFormat="1" ht="24.15" customHeight="1">
      <c r="A1110" s="41"/>
      <c r="B1110" s="42"/>
      <c r="C1110" s="267" t="s">
        <v>1179</v>
      </c>
      <c r="D1110" s="267" t="s">
        <v>241</v>
      </c>
      <c r="E1110" s="268" t="s">
        <v>2651</v>
      </c>
      <c r="F1110" s="269" t="s">
        <v>2652</v>
      </c>
      <c r="G1110" s="270" t="s">
        <v>248</v>
      </c>
      <c r="H1110" s="271">
        <v>80.079999999999998</v>
      </c>
      <c r="I1110" s="272"/>
      <c r="J1110" s="273">
        <f>ROUND(I1110*H1110,2)</f>
        <v>0</v>
      </c>
      <c r="K1110" s="269" t="s">
        <v>21</v>
      </c>
      <c r="L1110" s="274"/>
      <c r="M1110" s="275" t="s">
        <v>21</v>
      </c>
      <c r="N1110" s="276" t="s">
        <v>45</v>
      </c>
      <c r="O1110" s="87"/>
      <c r="P1110" s="225">
        <f>O1110*H1110</f>
        <v>0</v>
      </c>
      <c r="Q1110" s="225">
        <v>0.0036800000000000001</v>
      </c>
      <c r="R1110" s="225">
        <f>Q1110*H1110</f>
        <v>0.29469440000000002</v>
      </c>
      <c r="S1110" s="225">
        <v>0</v>
      </c>
      <c r="T1110" s="226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7" t="s">
        <v>502</v>
      </c>
      <c r="AT1110" s="227" t="s">
        <v>241</v>
      </c>
      <c r="AU1110" s="227" t="s">
        <v>86</v>
      </c>
      <c r="AY1110" s="20" t="s">
        <v>213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20" t="s">
        <v>86</v>
      </c>
      <c r="BK1110" s="228">
        <f>ROUND(I1110*H1110,2)</f>
        <v>0</v>
      </c>
      <c r="BL1110" s="20" t="s">
        <v>314</v>
      </c>
      <c r="BM1110" s="227" t="s">
        <v>2653</v>
      </c>
    </row>
    <row r="1111" s="14" customFormat="1">
      <c r="A1111" s="14"/>
      <c r="B1111" s="245"/>
      <c r="C1111" s="246"/>
      <c r="D1111" s="236" t="s">
        <v>223</v>
      </c>
      <c r="E1111" s="247" t="s">
        <v>21</v>
      </c>
      <c r="F1111" s="248" t="s">
        <v>2654</v>
      </c>
      <c r="G1111" s="246"/>
      <c r="H1111" s="249">
        <v>80.079999999999998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223</v>
      </c>
      <c r="AU1111" s="255" t="s">
        <v>86</v>
      </c>
      <c r="AV1111" s="14" t="s">
        <v>86</v>
      </c>
      <c r="AW1111" s="14" t="s">
        <v>34</v>
      </c>
      <c r="AX1111" s="14" t="s">
        <v>73</v>
      </c>
      <c r="AY1111" s="255" t="s">
        <v>213</v>
      </c>
    </row>
    <row r="1112" s="15" customFormat="1">
      <c r="A1112" s="15"/>
      <c r="B1112" s="256"/>
      <c r="C1112" s="257"/>
      <c r="D1112" s="236" t="s">
        <v>223</v>
      </c>
      <c r="E1112" s="258" t="s">
        <v>21</v>
      </c>
      <c r="F1112" s="259" t="s">
        <v>230</v>
      </c>
      <c r="G1112" s="257"/>
      <c r="H1112" s="260">
        <v>80.079999999999998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6" t="s">
        <v>223</v>
      </c>
      <c r="AU1112" s="266" t="s">
        <v>86</v>
      </c>
      <c r="AV1112" s="15" t="s">
        <v>122</v>
      </c>
      <c r="AW1112" s="15" t="s">
        <v>34</v>
      </c>
      <c r="AX1112" s="15" t="s">
        <v>80</v>
      </c>
      <c r="AY1112" s="266" t="s">
        <v>213</v>
      </c>
    </row>
    <row r="1113" s="2" customFormat="1" ht="24.15" customHeight="1">
      <c r="A1113" s="41"/>
      <c r="B1113" s="42"/>
      <c r="C1113" s="267" t="s">
        <v>1185</v>
      </c>
      <c r="D1113" s="267" t="s">
        <v>241</v>
      </c>
      <c r="E1113" s="268" t="s">
        <v>2655</v>
      </c>
      <c r="F1113" s="269" t="s">
        <v>2656</v>
      </c>
      <c r="G1113" s="270" t="s">
        <v>248</v>
      </c>
      <c r="H1113" s="271">
        <v>60.302</v>
      </c>
      <c r="I1113" s="272"/>
      <c r="J1113" s="273">
        <f>ROUND(I1113*H1113,2)</f>
        <v>0</v>
      </c>
      <c r="K1113" s="269" t="s">
        <v>21</v>
      </c>
      <c r="L1113" s="274"/>
      <c r="M1113" s="275" t="s">
        <v>21</v>
      </c>
      <c r="N1113" s="276" t="s">
        <v>45</v>
      </c>
      <c r="O1113" s="87"/>
      <c r="P1113" s="225">
        <f>O1113*H1113</f>
        <v>0</v>
      </c>
      <c r="Q1113" s="225">
        <v>0.0036800000000000001</v>
      </c>
      <c r="R1113" s="225">
        <f>Q1113*H1113</f>
        <v>0.22191136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502</v>
      </c>
      <c r="AT1113" s="227" t="s">
        <v>241</v>
      </c>
      <c r="AU1113" s="227" t="s">
        <v>86</v>
      </c>
      <c r="AY1113" s="20" t="s">
        <v>213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86</v>
      </c>
      <c r="BK1113" s="228">
        <f>ROUND(I1113*H1113,2)</f>
        <v>0</v>
      </c>
      <c r="BL1113" s="20" t="s">
        <v>314</v>
      </c>
      <c r="BM1113" s="227" t="s">
        <v>2657</v>
      </c>
    </row>
    <row r="1114" s="14" customFormat="1">
      <c r="A1114" s="14"/>
      <c r="B1114" s="245"/>
      <c r="C1114" s="246"/>
      <c r="D1114" s="236" t="s">
        <v>223</v>
      </c>
      <c r="E1114" s="247" t="s">
        <v>21</v>
      </c>
      <c r="F1114" s="248" t="s">
        <v>2658</v>
      </c>
      <c r="G1114" s="246"/>
      <c r="H1114" s="249">
        <v>60.302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223</v>
      </c>
      <c r="AU1114" s="255" t="s">
        <v>86</v>
      </c>
      <c r="AV1114" s="14" t="s">
        <v>86</v>
      </c>
      <c r="AW1114" s="14" t="s">
        <v>34</v>
      </c>
      <c r="AX1114" s="14" t="s">
        <v>73</v>
      </c>
      <c r="AY1114" s="255" t="s">
        <v>213</v>
      </c>
    </row>
    <row r="1115" s="15" customFormat="1">
      <c r="A1115" s="15"/>
      <c r="B1115" s="256"/>
      <c r="C1115" s="257"/>
      <c r="D1115" s="236" t="s">
        <v>223</v>
      </c>
      <c r="E1115" s="258" t="s">
        <v>21</v>
      </c>
      <c r="F1115" s="259" t="s">
        <v>230</v>
      </c>
      <c r="G1115" s="257"/>
      <c r="H1115" s="260">
        <v>60.302</v>
      </c>
      <c r="I1115" s="261"/>
      <c r="J1115" s="257"/>
      <c r="K1115" s="257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6" t="s">
        <v>223</v>
      </c>
      <c r="AU1115" s="266" t="s">
        <v>86</v>
      </c>
      <c r="AV1115" s="15" t="s">
        <v>122</v>
      </c>
      <c r="AW1115" s="15" t="s">
        <v>34</v>
      </c>
      <c r="AX1115" s="15" t="s">
        <v>80</v>
      </c>
      <c r="AY1115" s="266" t="s">
        <v>213</v>
      </c>
    </row>
    <row r="1116" s="2" customFormat="1" ht="21.75" customHeight="1">
      <c r="A1116" s="41"/>
      <c r="B1116" s="42"/>
      <c r="C1116" s="267" t="s">
        <v>1191</v>
      </c>
      <c r="D1116" s="267" t="s">
        <v>241</v>
      </c>
      <c r="E1116" s="268" t="s">
        <v>2659</v>
      </c>
      <c r="F1116" s="269" t="s">
        <v>2660</v>
      </c>
      <c r="G1116" s="270" t="s">
        <v>248</v>
      </c>
      <c r="H1116" s="271">
        <v>77.109999999999999</v>
      </c>
      <c r="I1116" s="272"/>
      <c r="J1116" s="273">
        <f>ROUND(I1116*H1116,2)</f>
        <v>0</v>
      </c>
      <c r="K1116" s="269" t="s">
        <v>21</v>
      </c>
      <c r="L1116" s="274"/>
      <c r="M1116" s="275" t="s">
        <v>21</v>
      </c>
      <c r="N1116" s="276" t="s">
        <v>45</v>
      </c>
      <c r="O1116" s="87"/>
      <c r="P1116" s="225">
        <f>O1116*H1116</f>
        <v>0</v>
      </c>
      <c r="Q1116" s="225">
        <v>0.0036800000000000001</v>
      </c>
      <c r="R1116" s="225">
        <f>Q1116*H1116</f>
        <v>0.28376479999999998</v>
      </c>
      <c r="S1116" s="225">
        <v>0</v>
      </c>
      <c r="T1116" s="226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7" t="s">
        <v>502</v>
      </c>
      <c r="AT1116" s="227" t="s">
        <v>241</v>
      </c>
      <c r="AU1116" s="227" t="s">
        <v>86</v>
      </c>
      <c r="AY1116" s="20" t="s">
        <v>213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20" t="s">
        <v>86</v>
      </c>
      <c r="BK1116" s="228">
        <f>ROUND(I1116*H1116,2)</f>
        <v>0</v>
      </c>
      <c r="BL1116" s="20" t="s">
        <v>314</v>
      </c>
      <c r="BM1116" s="227" t="s">
        <v>2661</v>
      </c>
    </row>
    <row r="1117" s="14" customFormat="1">
      <c r="A1117" s="14"/>
      <c r="B1117" s="245"/>
      <c r="C1117" s="246"/>
      <c r="D1117" s="236" t="s">
        <v>223</v>
      </c>
      <c r="E1117" s="247" t="s">
        <v>21</v>
      </c>
      <c r="F1117" s="248" t="s">
        <v>2662</v>
      </c>
      <c r="G1117" s="246"/>
      <c r="H1117" s="249">
        <v>77.109999999999999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223</v>
      </c>
      <c r="AU1117" s="255" t="s">
        <v>86</v>
      </c>
      <c r="AV1117" s="14" t="s">
        <v>86</v>
      </c>
      <c r="AW1117" s="14" t="s">
        <v>34</v>
      </c>
      <c r="AX1117" s="14" t="s">
        <v>73</v>
      </c>
      <c r="AY1117" s="255" t="s">
        <v>213</v>
      </c>
    </row>
    <row r="1118" s="15" customFormat="1">
      <c r="A1118" s="15"/>
      <c r="B1118" s="256"/>
      <c r="C1118" s="257"/>
      <c r="D1118" s="236" t="s">
        <v>223</v>
      </c>
      <c r="E1118" s="258" t="s">
        <v>21</v>
      </c>
      <c r="F1118" s="259" t="s">
        <v>230</v>
      </c>
      <c r="G1118" s="257"/>
      <c r="H1118" s="260">
        <v>77.109999999999999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223</v>
      </c>
      <c r="AU1118" s="266" t="s">
        <v>86</v>
      </c>
      <c r="AV1118" s="15" t="s">
        <v>122</v>
      </c>
      <c r="AW1118" s="15" t="s">
        <v>34</v>
      </c>
      <c r="AX1118" s="15" t="s">
        <v>80</v>
      </c>
      <c r="AY1118" s="266" t="s">
        <v>213</v>
      </c>
    </row>
    <row r="1119" s="2" customFormat="1" ht="21.75" customHeight="1">
      <c r="A1119" s="41"/>
      <c r="B1119" s="42"/>
      <c r="C1119" s="267" t="s">
        <v>1199</v>
      </c>
      <c r="D1119" s="267" t="s">
        <v>241</v>
      </c>
      <c r="E1119" s="268" t="s">
        <v>2663</v>
      </c>
      <c r="F1119" s="269" t="s">
        <v>2664</v>
      </c>
      <c r="G1119" s="270" t="s">
        <v>248</v>
      </c>
      <c r="H1119" s="271">
        <v>208.46100000000001</v>
      </c>
      <c r="I1119" s="272"/>
      <c r="J1119" s="273">
        <f>ROUND(I1119*H1119,2)</f>
        <v>0</v>
      </c>
      <c r="K1119" s="269" t="s">
        <v>21</v>
      </c>
      <c r="L1119" s="274"/>
      <c r="M1119" s="275" t="s">
        <v>21</v>
      </c>
      <c r="N1119" s="276" t="s">
        <v>45</v>
      </c>
      <c r="O1119" s="87"/>
      <c r="P1119" s="225">
        <f>O1119*H1119</f>
        <v>0</v>
      </c>
      <c r="Q1119" s="225">
        <v>0.0036800000000000001</v>
      </c>
      <c r="R1119" s="225">
        <f>Q1119*H1119</f>
        <v>0.76713648000000012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502</v>
      </c>
      <c r="AT1119" s="227" t="s">
        <v>241</v>
      </c>
      <c r="AU1119" s="227" t="s">
        <v>86</v>
      </c>
      <c r="AY1119" s="20" t="s">
        <v>213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86</v>
      </c>
      <c r="BK1119" s="228">
        <f>ROUND(I1119*H1119,2)</f>
        <v>0</v>
      </c>
      <c r="BL1119" s="20" t="s">
        <v>314</v>
      </c>
      <c r="BM1119" s="227" t="s">
        <v>2665</v>
      </c>
    </row>
    <row r="1120" s="14" customFormat="1">
      <c r="A1120" s="14"/>
      <c r="B1120" s="245"/>
      <c r="C1120" s="246"/>
      <c r="D1120" s="236" t="s">
        <v>223</v>
      </c>
      <c r="E1120" s="247" t="s">
        <v>21</v>
      </c>
      <c r="F1120" s="248" t="s">
        <v>2666</v>
      </c>
      <c r="G1120" s="246"/>
      <c r="H1120" s="249">
        <v>208.46100000000001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223</v>
      </c>
      <c r="AU1120" s="255" t="s">
        <v>86</v>
      </c>
      <c r="AV1120" s="14" t="s">
        <v>86</v>
      </c>
      <c r="AW1120" s="14" t="s">
        <v>34</v>
      </c>
      <c r="AX1120" s="14" t="s">
        <v>73</v>
      </c>
      <c r="AY1120" s="255" t="s">
        <v>213</v>
      </c>
    </row>
    <row r="1121" s="15" customFormat="1">
      <c r="A1121" s="15"/>
      <c r="B1121" s="256"/>
      <c r="C1121" s="257"/>
      <c r="D1121" s="236" t="s">
        <v>223</v>
      </c>
      <c r="E1121" s="258" t="s">
        <v>21</v>
      </c>
      <c r="F1121" s="259" t="s">
        <v>230</v>
      </c>
      <c r="G1121" s="257"/>
      <c r="H1121" s="260">
        <v>208.46100000000001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223</v>
      </c>
      <c r="AU1121" s="266" t="s">
        <v>86</v>
      </c>
      <c r="AV1121" s="15" t="s">
        <v>122</v>
      </c>
      <c r="AW1121" s="15" t="s">
        <v>34</v>
      </c>
      <c r="AX1121" s="15" t="s">
        <v>80</v>
      </c>
      <c r="AY1121" s="266" t="s">
        <v>213</v>
      </c>
    </row>
    <row r="1122" s="2" customFormat="1" ht="24.15" customHeight="1">
      <c r="A1122" s="41"/>
      <c r="B1122" s="42"/>
      <c r="C1122" s="267" t="s">
        <v>1205</v>
      </c>
      <c r="D1122" s="267" t="s">
        <v>241</v>
      </c>
      <c r="E1122" s="268" t="s">
        <v>2667</v>
      </c>
      <c r="F1122" s="269" t="s">
        <v>2668</v>
      </c>
      <c r="G1122" s="270" t="s">
        <v>248</v>
      </c>
      <c r="H1122" s="271">
        <v>23.529</v>
      </c>
      <c r="I1122" s="272"/>
      <c r="J1122" s="273">
        <f>ROUND(I1122*H1122,2)</f>
        <v>0</v>
      </c>
      <c r="K1122" s="269" t="s">
        <v>21</v>
      </c>
      <c r="L1122" s="274"/>
      <c r="M1122" s="275" t="s">
        <v>21</v>
      </c>
      <c r="N1122" s="276" t="s">
        <v>45</v>
      </c>
      <c r="O1122" s="87"/>
      <c r="P1122" s="225">
        <f>O1122*H1122</f>
        <v>0</v>
      </c>
      <c r="Q1122" s="225">
        <v>0.0036800000000000001</v>
      </c>
      <c r="R1122" s="225">
        <f>Q1122*H1122</f>
        <v>0.086586720000000006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502</v>
      </c>
      <c r="AT1122" s="227" t="s">
        <v>241</v>
      </c>
      <c r="AU1122" s="227" t="s">
        <v>86</v>
      </c>
      <c r="AY1122" s="20" t="s">
        <v>213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86</v>
      </c>
      <c r="BK1122" s="228">
        <f>ROUND(I1122*H1122,2)</f>
        <v>0</v>
      </c>
      <c r="BL1122" s="20" t="s">
        <v>314</v>
      </c>
      <c r="BM1122" s="227" t="s">
        <v>2669</v>
      </c>
    </row>
    <row r="1123" s="14" customFormat="1">
      <c r="A1123" s="14"/>
      <c r="B1123" s="245"/>
      <c r="C1123" s="246"/>
      <c r="D1123" s="236" t="s">
        <v>223</v>
      </c>
      <c r="E1123" s="247" t="s">
        <v>21</v>
      </c>
      <c r="F1123" s="248" t="s">
        <v>2670</v>
      </c>
      <c r="G1123" s="246"/>
      <c r="H1123" s="249">
        <v>23.529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223</v>
      </c>
      <c r="AU1123" s="255" t="s">
        <v>86</v>
      </c>
      <c r="AV1123" s="14" t="s">
        <v>86</v>
      </c>
      <c r="AW1123" s="14" t="s">
        <v>34</v>
      </c>
      <c r="AX1123" s="14" t="s">
        <v>73</v>
      </c>
      <c r="AY1123" s="255" t="s">
        <v>213</v>
      </c>
    </row>
    <row r="1124" s="15" customFormat="1">
      <c r="A1124" s="15"/>
      <c r="B1124" s="256"/>
      <c r="C1124" s="257"/>
      <c r="D1124" s="236" t="s">
        <v>223</v>
      </c>
      <c r="E1124" s="258" t="s">
        <v>21</v>
      </c>
      <c r="F1124" s="259" t="s">
        <v>230</v>
      </c>
      <c r="G1124" s="257"/>
      <c r="H1124" s="260">
        <v>23.529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6" t="s">
        <v>223</v>
      </c>
      <c r="AU1124" s="266" t="s">
        <v>86</v>
      </c>
      <c r="AV1124" s="15" t="s">
        <v>122</v>
      </c>
      <c r="AW1124" s="15" t="s">
        <v>34</v>
      </c>
      <c r="AX1124" s="15" t="s">
        <v>80</v>
      </c>
      <c r="AY1124" s="266" t="s">
        <v>213</v>
      </c>
    </row>
    <row r="1125" s="2" customFormat="1" ht="24.15" customHeight="1">
      <c r="A1125" s="41"/>
      <c r="B1125" s="42"/>
      <c r="C1125" s="267" t="s">
        <v>1215</v>
      </c>
      <c r="D1125" s="267" t="s">
        <v>241</v>
      </c>
      <c r="E1125" s="268" t="s">
        <v>2671</v>
      </c>
      <c r="F1125" s="269" t="s">
        <v>2672</v>
      </c>
      <c r="G1125" s="270" t="s">
        <v>248</v>
      </c>
      <c r="H1125" s="271">
        <v>863.21400000000006</v>
      </c>
      <c r="I1125" s="272"/>
      <c r="J1125" s="273">
        <f>ROUND(I1125*H1125,2)</f>
        <v>0</v>
      </c>
      <c r="K1125" s="269" t="s">
        <v>21</v>
      </c>
      <c r="L1125" s="274"/>
      <c r="M1125" s="275" t="s">
        <v>21</v>
      </c>
      <c r="N1125" s="276" t="s">
        <v>45</v>
      </c>
      <c r="O1125" s="87"/>
      <c r="P1125" s="225">
        <f>O1125*H1125</f>
        <v>0</v>
      </c>
      <c r="Q1125" s="225">
        <v>0.0036800000000000001</v>
      </c>
      <c r="R1125" s="225">
        <f>Q1125*H1125</f>
        <v>3.1766275200000003</v>
      </c>
      <c r="S1125" s="225">
        <v>0</v>
      </c>
      <c r="T1125" s="226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7" t="s">
        <v>502</v>
      </c>
      <c r="AT1125" s="227" t="s">
        <v>241</v>
      </c>
      <c r="AU1125" s="227" t="s">
        <v>86</v>
      </c>
      <c r="AY1125" s="20" t="s">
        <v>213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20" t="s">
        <v>86</v>
      </c>
      <c r="BK1125" s="228">
        <f>ROUND(I1125*H1125,2)</f>
        <v>0</v>
      </c>
      <c r="BL1125" s="20" t="s">
        <v>314</v>
      </c>
      <c r="BM1125" s="227" t="s">
        <v>2673</v>
      </c>
    </row>
    <row r="1126" s="14" customFormat="1">
      <c r="A1126" s="14"/>
      <c r="B1126" s="245"/>
      <c r="C1126" s="246"/>
      <c r="D1126" s="236" t="s">
        <v>223</v>
      </c>
      <c r="E1126" s="247" t="s">
        <v>21</v>
      </c>
      <c r="F1126" s="248" t="s">
        <v>2674</v>
      </c>
      <c r="G1126" s="246"/>
      <c r="H1126" s="249">
        <v>863.21400000000006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223</v>
      </c>
      <c r="AU1126" s="255" t="s">
        <v>86</v>
      </c>
      <c r="AV1126" s="14" t="s">
        <v>86</v>
      </c>
      <c r="AW1126" s="14" t="s">
        <v>34</v>
      </c>
      <c r="AX1126" s="14" t="s">
        <v>73</v>
      </c>
      <c r="AY1126" s="255" t="s">
        <v>213</v>
      </c>
    </row>
    <row r="1127" s="15" customFormat="1">
      <c r="A1127" s="15"/>
      <c r="B1127" s="256"/>
      <c r="C1127" s="257"/>
      <c r="D1127" s="236" t="s">
        <v>223</v>
      </c>
      <c r="E1127" s="258" t="s">
        <v>21</v>
      </c>
      <c r="F1127" s="259" t="s">
        <v>230</v>
      </c>
      <c r="G1127" s="257"/>
      <c r="H1127" s="260">
        <v>863.21400000000006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6" t="s">
        <v>223</v>
      </c>
      <c r="AU1127" s="266" t="s">
        <v>86</v>
      </c>
      <c r="AV1127" s="15" t="s">
        <v>122</v>
      </c>
      <c r="AW1127" s="15" t="s">
        <v>34</v>
      </c>
      <c r="AX1127" s="15" t="s">
        <v>80</v>
      </c>
      <c r="AY1127" s="266" t="s">
        <v>213</v>
      </c>
    </row>
    <row r="1128" s="2" customFormat="1" ht="16.5" customHeight="1">
      <c r="A1128" s="41"/>
      <c r="B1128" s="42"/>
      <c r="C1128" s="216" t="s">
        <v>1221</v>
      </c>
      <c r="D1128" s="216" t="s">
        <v>215</v>
      </c>
      <c r="E1128" s="217" t="s">
        <v>2675</v>
      </c>
      <c r="F1128" s="218" t="s">
        <v>2676</v>
      </c>
      <c r="G1128" s="219" t="s">
        <v>424</v>
      </c>
      <c r="H1128" s="220">
        <v>1567.9400000000001</v>
      </c>
      <c r="I1128" s="221"/>
      <c r="J1128" s="222">
        <f>ROUND(I1128*H1128,2)</f>
        <v>0</v>
      </c>
      <c r="K1128" s="218" t="s">
        <v>21</v>
      </c>
      <c r="L1128" s="47"/>
      <c r="M1128" s="223" t="s">
        <v>21</v>
      </c>
      <c r="N1128" s="224" t="s">
        <v>45</v>
      </c>
      <c r="O1128" s="87"/>
      <c r="P1128" s="225">
        <f>O1128*H1128</f>
        <v>0</v>
      </c>
      <c r="Q1128" s="225">
        <v>5.0000000000000002E-05</v>
      </c>
      <c r="R1128" s="225">
        <f>Q1128*H1128</f>
        <v>0.078397000000000008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314</v>
      </c>
      <c r="AT1128" s="227" t="s">
        <v>215</v>
      </c>
      <c r="AU1128" s="227" t="s">
        <v>86</v>
      </c>
      <c r="AY1128" s="20" t="s">
        <v>213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86</v>
      </c>
      <c r="BK1128" s="228">
        <f>ROUND(I1128*H1128,2)</f>
        <v>0</v>
      </c>
      <c r="BL1128" s="20" t="s">
        <v>314</v>
      </c>
      <c r="BM1128" s="227" t="s">
        <v>2677</v>
      </c>
    </row>
    <row r="1129" s="13" customFormat="1">
      <c r="A1129" s="13"/>
      <c r="B1129" s="234"/>
      <c r="C1129" s="235"/>
      <c r="D1129" s="236" t="s">
        <v>223</v>
      </c>
      <c r="E1129" s="237" t="s">
        <v>21</v>
      </c>
      <c r="F1129" s="238" t="s">
        <v>1209</v>
      </c>
      <c r="G1129" s="235"/>
      <c r="H1129" s="237" t="s">
        <v>21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223</v>
      </c>
      <c r="AU1129" s="244" t="s">
        <v>86</v>
      </c>
      <c r="AV1129" s="13" t="s">
        <v>80</v>
      </c>
      <c r="AW1129" s="13" t="s">
        <v>34</v>
      </c>
      <c r="AX1129" s="13" t="s">
        <v>73</v>
      </c>
      <c r="AY1129" s="244" t="s">
        <v>213</v>
      </c>
    </row>
    <row r="1130" s="14" customFormat="1">
      <c r="A1130" s="14"/>
      <c r="B1130" s="245"/>
      <c r="C1130" s="246"/>
      <c r="D1130" s="236" t="s">
        <v>223</v>
      </c>
      <c r="E1130" s="247" t="s">
        <v>21</v>
      </c>
      <c r="F1130" s="248" t="s">
        <v>2678</v>
      </c>
      <c r="G1130" s="246"/>
      <c r="H1130" s="249">
        <v>41.399999999999999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223</v>
      </c>
      <c r="AU1130" s="255" t="s">
        <v>86</v>
      </c>
      <c r="AV1130" s="14" t="s">
        <v>86</v>
      </c>
      <c r="AW1130" s="14" t="s">
        <v>34</v>
      </c>
      <c r="AX1130" s="14" t="s">
        <v>73</v>
      </c>
      <c r="AY1130" s="255" t="s">
        <v>213</v>
      </c>
    </row>
    <row r="1131" s="14" customFormat="1">
      <c r="A1131" s="14"/>
      <c r="B1131" s="245"/>
      <c r="C1131" s="246"/>
      <c r="D1131" s="236" t="s">
        <v>223</v>
      </c>
      <c r="E1131" s="247" t="s">
        <v>21</v>
      </c>
      <c r="F1131" s="248" t="s">
        <v>2679</v>
      </c>
      <c r="G1131" s="246"/>
      <c r="H1131" s="249">
        <v>25.670000000000002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223</v>
      </c>
      <c r="AU1131" s="255" t="s">
        <v>86</v>
      </c>
      <c r="AV1131" s="14" t="s">
        <v>86</v>
      </c>
      <c r="AW1131" s="14" t="s">
        <v>34</v>
      </c>
      <c r="AX1131" s="14" t="s">
        <v>73</v>
      </c>
      <c r="AY1131" s="255" t="s">
        <v>213</v>
      </c>
    </row>
    <row r="1132" s="14" customFormat="1">
      <c r="A1132" s="14"/>
      <c r="B1132" s="245"/>
      <c r="C1132" s="246"/>
      <c r="D1132" s="236" t="s">
        <v>223</v>
      </c>
      <c r="E1132" s="247" t="s">
        <v>21</v>
      </c>
      <c r="F1132" s="248" t="s">
        <v>2680</v>
      </c>
      <c r="G1132" s="246"/>
      <c r="H1132" s="249">
        <v>27.890000000000001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223</v>
      </c>
      <c r="AU1132" s="255" t="s">
        <v>86</v>
      </c>
      <c r="AV1132" s="14" t="s">
        <v>86</v>
      </c>
      <c r="AW1132" s="14" t="s">
        <v>34</v>
      </c>
      <c r="AX1132" s="14" t="s">
        <v>73</v>
      </c>
      <c r="AY1132" s="255" t="s">
        <v>213</v>
      </c>
    </row>
    <row r="1133" s="14" customFormat="1">
      <c r="A1133" s="14"/>
      <c r="B1133" s="245"/>
      <c r="C1133" s="246"/>
      <c r="D1133" s="236" t="s">
        <v>223</v>
      </c>
      <c r="E1133" s="247" t="s">
        <v>21</v>
      </c>
      <c r="F1133" s="248" t="s">
        <v>2681</v>
      </c>
      <c r="G1133" s="246"/>
      <c r="H1133" s="249">
        <v>20.600000000000001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223</v>
      </c>
      <c r="AU1133" s="255" t="s">
        <v>86</v>
      </c>
      <c r="AV1133" s="14" t="s">
        <v>86</v>
      </c>
      <c r="AW1133" s="14" t="s">
        <v>34</v>
      </c>
      <c r="AX1133" s="14" t="s">
        <v>73</v>
      </c>
      <c r="AY1133" s="255" t="s">
        <v>213</v>
      </c>
    </row>
    <row r="1134" s="14" customFormat="1">
      <c r="A1134" s="14"/>
      <c r="B1134" s="245"/>
      <c r="C1134" s="246"/>
      <c r="D1134" s="236" t="s">
        <v>223</v>
      </c>
      <c r="E1134" s="247" t="s">
        <v>21</v>
      </c>
      <c r="F1134" s="248" t="s">
        <v>2682</v>
      </c>
      <c r="G1134" s="246"/>
      <c r="H1134" s="249">
        <v>24.59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223</v>
      </c>
      <c r="AU1134" s="255" t="s">
        <v>86</v>
      </c>
      <c r="AV1134" s="14" t="s">
        <v>86</v>
      </c>
      <c r="AW1134" s="14" t="s">
        <v>34</v>
      </c>
      <c r="AX1134" s="14" t="s">
        <v>73</v>
      </c>
      <c r="AY1134" s="255" t="s">
        <v>213</v>
      </c>
    </row>
    <row r="1135" s="14" customFormat="1">
      <c r="A1135" s="14"/>
      <c r="B1135" s="245"/>
      <c r="C1135" s="246"/>
      <c r="D1135" s="236" t="s">
        <v>223</v>
      </c>
      <c r="E1135" s="247" t="s">
        <v>21</v>
      </c>
      <c r="F1135" s="248" t="s">
        <v>2683</v>
      </c>
      <c r="G1135" s="246"/>
      <c r="H1135" s="249">
        <v>25.170000000000002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223</v>
      </c>
      <c r="AU1135" s="255" t="s">
        <v>86</v>
      </c>
      <c r="AV1135" s="14" t="s">
        <v>86</v>
      </c>
      <c r="AW1135" s="14" t="s">
        <v>34</v>
      </c>
      <c r="AX1135" s="14" t="s">
        <v>73</v>
      </c>
      <c r="AY1135" s="255" t="s">
        <v>213</v>
      </c>
    </row>
    <row r="1136" s="14" customFormat="1">
      <c r="A1136" s="14"/>
      <c r="B1136" s="245"/>
      <c r="C1136" s="246"/>
      <c r="D1136" s="236" t="s">
        <v>223</v>
      </c>
      <c r="E1136" s="247" t="s">
        <v>21</v>
      </c>
      <c r="F1136" s="248" t="s">
        <v>2684</v>
      </c>
      <c r="G1136" s="246"/>
      <c r="H1136" s="249">
        <v>10.539999999999999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223</v>
      </c>
      <c r="AU1136" s="255" t="s">
        <v>86</v>
      </c>
      <c r="AV1136" s="14" t="s">
        <v>86</v>
      </c>
      <c r="AW1136" s="14" t="s">
        <v>34</v>
      </c>
      <c r="AX1136" s="14" t="s">
        <v>73</v>
      </c>
      <c r="AY1136" s="255" t="s">
        <v>213</v>
      </c>
    </row>
    <row r="1137" s="14" customFormat="1">
      <c r="A1137" s="14"/>
      <c r="B1137" s="245"/>
      <c r="C1137" s="246"/>
      <c r="D1137" s="236" t="s">
        <v>223</v>
      </c>
      <c r="E1137" s="247" t="s">
        <v>21</v>
      </c>
      <c r="F1137" s="248" t="s">
        <v>2685</v>
      </c>
      <c r="G1137" s="246"/>
      <c r="H1137" s="249">
        <v>11.970000000000001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223</v>
      </c>
      <c r="AU1137" s="255" t="s">
        <v>86</v>
      </c>
      <c r="AV1137" s="14" t="s">
        <v>86</v>
      </c>
      <c r="AW1137" s="14" t="s">
        <v>34</v>
      </c>
      <c r="AX1137" s="14" t="s">
        <v>73</v>
      </c>
      <c r="AY1137" s="255" t="s">
        <v>213</v>
      </c>
    </row>
    <row r="1138" s="14" customFormat="1">
      <c r="A1138" s="14"/>
      <c r="B1138" s="245"/>
      <c r="C1138" s="246"/>
      <c r="D1138" s="236" t="s">
        <v>223</v>
      </c>
      <c r="E1138" s="247" t="s">
        <v>21</v>
      </c>
      <c r="F1138" s="248" t="s">
        <v>2686</v>
      </c>
      <c r="G1138" s="246"/>
      <c r="H1138" s="249">
        <v>21.609999999999999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223</v>
      </c>
      <c r="AU1138" s="255" t="s">
        <v>86</v>
      </c>
      <c r="AV1138" s="14" t="s">
        <v>86</v>
      </c>
      <c r="AW1138" s="14" t="s">
        <v>34</v>
      </c>
      <c r="AX1138" s="14" t="s">
        <v>73</v>
      </c>
      <c r="AY1138" s="255" t="s">
        <v>213</v>
      </c>
    </row>
    <row r="1139" s="14" customFormat="1">
      <c r="A1139" s="14"/>
      <c r="B1139" s="245"/>
      <c r="C1139" s="246"/>
      <c r="D1139" s="236" t="s">
        <v>223</v>
      </c>
      <c r="E1139" s="247" t="s">
        <v>21</v>
      </c>
      <c r="F1139" s="248" t="s">
        <v>2687</v>
      </c>
      <c r="G1139" s="246"/>
      <c r="H1139" s="249">
        <v>24.370000000000001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223</v>
      </c>
      <c r="AU1139" s="255" t="s">
        <v>86</v>
      </c>
      <c r="AV1139" s="14" t="s">
        <v>86</v>
      </c>
      <c r="AW1139" s="14" t="s">
        <v>34</v>
      </c>
      <c r="AX1139" s="14" t="s">
        <v>73</v>
      </c>
      <c r="AY1139" s="255" t="s">
        <v>213</v>
      </c>
    </row>
    <row r="1140" s="14" customFormat="1">
      <c r="A1140" s="14"/>
      <c r="B1140" s="245"/>
      <c r="C1140" s="246"/>
      <c r="D1140" s="236" t="s">
        <v>223</v>
      </c>
      <c r="E1140" s="247" t="s">
        <v>21</v>
      </c>
      <c r="F1140" s="248" t="s">
        <v>2688</v>
      </c>
      <c r="G1140" s="246"/>
      <c r="H1140" s="249">
        <v>15.210000000000001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223</v>
      </c>
      <c r="AU1140" s="255" t="s">
        <v>86</v>
      </c>
      <c r="AV1140" s="14" t="s">
        <v>86</v>
      </c>
      <c r="AW1140" s="14" t="s">
        <v>34</v>
      </c>
      <c r="AX1140" s="14" t="s">
        <v>73</v>
      </c>
      <c r="AY1140" s="255" t="s">
        <v>213</v>
      </c>
    </row>
    <row r="1141" s="14" customFormat="1">
      <c r="A1141" s="14"/>
      <c r="B1141" s="245"/>
      <c r="C1141" s="246"/>
      <c r="D1141" s="236" t="s">
        <v>223</v>
      </c>
      <c r="E1141" s="247" t="s">
        <v>21</v>
      </c>
      <c r="F1141" s="248" t="s">
        <v>2689</v>
      </c>
      <c r="G1141" s="246"/>
      <c r="H1141" s="249">
        <v>31.739999999999998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223</v>
      </c>
      <c r="AU1141" s="255" t="s">
        <v>86</v>
      </c>
      <c r="AV1141" s="14" t="s">
        <v>86</v>
      </c>
      <c r="AW1141" s="14" t="s">
        <v>34</v>
      </c>
      <c r="AX1141" s="14" t="s">
        <v>73</v>
      </c>
      <c r="AY1141" s="255" t="s">
        <v>213</v>
      </c>
    </row>
    <row r="1142" s="14" customFormat="1">
      <c r="A1142" s="14"/>
      <c r="B1142" s="245"/>
      <c r="C1142" s="246"/>
      <c r="D1142" s="236" t="s">
        <v>223</v>
      </c>
      <c r="E1142" s="247" t="s">
        <v>21</v>
      </c>
      <c r="F1142" s="248" t="s">
        <v>2690</v>
      </c>
      <c r="G1142" s="246"/>
      <c r="H1142" s="249">
        <v>31.609999999999999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223</v>
      </c>
      <c r="AU1142" s="255" t="s">
        <v>86</v>
      </c>
      <c r="AV1142" s="14" t="s">
        <v>86</v>
      </c>
      <c r="AW1142" s="14" t="s">
        <v>34</v>
      </c>
      <c r="AX1142" s="14" t="s">
        <v>73</v>
      </c>
      <c r="AY1142" s="255" t="s">
        <v>213</v>
      </c>
    </row>
    <row r="1143" s="14" customFormat="1">
      <c r="A1143" s="14"/>
      <c r="B1143" s="245"/>
      <c r="C1143" s="246"/>
      <c r="D1143" s="236" t="s">
        <v>223</v>
      </c>
      <c r="E1143" s="247" t="s">
        <v>21</v>
      </c>
      <c r="F1143" s="248" t="s">
        <v>2691</v>
      </c>
      <c r="G1143" s="246"/>
      <c r="H1143" s="249">
        <v>22.399999999999999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223</v>
      </c>
      <c r="AU1143" s="255" t="s">
        <v>86</v>
      </c>
      <c r="AV1143" s="14" t="s">
        <v>86</v>
      </c>
      <c r="AW1143" s="14" t="s">
        <v>34</v>
      </c>
      <c r="AX1143" s="14" t="s">
        <v>73</v>
      </c>
      <c r="AY1143" s="255" t="s">
        <v>213</v>
      </c>
    </row>
    <row r="1144" s="13" customFormat="1">
      <c r="A1144" s="13"/>
      <c r="B1144" s="234"/>
      <c r="C1144" s="235"/>
      <c r="D1144" s="236" t="s">
        <v>223</v>
      </c>
      <c r="E1144" s="237" t="s">
        <v>21</v>
      </c>
      <c r="F1144" s="238" t="s">
        <v>1035</v>
      </c>
      <c r="G1144" s="235"/>
      <c r="H1144" s="237" t="s">
        <v>21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223</v>
      </c>
      <c r="AU1144" s="244" t="s">
        <v>86</v>
      </c>
      <c r="AV1144" s="13" t="s">
        <v>80</v>
      </c>
      <c r="AW1144" s="13" t="s">
        <v>34</v>
      </c>
      <c r="AX1144" s="13" t="s">
        <v>73</v>
      </c>
      <c r="AY1144" s="244" t="s">
        <v>213</v>
      </c>
    </row>
    <row r="1145" s="14" customFormat="1">
      <c r="A1145" s="14"/>
      <c r="B1145" s="245"/>
      <c r="C1145" s="246"/>
      <c r="D1145" s="236" t="s">
        <v>223</v>
      </c>
      <c r="E1145" s="247" t="s">
        <v>21</v>
      </c>
      <c r="F1145" s="248" t="s">
        <v>2259</v>
      </c>
      <c r="G1145" s="246"/>
      <c r="H1145" s="249">
        <v>80.840000000000003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223</v>
      </c>
      <c r="AU1145" s="255" t="s">
        <v>86</v>
      </c>
      <c r="AV1145" s="14" t="s">
        <v>86</v>
      </c>
      <c r="AW1145" s="14" t="s">
        <v>34</v>
      </c>
      <c r="AX1145" s="14" t="s">
        <v>73</v>
      </c>
      <c r="AY1145" s="255" t="s">
        <v>213</v>
      </c>
    </row>
    <row r="1146" s="14" customFormat="1">
      <c r="A1146" s="14"/>
      <c r="B1146" s="245"/>
      <c r="C1146" s="246"/>
      <c r="D1146" s="236" t="s">
        <v>223</v>
      </c>
      <c r="E1146" s="247" t="s">
        <v>21</v>
      </c>
      <c r="F1146" s="248" t="s">
        <v>2337</v>
      </c>
      <c r="G1146" s="246"/>
      <c r="H1146" s="249">
        <v>33.770000000000003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223</v>
      </c>
      <c r="AU1146" s="255" t="s">
        <v>86</v>
      </c>
      <c r="AV1146" s="14" t="s">
        <v>86</v>
      </c>
      <c r="AW1146" s="14" t="s">
        <v>34</v>
      </c>
      <c r="AX1146" s="14" t="s">
        <v>73</v>
      </c>
      <c r="AY1146" s="255" t="s">
        <v>213</v>
      </c>
    </row>
    <row r="1147" s="14" customFormat="1">
      <c r="A1147" s="14"/>
      <c r="B1147" s="245"/>
      <c r="C1147" s="246"/>
      <c r="D1147" s="236" t="s">
        <v>223</v>
      </c>
      <c r="E1147" s="247" t="s">
        <v>21</v>
      </c>
      <c r="F1147" s="248" t="s">
        <v>2338</v>
      </c>
      <c r="G1147" s="246"/>
      <c r="H1147" s="249">
        <v>15.220000000000001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223</v>
      </c>
      <c r="AU1147" s="255" t="s">
        <v>86</v>
      </c>
      <c r="AV1147" s="14" t="s">
        <v>86</v>
      </c>
      <c r="AW1147" s="14" t="s">
        <v>34</v>
      </c>
      <c r="AX1147" s="14" t="s">
        <v>73</v>
      </c>
      <c r="AY1147" s="255" t="s">
        <v>213</v>
      </c>
    </row>
    <row r="1148" s="14" customFormat="1">
      <c r="A1148" s="14"/>
      <c r="B1148" s="245"/>
      <c r="C1148" s="246"/>
      <c r="D1148" s="236" t="s">
        <v>223</v>
      </c>
      <c r="E1148" s="247" t="s">
        <v>21</v>
      </c>
      <c r="F1148" s="248" t="s">
        <v>2339</v>
      </c>
      <c r="G1148" s="246"/>
      <c r="H1148" s="249">
        <v>11.85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223</v>
      </c>
      <c r="AU1148" s="255" t="s">
        <v>86</v>
      </c>
      <c r="AV1148" s="14" t="s">
        <v>86</v>
      </c>
      <c r="AW1148" s="14" t="s">
        <v>34</v>
      </c>
      <c r="AX1148" s="14" t="s">
        <v>73</v>
      </c>
      <c r="AY1148" s="255" t="s">
        <v>213</v>
      </c>
    </row>
    <row r="1149" s="14" customFormat="1">
      <c r="A1149" s="14"/>
      <c r="B1149" s="245"/>
      <c r="C1149" s="246"/>
      <c r="D1149" s="236" t="s">
        <v>223</v>
      </c>
      <c r="E1149" s="247" t="s">
        <v>21</v>
      </c>
      <c r="F1149" s="248" t="s">
        <v>2260</v>
      </c>
      <c r="G1149" s="246"/>
      <c r="H1149" s="249">
        <v>11.359999999999999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223</v>
      </c>
      <c r="AU1149" s="255" t="s">
        <v>86</v>
      </c>
      <c r="AV1149" s="14" t="s">
        <v>86</v>
      </c>
      <c r="AW1149" s="14" t="s">
        <v>34</v>
      </c>
      <c r="AX1149" s="14" t="s">
        <v>73</v>
      </c>
      <c r="AY1149" s="255" t="s">
        <v>213</v>
      </c>
    </row>
    <row r="1150" s="14" customFormat="1">
      <c r="A1150" s="14"/>
      <c r="B1150" s="245"/>
      <c r="C1150" s="246"/>
      <c r="D1150" s="236" t="s">
        <v>223</v>
      </c>
      <c r="E1150" s="247" t="s">
        <v>21</v>
      </c>
      <c r="F1150" s="248" t="s">
        <v>2262</v>
      </c>
      <c r="G1150" s="246"/>
      <c r="H1150" s="249">
        <v>18.539999999999999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223</v>
      </c>
      <c r="AU1150" s="255" t="s">
        <v>86</v>
      </c>
      <c r="AV1150" s="14" t="s">
        <v>86</v>
      </c>
      <c r="AW1150" s="14" t="s">
        <v>34</v>
      </c>
      <c r="AX1150" s="14" t="s">
        <v>73</v>
      </c>
      <c r="AY1150" s="255" t="s">
        <v>213</v>
      </c>
    </row>
    <row r="1151" s="14" customFormat="1">
      <c r="A1151" s="14"/>
      <c r="B1151" s="245"/>
      <c r="C1151" s="246"/>
      <c r="D1151" s="236" t="s">
        <v>223</v>
      </c>
      <c r="E1151" s="247" t="s">
        <v>21</v>
      </c>
      <c r="F1151" s="248" t="s">
        <v>2264</v>
      </c>
      <c r="G1151" s="246"/>
      <c r="H1151" s="249">
        <v>22.280000000000001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223</v>
      </c>
      <c r="AU1151" s="255" t="s">
        <v>86</v>
      </c>
      <c r="AV1151" s="14" t="s">
        <v>86</v>
      </c>
      <c r="AW1151" s="14" t="s">
        <v>34</v>
      </c>
      <c r="AX1151" s="14" t="s">
        <v>73</v>
      </c>
      <c r="AY1151" s="255" t="s">
        <v>213</v>
      </c>
    </row>
    <row r="1152" s="14" customFormat="1">
      <c r="A1152" s="14"/>
      <c r="B1152" s="245"/>
      <c r="C1152" s="246"/>
      <c r="D1152" s="236" t="s">
        <v>223</v>
      </c>
      <c r="E1152" s="247" t="s">
        <v>21</v>
      </c>
      <c r="F1152" s="248" t="s">
        <v>2265</v>
      </c>
      <c r="G1152" s="246"/>
      <c r="H1152" s="249">
        <v>20.140000000000001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223</v>
      </c>
      <c r="AU1152" s="255" t="s">
        <v>86</v>
      </c>
      <c r="AV1152" s="14" t="s">
        <v>86</v>
      </c>
      <c r="AW1152" s="14" t="s">
        <v>34</v>
      </c>
      <c r="AX1152" s="14" t="s">
        <v>73</v>
      </c>
      <c r="AY1152" s="255" t="s">
        <v>213</v>
      </c>
    </row>
    <row r="1153" s="14" customFormat="1">
      <c r="A1153" s="14"/>
      <c r="B1153" s="245"/>
      <c r="C1153" s="246"/>
      <c r="D1153" s="236" t="s">
        <v>223</v>
      </c>
      <c r="E1153" s="247" t="s">
        <v>21</v>
      </c>
      <c r="F1153" s="248" t="s">
        <v>2266</v>
      </c>
      <c r="G1153" s="246"/>
      <c r="H1153" s="249">
        <v>20.030000000000001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223</v>
      </c>
      <c r="AU1153" s="255" t="s">
        <v>86</v>
      </c>
      <c r="AV1153" s="14" t="s">
        <v>86</v>
      </c>
      <c r="AW1153" s="14" t="s">
        <v>34</v>
      </c>
      <c r="AX1153" s="14" t="s">
        <v>73</v>
      </c>
      <c r="AY1153" s="255" t="s">
        <v>213</v>
      </c>
    </row>
    <row r="1154" s="14" customFormat="1">
      <c r="A1154" s="14"/>
      <c r="B1154" s="245"/>
      <c r="C1154" s="246"/>
      <c r="D1154" s="236" t="s">
        <v>223</v>
      </c>
      <c r="E1154" s="247" t="s">
        <v>21</v>
      </c>
      <c r="F1154" s="248" t="s">
        <v>2269</v>
      </c>
      <c r="G1154" s="246"/>
      <c r="H1154" s="249">
        <v>12.810000000000001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223</v>
      </c>
      <c r="AU1154" s="255" t="s">
        <v>86</v>
      </c>
      <c r="AV1154" s="14" t="s">
        <v>86</v>
      </c>
      <c r="AW1154" s="14" t="s">
        <v>34</v>
      </c>
      <c r="AX1154" s="14" t="s">
        <v>73</v>
      </c>
      <c r="AY1154" s="255" t="s">
        <v>213</v>
      </c>
    </row>
    <row r="1155" s="14" customFormat="1">
      <c r="A1155" s="14"/>
      <c r="B1155" s="245"/>
      <c r="C1155" s="246"/>
      <c r="D1155" s="236" t="s">
        <v>223</v>
      </c>
      <c r="E1155" s="247" t="s">
        <v>21</v>
      </c>
      <c r="F1155" s="248" t="s">
        <v>2270</v>
      </c>
      <c r="G1155" s="246"/>
      <c r="H1155" s="249">
        <v>44.159999999999997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223</v>
      </c>
      <c r="AU1155" s="255" t="s">
        <v>86</v>
      </c>
      <c r="AV1155" s="14" t="s">
        <v>86</v>
      </c>
      <c r="AW1155" s="14" t="s">
        <v>34</v>
      </c>
      <c r="AX1155" s="14" t="s">
        <v>73</v>
      </c>
      <c r="AY1155" s="255" t="s">
        <v>213</v>
      </c>
    </row>
    <row r="1156" s="14" customFormat="1">
      <c r="A1156" s="14"/>
      <c r="B1156" s="245"/>
      <c r="C1156" s="246"/>
      <c r="D1156" s="236" t="s">
        <v>223</v>
      </c>
      <c r="E1156" s="247" t="s">
        <v>21</v>
      </c>
      <c r="F1156" s="248" t="s">
        <v>2271</v>
      </c>
      <c r="G1156" s="246"/>
      <c r="H1156" s="249">
        <v>29.02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223</v>
      </c>
      <c r="AU1156" s="255" t="s">
        <v>86</v>
      </c>
      <c r="AV1156" s="14" t="s">
        <v>86</v>
      </c>
      <c r="AW1156" s="14" t="s">
        <v>34</v>
      </c>
      <c r="AX1156" s="14" t="s">
        <v>73</v>
      </c>
      <c r="AY1156" s="255" t="s">
        <v>213</v>
      </c>
    </row>
    <row r="1157" s="14" customFormat="1">
      <c r="A1157" s="14"/>
      <c r="B1157" s="245"/>
      <c r="C1157" s="246"/>
      <c r="D1157" s="236" t="s">
        <v>223</v>
      </c>
      <c r="E1157" s="247" t="s">
        <v>21</v>
      </c>
      <c r="F1157" s="248" t="s">
        <v>2272</v>
      </c>
      <c r="G1157" s="246"/>
      <c r="H1157" s="249">
        <v>18.129999999999999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223</v>
      </c>
      <c r="AU1157" s="255" t="s">
        <v>86</v>
      </c>
      <c r="AV1157" s="14" t="s">
        <v>86</v>
      </c>
      <c r="AW1157" s="14" t="s">
        <v>34</v>
      </c>
      <c r="AX1157" s="14" t="s">
        <v>73</v>
      </c>
      <c r="AY1157" s="255" t="s">
        <v>213</v>
      </c>
    </row>
    <row r="1158" s="14" customFormat="1">
      <c r="A1158" s="14"/>
      <c r="B1158" s="245"/>
      <c r="C1158" s="246"/>
      <c r="D1158" s="236" t="s">
        <v>223</v>
      </c>
      <c r="E1158" s="247" t="s">
        <v>21</v>
      </c>
      <c r="F1158" s="248" t="s">
        <v>2273</v>
      </c>
      <c r="G1158" s="246"/>
      <c r="H1158" s="249">
        <v>18.25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223</v>
      </c>
      <c r="AU1158" s="255" t="s">
        <v>86</v>
      </c>
      <c r="AV1158" s="14" t="s">
        <v>86</v>
      </c>
      <c r="AW1158" s="14" t="s">
        <v>34</v>
      </c>
      <c r="AX1158" s="14" t="s">
        <v>73</v>
      </c>
      <c r="AY1158" s="255" t="s">
        <v>213</v>
      </c>
    </row>
    <row r="1159" s="14" customFormat="1">
      <c r="A1159" s="14"/>
      <c r="B1159" s="245"/>
      <c r="C1159" s="246"/>
      <c r="D1159" s="236" t="s">
        <v>223</v>
      </c>
      <c r="E1159" s="247" t="s">
        <v>21</v>
      </c>
      <c r="F1159" s="248" t="s">
        <v>2274</v>
      </c>
      <c r="G1159" s="246"/>
      <c r="H1159" s="249">
        <v>18.02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223</v>
      </c>
      <c r="AU1159" s="255" t="s">
        <v>86</v>
      </c>
      <c r="AV1159" s="14" t="s">
        <v>86</v>
      </c>
      <c r="AW1159" s="14" t="s">
        <v>34</v>
      </c>
      <c r="AX1159" s="14" t="s">
        <v>73</v>
      </c>
      <c r="AY1159" s="255" t="s">
        <v>213</v>
      </c>
    </row>
    <row r="1160" s="14" customFormat="1">
      <c r="A1160" s="14"/>
      <c r="B1160" s="245"/>
      <c r="C1160" s="246"/>
      <c r="D1160" s="236" t="s">
        <v>223</v>
      </c>
      <c r="E1160" s="247" t="s">
        <v>21</v>
      </c>
      <c r="F1160" s="248" t="s">
        <v>2275</v>
      </c>
      <c r="G1160" s="246"/>
      <c r="H1160" s="249">
        <v>18.25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223</v>
      </c>
      <c r="AU1160" s="255" t="s">
        <v>86</v>
      </c>
      <c r="AV1160" s="14" t="s">
        <v>86</v>
      </c>
      <c r="AW1160" s="14" t="s">
        <v>34</v>
      </c>
      <c r="AX1160" s="14" t="s">
        <v>73</v>
      </c>
      <c r="AY1160" s="255" t="s">
        <v>213</v>
      </c>
    </row>
    <row r="1161" s="14" customFormat="1">
      <c r="A1161" s="14"/>
      <c r="B1161" s="245"/>
      <c r="C1161" s="246"/>
      <c r="D1161" s="236" t="s">
        <v>223</v>
      </c>
      <c r="E1161" s="247" t="s">
        <v>21</v>
      </c>
      <c r="F1161" s="248" t="s">
        <v>2282</v>
      </c>
      <c r="G1161" s="246"/>
      <c r="H1161" s="249">
        <v>8.8000000000000007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223</v>
      </c>
      <c r="AU1161" s="255" t="s">
        <v>86</v>
      </c>
      <c r="AV1161" s="14" t="s">
        <v>86</v>
      </c>
      <c r="AW1161" s="14" t="s">
        <v>34</v>
      </c>
      <c r="AX1161" s="14" t="s">
        <v>73</v>
      </c>
      <c r="AY1161" s="255" t="s">
        <v>213</v>
      </c>
    </row>
    <row r="1162" s="13" customFormat="1">
      <c r="A1162" s="13"/>
      <c r="B1162" s="234"/>
      <c r="C1162" s="235"/>
      <c r="D1162" s="236" t="s">
        <v>223</v>
      </c>
      <c r="E1162" s="237" t="s">
        <v>21</v>
      </c>
      <c r="F1162" s="238" t="s">
        <v>1044</v>
      </c>
      <c r="G1162" s="235"/>
      <c r="H1162" s="237" t="s">
        <v>21</v>
      </c>
      <c r="I1162" s="239"/>
      <c r="J1162" s="235"/>
      <c r="K1162" s="235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223</v>
      </c>
      <c r="AU1162" s="244" t="s">
        <v>86</v>
      </c>
      <c r="AV1162" s="13" t="s">
        <v>80</v>
      </c>
      <c r="AW1162" s="13" t="s">
        <v>34</v>
      </c>
      <c r="AX1162" s="13" t="s">
        <v>73</v>
      </c>
      <c r="AY1162" s="244" t="s">
        <v>213</v>
      </c>
    </row>
    <row r="1163" s="14" customFormat="1">
      <c r="A1163" s="14"/>
      <c r="B1163" s="245"/>
      <c r="C1163" s="246"/>
      <c r="D1163" s="236" t="s">
        <v>223</v>
      </c>
      <c r="E1163" s="247" t="s">
        <v>21</v>
      </c>
      <c r="F1163" s="248" t="s">
        <v>2285</v>
      </c>
      <c r="G1163" s="246"/>
      <c r="H1163" s="249">
        <v>43.75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223</v>
      </c>
      <c r="AU1163" s="255" t="s">
        <v>86</v>
      </c>
      <c r="AV1163" s="14" t="s">
        <v>86</v>
      </c>
      <c r="AW1163" s="14" t="s">
        <v>34</v>
      </c>
      <c r="AX1163" s="14" t="s">
        <v>73</v>
      </c>
      <c r="AY1163" s="255" t="s">
        <v>213</v>
      </c>
    </row>
    <row r="1164" s="14" customFormat="1">
      <c r="A1164" s="14"/>
      <c r="B1164" s="245"/>
      <c r="C1164" s="246"/>
      <c r="D1164" s="236" t="s">
        <v>223</v>
      </c>
      <c r="E1164" s="247" t="s">
        <v>21</v>
      </c>
      <c r="F1164" s="248" t="s">
        <v>2286</v>
      </c>
      <c r="G1164" s="246"/>
      <c r="H1164" s="249">
        <v>39.869999999999997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223</v>
      </c>
      <c r="AU1164" s="255" t="s">
        <v>86</v>
      </c>
      <c r="AV1164" s="14" t="s">
        <v>86</v>
      </c>
      <c r="AW1164" s="14" t="s">
        <v>34</v>
      </c>
      <c r="AX1164" s="14" t="s">
        <v>73</v>
      </c>
      <c r="AY1164" s="255" t="s">
        <v>213</v>
      </c>
    </row>
    <row r="1165" s="14" customFormat="1">
      <c r="A1165" s="14"/>
      <c r="B1165" s="245"/>
      <c r="C1165" s="246"/>
      <c r="D1165" s="236" t="s">
        <v>223</v>
      </c>
      <c r="E1165" s="247" t="s">
        <v>21</v>
      </c>
      <c r="F1165" s="248" t="s">
        <v>2287</v>
      </c>
      <c r="G1165" s="246"/>
      <c r="H1165" s="249">
        <v>14.210000000000001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223</v>
      </c>
      <c r="AU1165" s="255" t="s">
        <v>86</v>
      </c>
      <c r="AV1165" s="14" t="s">
        <v>86</v>
      </c>
      <c r="AW1165" s="14" t="s">
        <v>34</v>
      </c>
      <c r="AX1165" s="14" t="s">
        <v>73</v>
      </c>
      <c r="AY1165" s="255" t="s">
        <v>213</v>
      </c>
    </row>
    <row r="1166" s="14" customFormat="1">
      <c r="A1166" s="14"/>
      <c r="B1166" s="245"/>
      <c r="C1166" s="246"/>
      <c r="D1166" s="236" t="s">
        <v>223</v>
      </c>
      <c r="E1166" s="247" t="s">
        <v>21</v>
      </c>
      <c r="F1166" s="248" t="s">
        <v>2288</v>
      </c>
      <c r="G1166" s="246"/>
      <c r="H1166" s="249">
        <v>20.539999999999999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223</v>
      </c>
      <c r="AU1166" s="255" t="s">
        <v>86</v>
      </c>
      <c r="AV1166" s="14" t="s">
        <v>86</v>
      </c>
      <c r="AW1166" s="14" t="s">
        <v>34</v>
      </c>
      <c r="AX1166" s="14" t="s">
        <v>73</v>
      </c>
      <c r="AY1166" s="255" t="s">
        <v>213</v>
      </c>
    </row>
    <row r="1167" s="14" customFormat="1">
      <c r="A1167" s="14"/>
      <c r="B1167" s="245"/>
      <c r="C1167" s="246"/>
      <c r="D1167" s="236" t="s">
        <v>223</v>
      </c>
      <c r="E1167" s="247" t="s">
        <v>21</v>
      </c>
      <c r="F1167" s="248" t="s">
        <v>2289</v>
      </c>
      <c r="G1167" s="246"/>
      <c r="H1167" s="249">
        <v>17.199999999999999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223</v>
      </c>
      <c r="AU1167" s="255" t="s">
        <v>86</v>
      </c>
      <c r="AV1167" s="14" t="s">
        <v>86</v>
      </c>
      <c r="AW1167" s="14" t="s">
        <v>34</v>
      </c>
      <c r="AX1167" s="14" t="s">
        <v>73</v>
      </c>
      <c r="AY1167" s="255" t="s">
        <v>213</v>
      </c>
    </row>
    <row r="1168" s="14" customFormat="1">
      <c r="A1168" s="14"/>
      <c r="B1168" s="245"/>
      <c r="C1168" s="246"/>
      <c r="D1168" s="236" t="s">
        <v>223</v>
      </c>
      <c r="E1168" s="247" t="s">
        <v>21</v>
      </c>
      <c r="F1168" s="248" t="s">
        <v>2290</v>
      </c>
      <c r="G1168" s="246"/>
      <c r="H1168" s="249">
        <v>15.289999999999999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223</v>
      </c>
      <c r="AU1168" s="255" t="s">
        <v>86</v>
      </c>
      <c r="AV1168" s="14" t="s">
        <v>86</v>
      </c>
      <c r="AW1168" s="14" t="s">
        <v>34</v>
      </c>
      <c r="AX1168" s="14" t="s">
        <v>73</v>
      </c>
      <c r="AY1168" s="255" t="s">
        <v>213</v>
      </c>
    </row>
    <row r="1169" s="14" customFormat="1">
      <c r="A1169" s="14"/>
      <c r="B1169" s="245"/>
      <c r="C1169" s="246"/>
      <c r="D1169" s="236" t="s">
        <v>223</v>
      </c>
      <c r="E1169" s="247" t="s">
        <v>21</v>
      </c>
      <c r="F1169" s="248" t="s">
        <v>2291</v>
      </c>
      <c r="G1169" s="246"/>
      <c r="H1169" s="249">
        <v>21.16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223</v>
      </c>
      <c r="AU1169" s="255" t="s">
        <v>86</v>
      </c>
      <c r="AV1169" s="14" t="s">
        <v>86</v>
      </c>
      <c r="AW1169" s="14" t="s">
        <v>34</v>
      </c>
      <c r="AX1169" s="14" t="s">
        <v>73</v>
      </c>
      <c r="AY1169" s="255" t="s">
        <v>213</v>
      </c>
    </row>
    <row r="1170" s="14" customFormat="1">
      <c r="A1170" s="14"/>
      <c r="B1170" s="245"/>
      <c r="C1170" s="246"/>
      <c r="D1170" s="236" t="s">
        <v>223</v>
      </c>
      <c r="E1170" s="247" t="s">
        <v>21</v>
      </c>
      <c r="F1170" s="248" t="s">
        <v>2296</v>
      </c>
      <c r="G1170" s="246"/>
      <c r="H1170" s="249">
        <v>30.77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223</v>
      </c>
      <c r="AU1170" s="255" t="s">
        <v>86</v>
      </c>
      <c r="AV1170" s="14" t="s">
        <v>86</v>
      </c>
      <c r="AW1170" s="14" t="s">
        <v>34</v>
      </c>
      <c r="AX1170" s="14" t="s">
        <v>73</v>
      </c>
      <c r="AY1170" s="255" t="s">
        <v>213</v>
      </c>
    </row>
    <row r="1171" s="14" customFormat="1">
      <c r="A1171" s="14"/>
      <c r="B1171" s="245"/>
      <c r="C1171" s="246"/>
      <c r="D1171" s="236" t="s">
        <v>223</v>
      </c>
      <c r="E1171" s="247" t="s">
        <v>21</v>
      </c>
      <c r="F1171" s="248" t="s">
        <v>2297</v>
      </c>
      <c r="G1171" s="246"/>
      <c r="H1171" s="249">
        <v>29.100000000000001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223</v>
      </c>
      <c r="AU1171" s="255" t="s">
        <v>86</v>
      </c>
      <c r="AV1171" s="14" t="s">
        <v>86</v>
      </c>
      <c r="AW1171" s="14" t="s">
        <v>34</v>
      </c>
      <c r="AX1171" s="14" t="s">
        <v>73</v>
      </c>
      <c r="AY1171" s="255" t="s">
        <v>213</v>
      </c>
    </row>
    <row r="1172" s="14" customFormat="1">
      <c r="A1172" s="14"/>
      <c r="B1172" s="245"/>
      <c r="C1172" s="246"/>
      <c r="D1172" s="236" t="s">
        <v>223</v>
      </c>
      <c r="E1172" s="247" t="s">
        <v>21</v>
      </c>
      <c r="F1172" s="248" t="s">
        <v>2298</v>
      </c>
      <c r="G1172" s="246"/>
      <c r="H1172" s="249">
        <v>19.77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223</v>
      </c>
      <c r="AU1172" s="255" t="s">
        <v>86</v>
      </c>
      <c r="AV1172" s="14" t="s">
        <v>86</v>
      </c>
      <c r="AW1172" s="14" t="s">
        <v>34</v>
      </c>
      <c r="AX1172" s="14" t="s">
        <v>73</v>
      </c>
      <c r="AY1172" s="255" t="s">
        <v>213</v>
      </c>
    </row>
    <row r="1173" s="14" customFormat="1">
      <c r="A1173" s="14"/>
      <c r="B1173" s="245"/>
      <c r="C1173" s="246"/>
      <c r="D1173" s="236" t="s">
        <v>223</v>
      </c>
      <c r="E1173" s="247" t="s">
        <v>21</v>
      </c>
      <c r="F1173" s="248" t="s">
        <v>2299</v>
      </c>
      <c r="G1173" s="246"/>
      <c r="H1173" s="249">
        <v>18.800000000000001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223</v>
      </c>
      <c r="AU1173" s="255" t="s">
        <v>86</v>
      </c>
      <c r="AV1173" s="14" t="s">
        <v>86</v>
      </c>
      <c r="AW1173" s="14" t="s">
        <v>34</v>
      </c>
      <c r="AX1173" s="14" t="s">
        <v>73</v>
      </c>
      <c r="AY1173" s="255" t="s">
        <v>213</v>
      </c>
    </row>
    <row r="1174" s="14" customFormat="1">
      <c r="A1174" s="14"/>
      <c r="B1174" s="245"/>
      <c r="C1174" s="246"/>
      <c r="D1174" s="236" t="s">
        <v>223</v>
      </c>
      <c r="E1174" s="247" t="s">
        <v>21</v>
      </c>
      <c r="F1174" s="248" t="s">
        <v>2303</v>
      </c>
      <c r="G1174" s="246"/>
      <c r="H1174" s="249">
        <v>44.140000000000001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223</v>
      </c>
      <c r="AU1174" s="255" t="s">
        <v>86</v>
      </c>
      <c r="AV1174" s="14" t="s">
        <v>86</v>
      </c>
      <c r="AW1174" s="14" t="s">
        <v>34</v>
      </c>
      <c r="AX1174" s="14" t="s">
        <v>73</v>
      </c>
      <c r="AY1174" s="255" t="s">
        <v>213</v>
      </c>
    </row>
    <row r="1175" s="14" customFormat="1">
      <c r="A1175" s="14"/>
      <c r="B1175" s="245"/>
      <c r="C1175" s="246"/>
      <c r="D1175" s="236" t="s">
        <v>223</v>
      </c>
      <c r="E1175" s="247" t="s">
        <v>21</v>
      </c>
      <c r="F1175" s="248" t="s">
        <v>2304</v>
      </c>
      <c r="G1175" s="246"/>
      <c r="H1175" s="249">
        <v>18.25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223</v>
      </c>
      <c r="AU1175" s="255" t="s">
        <v>86</v>
      </c>
      <c r="AV1175" s="14" t="s">
        <v>86</v>
      </c>
      <c r="AW1175" s="14" t="s">
        <v>34</v>
      </c>
      <c r="AX1175" s="14" t="s">
        <v>73</v>
      </c>
      <c r="AY1175" s="255" t="s">
        <v>213</v>
      </c>
    </row>
    <row r="1176" s="14" customFormat="1">
      <c r="A1176" s="14"/>
      <c r="B1176" s="245"/>
      <c r="C1176" s="246"/>
      <c r="D1176" s="236" t="s">
        <v>223</v>
      </c>
      <c r="E1176" s="247" t="s">
        <v>21</v>
      </c>
      <c r="F1176" s="248" t="s">
        <v>2305</v>
      </c>
      <c r="G1176" s="246"/>
      <c r="H1176" s="249">
        <v>18.129999999999999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223</v>
      </c>
      <c r="AU1176" s="255" t="s">
        <v>86</v>
      </c>
      <c r="AV1176" s="14" t="s">
        <v>86</v>
      </c>
      <c r="AW1176" s="14" t="s">
        <v>34</v>
      </c>
      <c r="AX1176" s="14" t="s">
        <v>73</v>
      </c>
      <c r="AY1176" s="255" t="s">
        <v>213</v>
      </c>
    </row>
    <row r="1177" s="14" customFormat="1">
      <c r="A1177" s="14"/>
      <c r="B1177" s="245"/>
      <c r="C1177" s="246"/>
      <c r="D1177" s="236" t="s">
        <v>223</v>
      </c>
      <c r="E1177" s="247" t="s">
        <v>21</v>
      </c>
      <c r="F1177" s="248" t="s">
        <v>2306</v>
      </c>
      <c r="G1177" s="246"/>
      <c r="H1177" s="249">
        <v>29.02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223</v>
      </c>
      <c r="AU1177" s="255" t="s">
        <v>86</v>
      </c>
      <c r="AV1177" s="14" t="s">
        <v>86</v>
      </c>
      <c r="AW1177" s="14" t="s">
        <v>34</v>
      </c>
      <c r="AX1177" s="14" t="s">
        <v>73</v>
      </c>
      <c r="AY1177" s="255" t="s">
        <v>213</v>
      </c>
    </row>
    <row r="1178" s="14" customFormat="1">
      <c r="A1178" s="14"/>
      <c r="B1178" s="245"/>
      <c r="C1178" s="246"/>
      <c r="D1178" s="236" t="s">
        <v>223</v>
      </c>
      <c r="E1178" s="247" t="s">
        <v>21</v>
      </c>
      <c r="F1178" s="248" t="s">
        <v>2307</v>
      </c>
      <c r="G1178" s="246"/>
      <c r="H1178" s="249">
        <v>18.199999999999999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223</v>
      </c>
      <c r="AU1178" s="255" t="s">
        <v>86</v>
      </c>
      <c r="AV1178" s="14" t="s">
        <v>86</v>
      </c>
      <c r="AW1178" s="14" t="s">
        <v>34</v>
      </c>
      <c r="AX1178" s="14" t="s">
        <v>73</v>
      </c>
      <c r="AY1178" s="255" t="s">
        <v>213</v>
      </c>
    </row>
    <row r="1179" s="14" customFormat="1">
      <c r="A1179" s="14"/>
      <c r="B1179" s="245"/>
      <c r="C1179" s="246"/>
      <c r="D1179" s="236" t="s">
        <v>223</v>
      </c>
      <c r="E1179" s="247" t="s">
        <v>21</v>
      </c>
      <c r="F1179" s="248" t="s">
        <v>2308</v>
      </c>
      <c r="G1179" s="246"/>
      <c r="H1179" s="249">
        <v>18.25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223</v>
      </c>
      <c r="AU1179" s="255" t="s">
        <v>86</v>
      </c>
      <c r="AV1179" s="14" t="s">
        <v>86</v>
      </c>
      <c r="AW1179" s="14" t="s">
        <v>34</v>
      </c>
      <c r="AX1179" s="14" t="s">
        <v>73</v>
      </c>
      <c r="AY1179" s="255" t="s">
        <v>213</v>
      </c>
    </row>
    <row r="1180" s="14" customFormat="1">
      <c r="A1180" s="14"/>
      <c r="B1180" s="245"/>
      <c r="C1180" s="246"/>
      <c r="D1180" s="236" t="s">
        <v>223</v>
      </c>
      <c r="E1180" s="247" t="s">
        <v>21</v>
      </c>
      <c r="F1180" s="248" t="s">
        <v>2312</v>
      </c>
      <c r="G1180" s="246"/>
      <c r="H1180" s="249">
        <v>11.84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223</v>
      </c>
      <c r="AU1180" s="255" t="s">
        <v>86</v>
      </c>
      <c r="AV1180" s="14" t="s">
        <v>86</v>
      </c>
      <c r="AW1180" s="14" t="s">
        <v>34</v>
      </c>
      <c r="AX1180" s="14" t="s">
        <v>73</v>
      </c>
      <c r="AY1180" s="255" t="s">
        <v>213</v>
      </c>
    </row>
    <row r="1181" s="13" customFormat="1">
      <c r="A1181" s="13"/>
      <c r="B1181" s="234"/>
      <c r="C1181" s="235"/>
      <c r="D1181" s="236" t="s">
        <v>223</v>
      </c>
      <c r="E1181" s="237" t="s">
        <v>21</v>
      </c>
      <c r="F1181" s="238" t="s">
        <v>1102</v>
      </c>
      <c r="G1181" s="235"/>
      <c r="H1181" s="237" t="s">
        <v>21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223</v>
      </c>
      <c r="AU1181" s="244" t="s">
        <v>86</v>
      </c>
      <c r="AV1181" s="13" t="s">
        <v>80</v>
      </c>
      <c r="AW1181" s="13" t="s">
        <v>34</v>
      </c>
      <c r="AX1181" s="13" t="s">
        <v>73</v>
      </c>
      <c r="AY1181" s="244" t="s">
        <v>213</v>
      </c>
    </row>
    <row r="1182" s="14" customFormat="1">
      <c r="A1182" s="14"/>
      <c r="B1182" s="245"/>
      <c r="C1182" s="246"/>
      <c r="D1182" s="236" t="s">
        <v>223</v>
      </c>
      <c r="E1182" s="247" t="s">
        <v>21</v>
      </c>
      <c r="F1182" s="248" t="s">
        <v>2313</v>
      </c>
      <c r="G1182" s="246"/>
      <c r="H1182" s="249">
        <v>43.479999999999997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223</v>
      </c>
      <c r="AU1182" s="255" t="s">
        <v>86</v>
      </c>
      <c r="AV1182" s="14" t="s">
        <v>86</v>
      </c>
      <c r="AW1182" s="14" t="s">
        <v>34</v>
      </c>
      <c r="AX1182" s="14" t="s">
        <v>73</v>
      </c>
      <c r="AY1182" s="255" t="s">
        <v>213</v>
      </c>
    </row>
    <row r="1183" s="14" customFormat="1">
      <c r="A1183" s="14"/>
      <c r="B1183" s="245"/>
      <c r="C1183" s="246"/>
      <c r="D1183" s="236" t="s">
        <v>223</v>
      </c>
      <c r="E1183" s="247" t="s">
        <v>21</v>
      </c>
      <c r="F1183" s="248" t="s">
        <v>2314</v>
      </c>
      <c r="G1183" s="246"/>
      <c r="H1183" s="249">
        <v>39.829999999999998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223</v>
      </c>
      <c r="AU1183" s="255" t="s">
        <v>86</v>
      </c>
      <c r="AV1183" s="14" t="s">
        <v>86</v>
      </c>
      <c r="AW1183" s="14" t="s">
        <v>34</v>
      </c>
      <c r="AX1183" s="14" t="s">
        <v>73</v>
      </c>
      <c r="AY1183" s="255" t="s">
        <v>213</v>
      </c>
    </row>
    <row r="1184" s="14" customFormat="1">
      <c r="A1184" s="14"/>
      <c r="B1184" s="245"/>
      <c r="C1184" s="246"/>
      <c r="D1184" s="236" t="s">
        <v>223</v>
      </c>
      <c r="E1184" s="247" t="s">
        <v>21</v>
      </c>
      <c r="F1184" s="248" t="s">
        <v>2315</v>
      </c>
      <c r="G1184" s="246"/>
      <c r="H1184" s="249">
        <v>14.539999999999999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223</v>
      </c>
      <c r="AU1184" s="255" t="s">
        <v>86</v>
      </c>
      <c r="AV1184" s="14" t="s">
        <v>86</v>
      </c>
      <c r="AW1184" s="14" t="s">
        <v>34</v>
      </c>
      <c r="AX1184" s="14" t="s">
        <v>73</v>
      </c>
      <c r="AY1184" s="255" t="s">
        <v>213</v>
      </c>
    </row>
    <row r="1185" s="14" customFormat="1">
      <c r="A1185" s="14"/>
      <c r="B1185" s="245"/>
      <c r="C1185" s="246"/>
      <c r="D1185" s="236" t="s">
        <v>223</v>
      </c>
      <c r="E1185" s="247" t="s">
        <v>21</v>
      </c>
      <c r="F1185" s="248" t="s">
        <v>2316</v>
      </c>
      <c r="G1185" s="246"/>
      <c r="H1185" s="249">
        <v>13.060000000000001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223</v>
      </c>
      <c r="AU1185" s="255" t="s">
        <v>86</v>
      </c>
      <c r="AV1185" s="14" t="s">
        <v>86</v>
      </c>
      <c r="AW1185" s="14" t="s">
        <v>34</v>
      </c>
      <c r="AX1185" s="14" t="s">
        <v>73</v>
      </c>
      <c r="AY1185" s="255" t="s">
        <v>213</v>
      </c>
    </row>
    <row r="1186" s="14" customFormat="1">
      <c r="A1186" s="14"/>
      <c r="B1186" s="245"/>
      <c r="C1186" s="246"/>
      <c r="D1186" s="236" t="s">
        <v>223</v>
      </c>
      <c r="E1186" s="247" t="s">
        <v>21</v>
      </c>
      <c r="F1186" s="248" t="s">
        <v>2317</v>
      </c>
      <c r="G1186" s="246"/>
      <c r="H1186" s="249">
        <v>14.48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223</v>
      </c>
      <c r="AU1186" s="255" t="s">
        <v>86</v>
      </c>
      <c r="AV1186" s="14" t="s">
        <v>86</v>
      </c>
      <c r="AW1186" s="14" t="s">
        <v>34</v>
      </c>
      <c r="AX1186" s="14" t="s">
        <v>73</v>
      </c>
      <c r="AY1186" s="255" t="s">
        <v>213</v>
      </c>
    </row>
    <row r="1187" s="14" customFormat="1">
      <c r="A1187" s="14"/>
      <c r="B1187" s="245"/>
      <c r="C1187" s="246"/>
      <c r="D1187" s="236" t="s">
        <v>223</v>
      </c>
      <c r="E1187" s="247" t="s">
        <v>21</v>
      </c>
      <c r="F1187" s="248" t="s">
        <v>2318</v>
      </c>
      <c r="G1187" s="246"/>
      <c r="H1187" s="249">
        <v>15.220000000000001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223</v>
      </c>
      <c r="AU1187" s="255" t="s">
        <v>86</v>
      </c>
      <c r="AV1187" s="14" t="s">
        <v>86</v>
      </c>
      <c r="AW1187" s="14" t="s">
        <v>34</v>
      </c>
      <c r="AX1187" s="14" t="s">
        <v>73</v>
      </c>
      <c r="AY1187" s="255" t="s">
        <v>213</v>
      </c>
    </row>
    <row r="1188" s="14" customFormat="1">
      <c r="A1188" s="14"/>
      <c r="B1188" s="245"/>
      <c r="C1188" s="246"/>
      <c r="D1188" s="236" t="s">
        <v>223</v>
      </c>
      <c r="E1188" s="247" t="s">
        <v>21</v>
      </c>
      <c r="F1188" s="248" t="s">
        <v>2319</v>
      </c>
      <c r="G1188" s="246"/>
      <c r="H1188" s="249">
        <v>16.469999999999999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223</v>
      </c>
      <c r="AU1188" s="255" t="s">
        <v>86</v>
      </c>
      <c r="AV1188" s="14" t="s">
        <v>86</v>
      </c>
      <c r="AW1188" s="14" t="s">
        <v>34</v>
      </c>
      <c r="AX1188" s="14" t="s">
        <v>73</v>
      </c>
      <c r="AY1188" s="255" t="s">
        <v>213</v>
      </c>
    </row>
    <row r="1189" s="14" customFormat="1">
      <c r="A1189" s="14"/>
      <c r="B1189" s="245"/>
      <c r="C1189" s="246"/>
      <c r="D1189" s="236" t="s">
        <v>223</v>
      </c>
      <c r="E1189" s="247" t="s">
        <v>21</v>
      </c>
      <c r="F1189" s="248" t="s">
        <v>2320</v>
      </c>
      <c r="G1189" s="246"/>
      <c r="H1189" s="249">
        <v>15.630000000000001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223</v>
      </c>
      <c r="AU1189" s="255" t="s">
        <v>86</v>
      </c>
      <c r="AV1189" s="14" t="s">
        <v>86</v>
      </c>
      <c r="AW1189" s="14" t="s">
        <v>34</v>
      </c>
      <c r="AX1189" s="14" t="s">
        <v>73</v>
      </c>
      <c r="AY1189" s="255" t="s">
        <v>213</v>
      </c>
    </row>
    <row r="1190" s="14" customFormat="1">
      <c r="A1190" s="14"/>
      <c r="B1190" s="245"/>
      <c r="C1190" s="246"/>
      <c r="D1190" s="236" t="s">
        <v>223</v>
      </c>
      <c r="E1190" s="247" t="s">
        <v>21</v>
      </c>
      <c r="F1190" s="248" t="s">
        <v>2321</v>
      </c>
      <c r="G1190" s="246"/>
      <c r="H1190" s="249">
        <v>14.94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223</v>
      </c>
      <c r="AU1190" s="255" t="s">
        <v>86</v>
      </c>
      <c r="AV1190" s="14" t="s">
        <v>86</v>
      </c>
      <c r="AW1190" s="14" t="s">
        <v>34</v>
      </c>
      <c r="AX1190" s="14" t="s">
        <v>73</v>
      </c>
      <c r="AY1190" s="255" t="s">
        <v>213</v>
      </c>
    </row>
    <row r="1191" s="14" customFormat="1">
      <c r="A1191" s="14"/>
      <c r="B1191" s="245"/>
      <c r="C1191" s="246"/>
      <c r="D1191" s="236" t="s">
        <v>223</v>
      </c>
      <c r="E1191" s="247" t="s">
        <v>21</v>
      </c>
      <c r="F1191" s="248" t="s">
        <v>2325</v>
      </c>
      <c r="G1191" s="246"/>
      <c r="H1191" s="249">
        <v>10.699999999999999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223</v>
      </c>
      <c r="AU1191" s="255" t="s">
        <v>86</v>
      </c>
      <c r="AV1191" s="14" t="s">
        <v>86</v>
      </c>
      <c r="AW1191" s="14" t="s">
        <v>34</v>
      </c>
      <c r="AX1191" s="14" t="s">
        <v>73</v>
      </c>
      <c r="AY1191" s="255" t="s">
        <v>213</v>
      </c>
    </row>
    <row r="1192" s="14" customFormat="1">
      <c r="A1192" s="14"/>
      <c r="B1192" s="245"/>
      <c r="C1192" s="246"/>
      <c r="D1192" s="236" t="s">
        <v>223</v>
      </c>
      <c r="E1192" s="247" t="s">
        <v>21</v>
      </c>
      <c r="F1192" s="248" t="s">
        <v>2326</v>
      </c>
      <c r="G1192" s="246"/>
      <c r="H1192" s="249">
        <v>22.109999999999999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223</v>
      </c>
      <c r="AU1192" s="255" t="s">
        <v>86</v>
      </c>
      <c r="AV1192" s="14" t="s">
        <v>86</v>
      </c>
      <c r="AW1192" s="14" t="s">
        <v>34</v>
      </c>
      <c r="AX1192" s="14" t="s">
        <v>73</v>
      </c>
      <c r="AY1192" s="255" t="s">
        <v>213</v>
      </c>
    </row>
    <row r="1193" s="14" customFormat="1">
      <c r="A1193" s="14"/>
      <c r="B1193" s="245"/>
      <c r="C1193" s="246"/>
      <c r="D1193" s="236" t="s">
        <v>223</v>
      </c>
      <c r="E1193" s="247" t="s">
        <v>21</v>
      </c>
      <c r="F1193" s="248" t="s">
        <v>2327</v>
      </c>
      <c r="G1193" s="246"/>
      <c r="H1193" s="249">
        <v>22.640000000000001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223</v>
      </c>
      <c r="AU1193" s="255" t="s">
        <v>86</v>
      </c>
      <c r="AV1193" s="14" t="s">
        <v>86</v>
      </c>
      <c r="AW1193" s="14" t="s">
        <v>34</v>
      </c>
      <c r="AX1193" s="14" t="s">
        <v>73</v>
      </c>
      <c r="AY1193" s="255" t="s">
        <v>213</v>
      </c>
    </row>
    <row r="1194" s="14" customFormat="1">
      <c r="A1194" s="14"/>
      <c r="B1194" s="245"/>
      <c r="C1194" s="246"/>
      <c r="D1194" s="236" t="s">
        <v>223</v>
      </c>
      <c r="E1194" s="247" t="s">
        <v>21</v>
      </c>
      <c r="F1194" s="248" t="s">
        <v>2328</v>
      </c>
      <c r="G1194" s="246"/>
      <c r="H1194" s="249">
        <v>14.140000000000001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223</v>
      </c>
      <c r="AU1194" s="255" t="s">
        <v>86</v>
      </c>
      <c r="AV1194" s="14" t="s">
        <v>86</v>
      </c>
      <c r="AW1194" s="14" t="s">
        <v>34</v>
      </c>
      <c r="AX1194" s="14" t="s">
        <v>73</v>
      </c>
      <c r="AY1194" s="255" t="s">
        <v>213</v>
      </c>
    </row>
    <row r="1195" s="14" customFormat="1">
      <c r="A1195" s="14"/>
      <c r="B1195" s="245"/>
      <c r="C1195" s="246"/>
      <c r="D1195" s="236" t="s">
        <v>223</v>
      </c>
      <c r="E1195" s="247" t="s">
        <v>21</v>
      </c>
      <c r="F1195" s="248" t="s">
        <v>2333</v>
      </c>
      <c r="G1195" s="246"/>
      <c r="H1195" s="249">
        <v>21.899999999999999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223</v>
      </c>
      <c r="AU1195" s="255" t="s">
        <v>86</v>
      </c>
      <c r="AV1195" s="14" t="s">
        <v>86</v>
      </c>
      <c r="AW1195" s="14" t="s">
        <v>34</v>
      </c>
      <c r="AX1195" s="14" t="s">
        <v>73</v>
      </c>
      <c r="AY1195" s="255" t="s">
        <v>213</v>
      </c>
    </row>
    <row r="1196" s="14" customFormat="1">
      <c r="A1196" s="14"/>
      <c r="B1196" s="245"/>
      <c r="C1196" s="246"/>
      <c r="D1196" s="236" t="s">
        <v>223</v>
      </c>
      <c r="E1196" s="247" t="s">
        <v>21</v>
      </c>
      <c r="F1196" s="248" t="s">
        <v>2334</v>
      </c>
      <c r="G1196" s="246"/>
      <c r="H1196" s="249">
        <v>14.970000000000001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223</v>
      </c>
      <c r="AU1196" s="255" t="s">
        <v>86</v>
      </c>
      <c r="AV1196" s="14" t="s">
        <v>86</v>
      </c>
      <c r="AW1196" s="14" t="s">
        <v>34</v>
      </c>
      <c r="AX1196" s="14" t="s">
        <v>73</v>
      </c>
      <c r="AY1196" s="255" t="s">
        <v>213</v>
      </c>
    </row>
    <row r="1197" s="14" customFormat="1">
      <c r="A1197" s="14"/>
      <c r="B1197" s="245"/>
      <c r="C1197" s="246"/>
      <c r="D1197" s="236" t="s">
        <v>223</v>
      </c>
      <c r="E1197" s="247" t="s">
        <v>21</v>
      </c>
      <c r="F1197" s="248" t="s">
        <v>2335</v>
      </c>
      <c r="G1197" s="246"/>
      <c r="H1197" s="249">
        <v>7.4100000000000001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223</v>
      </c>
      <c r="AU1197" s="255" t="s">
        <v>86</v>
      </c>
      <c r="AV1197" s="14" t="s">
        <v>86</v>
      </c>
      <c r="AW1197" s="14" t="s">
        <v>34</v>
      </c>
      <c r="AX1197" s="14" t="s">
        <v>73</v>
      </c>
      <c r="AY1197" s="255" t="s">
        <v>213</v>
      </c>
    </row>
    <row r="1198" s="14" customFormat="1">
      <c r="A1198" s="14"/>
      <c r="B1198" s="245"/>
      <c r="C1198" s="246"/>
      <c r="D1198" s="236" t="s">
        <v>223</v>
      </c>
      <c r="E1198" s="247" t="s">
        <v>21</v>
      </c>
      <c r="F1198" s="248" t="s">
        <v>2336</v>
      </c>
      <c r="G1198" s="246"/>
      <c r="H1198" s="249">
        <v>12.23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223</v>
      </c>
      <c r="AU1198" s="255" t="s">
        <v>86</v>
      </c>
      <c r="AV1198" s="14" t="s">
        <v>86</v>
      </c>
      <c r="AW1198" s="14" t="s">
        <v>34</v>
      </c>
      <c r="AX1198" s="14" t="s">
        <v>73</v>
      </c>
      <c r="AY1198" s="255" t="s">
        <v>213</v>
      </c>
    </row>
    <row r="1199" s="13" customFormat="1">
      <c r="A1199" s="13"/>
      <c r="B1199" s="234"/>
      <c r="C1199" s="235"/>
      <c r="D1199" s="236" t="s">
        <v>223</v>
      </c>
      <c r="E1199" s="237" t="s">
        <v>21</v>
      </c>
      <c r="F1199" s="238" t="s">
        <v>2692</v>
      </c>
      <c r="G1199" s="235"/>
      <c r="H1199" s="237" t="s">
        <v>21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223</v>
      </c>
      <c r="AU1199" s="244" t="s">
        <v>86</v>
      </c>
      <c r="AV1199" s="13" t="s">
        <v>80</v>
      </c>
      <c r="AW1199" s="13" t="s">
        <v>34</v>
      </c>
      <c r="AX1199" s="13" t="s">
        <v>73</v>
      </c>
      <c r="AY1199" s="244" t="s">
        <v>213</v>
      </c>
    </row>
    <row r="1200" s="14" customFormat="1">
      <c r="A1200" s="14"/>
      <c r="B1200" s="245"/>
      <c r="C1200" s="246"/>
      <c r="D1200" s="236" t="s">
        <v>223</v>
      </c>
      <c r="E1200" s="247" t="s">
        <v>21</v>
      </c>
      <c r="F1200" s="248" t="s">
        <v>2693</v>
      </c>
      <c r="G1200" s="246"/>
      <c r="H1200" s="249">
        <v>19.100000000000001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223</v>
      </c>
      <c r="AU1200" s="255" t="s">
        <v>86</v>
      </c>
      <c r="AV1200" s="14" t="s">
        <v>86</v>
      </c>
      <c r="AW1200" s="14" t="s">
        <v>34</v>
      </c>
      <c r="AX1200" s="14" t="s">
        <v>73</v>
      </c>
      <c r="AY1200" s="255" t="s">
        <v>213</v>
      </c>
    </row>
    <row r="1201" s="14" customFormat="1">
      <c r="A1201" s="14"/>
      <c r="B1201" s="245"/>
      <c r="C1201" s="246"/>
      <c r="D1201" s="236" t="s">
        <v>223</v>
      </c>
      <c r="E1201" s="247" t="s">
        <v>21</v>
      </c>
      <c r="F1201" s="248" t="s">
        <v>2694</v>
      </c>
      <c r="G1201" s="246"/>
      <c r="H1201" s="249">
        <v>35.280000000000001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223</v>
      </c>
      <c r="AU1201" s="255" t="s">
        <v>86</v>
      </c>
      <c r="AV1201" s="14" t="s">
        <v>86</v>
      </c>
      <c r="AW1201" s="14" t="s">
        <v>34</v>
      </c>
      <c r="AX1201" s="14" t="s">
        <v>73</v>
      </c>
      <c r="AY1201" s="255" t="s">
        <v>213</v>
      </c>
    </row>
    <row r="1202" s="14" customFormat="1">
      <c r="A1202" s="14"/>
      <c r="B1202" s="245"/>
      <c r="C1202" s="246"/>
      <c r="D1202" s="236" t="s">
        <v>223</v>
      </c>
      <c r="E1202" s="247" t="s">
        <v>21</v>
      </c>
      <c r="F1202" s="248" t="s">
        <v>2695</v>
      </c>
      <c r="G1202" s="246"/>
      <c r="H1202" s="249">
        <v>35.280000000000001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223</v>
      </c>
      <c r="AU1202" s="255" t="s">
        <v>86</v>
      </c>
      <c r="AV1202" s="14" t="s">
        <v>86</v>
      </c>
      <c r="AW1202" s="14" t="s">
        <v>34</v>
      </c>
      <c r="AX1202" s="14" t="s">
        <v>73</v>
      </c>
      <c r="AY1202" s="255" t="s">
        <v>213</v>
      </c>
    </row>
    <row r="1203" s="15" customFormat="1">
      <c r="A1203" s="15"/>
      <c r="B1203" s="256"/>
      <c r="C1203" s="257"/>
      <c r="D1203" s="236" t="s">
        <v>223</v>
      </c>
      <c r="E1203" s="258" t="s">
        <v>21</v>
      </c>
      <c r="F1203" s="259" t="s">
        <v>230</v>
      </c>
      <c r="G1203" s="257"/>
      <c r="H1203" s="260">
        <v>1567.9400000000003</v>
      </c>
      <c r="I1203" s="261"/>
      <c r="J1203" s="257"/>
      <c r="K1203" s="257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6" t="s">
        <v>223</v>
      </c>
      <c r="AU1203" s="266" t="s">
        <v>86</v>
      </c>
      <c r="AV1203" s="15" t="s">
        <v>122</v>
      </c>
      <c r="AW1203" s="15" t="s">
        <v>34</v>
      </c>
      <c r="AX1203" s="15" t="s">
        <v>80</v>
      </c>
      <c r="AY1203" s="266" t="s">
        <v>213</v>
      </c>
    </row>
    <row r="1204" s="2" customFormat="1" ht="24.15" customHeight="1">
      <c r="A1204" s="41"/>
      <c r="B1204" s="42"/>
      <c r="C1204" s="216" t="s">
        <v>1227</v>
      </c>
      <c r="D1204" s="216" t="s">
        <v>215</v>
      </c>
      <c r="E1204" s="217" t="s">
        <v>2696</v>
      </c>
      <c r="F1204" s="218" t="s">
        <v>2697</v>
      </c>
      <c r="G1204" s="219" t="s">
        <v>284</v>
      </c>
      <c r="H1204" s="220">
        <v>19.344000000000001</v>
      </c>
      <c r="I1204" s="221"/>
      <c r="J1204" s="222">
        <f>ROUND(I1204*H1204,2)</f>
        <v>0</v>
      </c>
      <c r="K1204" s="218" t="s">
        <v>219</v>
      </c>
      <c r="L1204" s="47"/>
      <c r="M1204" s="223" t="s">
        <v>21</v>
      </c>
      <c r="N1204" s="224" t="s">
        <v>45</v>
      </c>
      <c r="O1204" s="87"/>
      <c r="P1204" s="225">
        <f>O1204*H1204</f>
        <v>0</v>
      </c>
      <c r="Q1204" s="225">
        <v>0</v>
      </c>
      <c r="R1204" s="225">
        <f>Q1204*H1204</f>
        <v>0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314</v>
      </c>
      <c r="AT1204" s="227" t="s">
        <v>215</v>
      </c>
      <c r="AU1204" s="227" t="s">
        <v>86</v>
      </c>
      <c r="AY1204" s="20" t="s">
        <v>213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86</v>
      </c>
      <c r="BK1204" s="228">
        <f>ROUND(I1204*H1204,2)</f>
        <v>0</v>
      </c>
      <c r="BL1204" s="20" t="s">
        <v>314</v>
      </c>
      <c r="BM1204" s="227" t="s">
        <v>2698</v>
      </c>
    </row>
    <row r="1205" s="2" customFormat="1">
      <c r="A1205" s="41"/>
      <c r="B1205" s="42"/>
      <c r="C1205" s="43"/>
      <c r="D1205" s="229" t="s">
        <v>221</v>
      </c>
      <c r="E1205" s="43"/>
      <c r="F1205" s="230" t="s">
        <v>2699</v>
      </c>
      <c r="G1205" s="43"/>
      <c r="H1205" s="43"/>
      <c r="I1205" s="231"/>
      <c r="J1205" s="43"/>
      <c r="K1205" s="43"/>
      <c r="L1205" s="47"/>
      <c r="M1205" s="232"/>
      <c r="N1205" s="233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221</v>
      </c>
      <c r="AU1205" s="20" t="s">
        <v>86</v>
      </c>
    </row>
    <row r="1206" s="12" customFormat="1" ht="22.8" customHeight="1">
      <c r="A1206" s="12"/>
      <c r="B1206" s="200"/>
      <c r="C1206" s="201"/>
      <c r="D1206" s="202" t="s">
        <v>72</v>
      </c>
      <c r="E1206" s="214" t="s">
        <v>2700</v>
      </c>
      <c r="F1206" s="214" t="s">
        <v>2701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SUM(P1207:P1410)</f>
        <v>0</v>
      </c>
      <c r="Q1206" s="208"/>
      <c r="R1206" s="209">
        <f>SUM(R1207:R1410)</f>
        <v>12.922038029999996</v>
      </c>
      <c r="S1206" s="208"/>
      <c r="T1206" s="210">
        <f>SUM(T1207:T1410)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86</v>
      </c>
      <c r="AT1206" s="212" t="s">
        <v>72</v>
      </c>
      <c r="AU1206" s="212" t="s">
        <v>80</v>
      </c>
      <c r="AY1206" s="211" t="s">
        <v>213</v>
      </c>
      <c r="BK1206" s="213">
        <f>SUM(BK1207:BK1410)</f>
        <v>0</v>
      </c>
    </row>
    <row r="1207" s="2" customFormat="1" ht="16.5" customHeight="1">
      <c r="A1207" s="41"/>
      <c r="B1207" s="42"/>
      <c r="C1207" s="216" t="s">
        <v>1232</v>
      </c>
      <c r="D1207" s="216" t="s">
        <v>215</v>
      </c>
      <c r="E1207" s="217" t="s">
        <v>2702</v>
      </c>
      <c r="F1207" s="218" t="s">
        <v>2703</v>
      </c>
      <c r="G1207" s="219" t="s">
        <v>248</v>
      </c>
      <c r="H1207" s="220">
        <v>427.23899999999998</v>
      </c>
      <c r="I1207" s="221"/>
      <c r="J1207" s="222">
        <f>ROUND(I1207*H1207,2)</f>
        <v>0</v>
      </c>
      <c r="K1207" s="218" t="s">
        <v>219</v>
      </c>
      <c r="L1207" s="47"/>
      <c r="M1207" s="223" t="s">
        <v>21</v>
      </c>
      <c r="N1207" s="224" t="s">
        <v>45</v>
      </c>
      <c r="O1207" s="87"/>
      <c r="P1207" s="225">
        <f>O1207*H1207</f>
        <v>0</v>
      </c>
      <c r="Q1207" s="225">
        <v>0</v>
      </c>
      <c r="R1207" s="225">
        <f>Q1207*H1207</f>
        <v>0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314</v>
      </c>
      <c r="AT1207" s="227" t="s">
        <v>215</v>
      </c>
      <c r="AU1207" s="227" t="s">
        <v>86</v>
      </c>
      <c r="AY1207" s="20" t="s">
        <v>213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86</v>
      </c>
      <c r="BK1207" s="228">
        <f>ROUND(I1207*H1207,2)</f>
        <v>0</v>
      </c>
      <c r="BL1207" s="20" t="s">
        <v>314</v>
      </c>
      <c r="BM1207" s="227" t="s">
        <v>2704</v>
      </c>
    </row>
    <row r="1208" s="2" customFormat="1">
      <c r="A1208" s="41"/>
      <c r="B1208" s="42"/>
      <c r="C1208" s="43"/>
      <c r="D1208" s="229" t="s">
        <v>221</v>
      </c>
      <c r="E1208" s="43"/>
      <c r="F1208" s="230" t="s">
        <v>2705</v>
      </c>
      <c r="G1208" s="43"/>
      <c r="H1208" s="43"/>
      <c r="I1208" s="231"/>
      <c r="J1208" s="43"/>
      <c r="K1208" s="43"/>
      <c r="L1208" s="47"/>
      <c r="M1208" s="232"/>
      <c r="N1208" s="233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221</v>
      </c>
      <c r="AU1208" s="20" t="s">
        <v>86</v>
      </c>
    </row>
    <row r="1209" s="14" customFormat="1">
      <c r="A1209" s="14"/>
      <c r="B1209" s="245"/>
      <c r="C1209" s="246"/>
      <c r="D1209" s="236" t="s">
        <v>223</v>
      </c>
      <c r="E1209" s="247" t="s">
        <v>21</v>
      </c>
      <c r="F1209" s="248" t="s">
        <v>1974</v>
      </c>
      <c r="G1209" s="246"/>
      <c r="H1209" s="249">
        <v>26.696000000000002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223</v>
      </c>
      <c r="AU1209" s="255" t="s">
        <v>86</v>
      </c>
      <c r="AV1209" s="14" t="s">
        <v>86</v>
      </c>
      <c r="AW1209" s="14" t="s">
        <v>34</v>
      </c>
      <c r="AX1209" s="14" t="s">
        <v>73</v>
      </c>
      <c r="AY1209" s="255" t="s">
        <v>213</v>
      </c>
    </row>
    <row r="1210" s="14" customFormat="1">
      <c r="A1210" s="14"/>
      <c r="B1210" s="245"/>
      <c r="C1210" s="246"/>
      <c r="D1210" s="236" t="s">
        <v>223</v>
      </c>
      <c r="E1210" s="247" t="s">
        <v>21</v>
      </c>
      <c r="F1210" s="248" t="s">
        <v>1976</v>
      </c>
      <c r="G1210" s="246"/>
      <c r="H1210" s="249">
        <v>5.9950000000000001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223</v>
      </c>
      <c r="AU1210" s="255" t="s">
        <v>86</v>
      </c>
      <c r="AV1210" s="14" t="s">
        <v>86</v>
      </c>
      <c r="AW1210" s="14" t="s">
        <v>34</v>
      </c>
      <c r="AX1210" s="14" t="s">
        <v>73</v>
      </c>
      <c r="AY1210" s="255" t="s">
        <v>213</v>
      </c>
    </row>
    <row r="1211" s="14" customFormat="1">
      <c r="A1211" s="14"/>
      <c r="B1211" s="245"/>
      <c r="C1211" s="246"/>
      <c r="D1211" s="236" t="s">
        <v>223</v>
      </c>
      <c r="E1211" s="247" t="s">
        <v>21</v>
      </c>
      <c r="F1211" s="248" t="s">
        <v>1978</v>
      </c>
      <c r="G1211" s="246"/>
      <c r="H1211" s="249">
        <v>339.83600000000001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223</v>
      </c>
      <c r="AU1211" s="255" t="s">
        <v>86</v>
      </c>
      <c r="AV1211" s="14" t="s">
        <v>86</v>
      </c>
      <c r="AW1211" s="14" t="s">
        <v>34</v>
      </c>
      <c r="AX1211" s="14" t="s">
        <v>73</v>
      </c>
      <c r="AY1211" s="255" t="s">
        <v>213</v>
      </c>
    </row>
    <row r="1212" s="14" customFormat="1">
      <c r="A1212" s="14"/>
      <c r="B1212" s="245"/>
      <c r="C1212" s="246"/>
      <c r="D1212" s="236" t="s">
        <v>223</v>
      </c>
      <c r="E1212" s="247" t="s">
        <v>21</v>
      </c>
      <c r="F1212" s="248" t="s">
        <v>1980</v>
      </c>
      <c r="G1212" s="246"/>
      <c r="H1212" s="249">
        <v>21.120000000000001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223</v>
      </c>
      <c r="AU1212" s="255" t="s">
        <v>86</v>
      </c>
      <c r="AV1212" s="14" t="s">
        <v>86</v>
      </c>
      <c r="AW1212" s="14" t="s">
        <v>34</v>
      </c>
      <c r="AX1212" s="14" t="s">
        <v>73</v>
      </c>
      <c r="AY1212" s="255" t="s">
        <v>213</v>
      </c>
    </row>
    <row r="1213" s="14" customFormat="1">
      <c r="A1213" s="14"/>
      <c r="B1213" s="245"/>
      <c r="C1213" s="246"/>
      <c r="D1213" s="236" t="s">
        <v>223</v>
      </c>
      <c r="E1213" s="247" t="s">
        <v>21</v>
      </c>
      <c r="F1213" s="248" t="s">
        <v>1982</v>
      </c>
      <c r="G1213" s="246"/>
      <c r="H1213" s="249">
        <v>2.2799999999999998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223</v>
      </c>
      <c r="AU1213" s="255" t="s">
        <v>86</v>
      </c>
      <c r="AV1213" s="14" t="s">
        <v>86</v>
      </c>
      <c r="AW1213" s="14" t="s">
        <v>34</v>
      </c>
      <c r="AX1213" s="14" t="s">
        <v>73</v>
      </c>
      <c r="AY1213" s="255" t="s">
        <v>213</v>
      </c>
    </row>
    <row r="1214" s="14" customFormat="1">
      <c r="A1214" s="14"/>
      <c r="B1214" s="245"/>
      <c r="C1214" s="246"/>
      <c r="D1214" s="236" t="s">
        <v>223</v>
      </c>
      <c r="E1214" s="247" t="s">
        <v>21</v>
      </c>
      <c r="F1214" s="248" t="s">
        <v>1984</v>
      </c>
      <c r="G1214" s="246"/>
      <c r="H1214" s="249">
        <v>16.59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223</v>
      </c>
      <c r="AU1214" s="255" t="s">
        <v>86</v>
      </c>
      <c r="AV1214" s="14" t="s">
        <v>86</v>
      </c>
      <c r="AW1214" s="14" t="s">
        <v>34</v>
      </c>
      <c r="AX1214" s="14" t="s">
        <v>73</v>
      </c>
      <c r="AY1214" s="255" t="s">
        <v>213</v>
      </c>
    </row>
    <row r="1215" s="14" customFormat="1">
      <c r="A1215" s="14"/>
      <c r="B1215" s="245"/>
      <c r="C1215" s="246"/>
      <c r="D1215" s="236" t="s">
        <v>223</v>
      </c>
      <c r="E1215" s="247" t="s">
        <v>21</v>
      </c>
      <c r="F1215" s="248" t="s">
        <v>1986</v>
      </c>
      <c r="G1215" s="246"/>
      <c r="H1215" s="249">
        <v>4.8479999999999999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223</v>
      </c>
      <c r="AU1215" s="255" t="s">
        <v>86</v>
      </c>
      <c r="AV1215" s="14" t="s">
        <v>86</v>
      </c>
      <c r="AW1215" s="14" t="s">
        <v>34</v>
      </c>
      <c r="AX1215" s="14" t="s">
        <v>73</v>
      </c>
      <c r="AY1215" s="255" t="s">
        <v>213</v>
      </c>
    </row>
    <row r="1216" s="14" customFormat="1">
      <c r="A1216" s="14"/>
      <c r="B1216" s="245"/>
      <c r="C1216" s="246"/>
      <c r="D1216" s="236" t="s">
        <v>223</v>
      </c>
      <c r="E1216" s="247" t="s">
        <v>21</v>
      </c>
      <c r="F1216" s="248" t="s">
        <v>1989</v>
      </c>
      <c r="G1216" s="246"/>
      <c r="H1216" s="249">
        <v>9.8740000000000006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223</v>
      </c>
      <c r="AU1216" s="255" t="s">
        <v>86</v>
      </c>
      <c r="AV1216" s="14" t="s">
        <v>86</v>
      </c>
      <c r="AW1216" s="14" t="s">
        <v>34</v>
      </c>
      <c r="AX1216" s="14" t="s">
        <v>73</v>
      </c>
      <c r="AY1216" s="255" t="s">
        <v>213</v>
      </c>
    </row>
    <row r="1217" s="15" customFormat="1">
      <c r="A1217" s="15"/>
      <c r="B1217" s="256"/>
      <c r="C1217" s="257"/>
      <c r="D1217" s="236" t="s">
        <v>223</v>
      </c>
      <c r="E1217" s="258" t="s">
        <v>21</v>
      </c>
      <c r="F1217" s="259" t="s">
        <v>230</v>
      </c>
      <c r="G1217" s="257"/>
      <c r="H1217" s="260">
        <v>427.23899999999998</v>
      </c>
      <c r="I1217" s="261"/>
      <c r="J1217" s="257"/>
      <c r="K1217" s="257"/>
      <c r="L1217" s="262"/>
      <c r="M1217" s="263"/>
      <c r="N1217" s="264"/>
      <c r="O1217" s="264"/>
      <c r="P1217" s="264"/>
      <c r="Q1217" s="264"/>
      <c r="R1217" s="264"/>
      <c r="S1217" s="264"/>
      <c r="T1217" s="26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6" t="s">
        <v>223</v>
      </c>
      <c r="AU1217" s="266" t="s">
        <v>86</v>
      </c>
      <c r="AV1217" s="15" t="s">
        <v>122</v>
      </c>
      <c r="AW1217" s="15" t="s">
        <v>34</v>
      </c>
      <c r="AX1217" s="15" t="s">
        <v>80</v>
      </c>
      <c r="AY1217" s="266" t="s">
        <v>213</v>
      </c>
    </row>
    <row r="1218" s="2" customFormat="1" ht="16.5" customHeight="1">
      <c r="A1218" s="41"/>
      <c r="B1218" s="42"/>
      <c r="C1218" s="216" t="s">
        <v>1238</v>
      </c>
      <c r="D1218" s="216" t="s">
        <v>215</v>
      </c>
      <c r="E1218" s="217" t="s">
        <v>2706</v>
      </c>
      <c r="F1218" s="218" t="s">
        <v>2707</v>
      </c>
      <c r="G1218" s="219" t="s">
        <v>248</v>
      </c>
      <c r="H1218" s="220">
        <v>427.23899999999998</v>
      </c>
      <c r="I1218" s="221"/>
      <c r="J1218" s="222">
        <f>ROUND(I1218*H1218,2)</f>
        <v>0</v>
      </c>
      <c r="K1218" s="218" t="s">
        <v>219</v>
      </c>
      <c r="L1218" s="47"/>
      <c r="M1218" s="223" t="s">
        <v>21</v>
      </c>
      <c r="N1218" s="224" t="s">
        <v>45</v>
      </c>
      <c r="O1218" s="87"/>
      <c r="P1218" s="225">
        <f>O1218*H1218</f>
        <v>0</v>
      </c>
      <c r="Q1218" s="225">
        <v>0.00029999999999999997</v>
      </c>
      <c r="R1218" s="225">
        <f>Q1218*H1218</f>
        <v>0.12817169999999997</v>
      </c>
      <c r="S1218" s="225">
        <v>0</v>
      </c>
      <c r="T1218" s="226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7" t="s">
        <v>314</v>
      </c>
      <c r="AT1218" s="227" t="s">
        <v>215</v>
      </c>
      <c r="AU1218" s="227" t="s">
        <v>86</v>
      </c>
      <c r="AY1218" s="20" t="s">
        <v>213</v>
      </c>
      <c r="BE1218" s="228">
        <f>IF(N1218="základní",J1218,0)</f>
        <v>0</v>
      </c>
      <c r="BF1218" s="228">
        <f>IF(N1218="snížená",J1218,0)</f>
        <v>0</v>
      </c>
      <c r="BG1218" s="228">
        <f>IF(N1218="zákl. přenesená",J1218,0)</f>
        <v>0</v>
      </c>
      <c r="BH1218" s="228">
        <f>IF(N1218="sníž. přenesená",J1218,0)</f>
        <v>0</v>
      </c>
      <c r="BI1218" s="228">
        <f>IF(N1218="nulová",J1218,0)</f>
        <v>0</v>
      </c>
      <c r="BJ1218" s="20" t="s">
        <v>86</v>
      </c>
      <c r="BK1218" s="228">
        <f>ROUND(I1218*H1218,2)</f>
        <v>0</v>
      </c>
      <c r="BL1218" s="20" t="s">
        <v>314</v>
      </c>
      <c r="BM1218" s="227" t="s">
        <v>2708</v>
      </c>
    </row>
    <row r="1219" s="2" customFormat="1">
      <c r="A1219" s="41"/>
      <c r="B1219" s="42"/>
      <c r="C1219" s="43"/>
      <c r="D1219" s="229" t="s">
        <v>221</v>
      </c>
      <c r="E1219" s="43"/>
      <c r="F1219" s="230" t="s">
        <v>2709</v>
      </c>
      <c r="G1219" s="43"/>
      <c r="H1219" s="43"/>
      <c r="I1219" s="231"/>
      <c r="J1219" s="43"/>
      <c r="K1219" s="43"/>
      <c r="L1219" s="47"/>
      <c r="M1219" s="232"/>
      <c r="N1219" s="233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221</v>
      </c>
      <c r="AU1219" s="20" t="s">
        <v>86</v>
      </c>
    </row>
    <row r="1220" s="14" customFormat="1">
      <c r="A1220" s="14"/>
      <c r="B1220" s="245"/>
      <c r="C1220" s="246"/>
      <c r="D1220" s="236" t="s">
        <v>223</v>
      </c>
      <c r="E1220" s="247" t="s">
        <v>21</v>
      </c>
      <c r="F1220" s="248" t="s">
        <v>1974</v>
      </c>
      <c r="G1220" s="246"/>
      <c r="H1220" s="249">
        <v>26.696000000000002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223</v>
      </c>
      <c r="AU1220" s="255" t="s">
        <v>86</v>
      </c>
      <c r="AV1220" s="14" t="s">
        <v>86</v>
      </c>
      <c r="AW1220" s="14" t="s">
        <v>34</v>
      </c>
      <c r="AX1220" s="14" t="s">
        <v>73</v>
      </c>
      <c r="AY1220" s="255" t="s">
        <v>213</v>
      </c>
    </row>
    <row r="1221" s="14" customFormat="1">
      <c r="A1221" s="14"/>
      <c r="B1221" s="245"/>
      <c r="C1221" s="246"/>
      <c r="D1221" s="236" t="s">
        <v>223</v>
      </c>
      <c r="E1221" s="247" t="s">
        <v>21</v>
      </c>
      <c r="F1221" s="248" t="s">
        <v>1976</v>
      </c>
      <c r="G1221" s="246"/>
      <c r="H1221" s="249">
        <v>5.9950000000000001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223</v>
      </c>
      <c r="AU1221" s="255" t="s">
        <v>86</v>
      </c>
      <c r="AV1221" s="14" t="s">
        <v>86</v>
      </c>
      <c r="AW1221" s="14" t="s">
        <v>34</v>
      </c>
      <c r="AX1221" s="14" t="s">
        <v>73</v>
      </c>
      <c r="AY1221" s="255" t="s">
        <v>213</v>
      </c>
    </row>
    <row r="1222" s="14" customFormat="1">
      <c r="A1222" s="14"/>
      <c r="B1222" s="245"/>
      <c r="C1222" s="246"/>
      <c r="D1222" s="236" t="s">
        <v>223</v>
      </c>
      <c r="E1222" s="247" t="s">
        <v>21</v>
      </c>
      <c r="F1222" s="248" t="s">
        <v>1978</v>
      </c>
      <c r="G1222" s="246"/>
      <c r="H1222" s="249">
        <v>339.83600000000001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223</v>
      </c>
      <c r="AU1222" s="255" t="s">
        <v>86</v>
      </c>
      <c r="AV1222" s="14" t="s">
        <v>86</v>
      </c>
      <c r="AW1222" s="14" t="s">
        <v>34</v>
      </c>
      <c r="AX1222" s="14" t="s">
        <v>73</v>
      </c>
      <c r="AY1222" s="255" t="s">
        <v>213</v>
      </c>
    </row>
    <row r="1223" s="14" customFormat="1">
      <c r="A1223" s="14"/>
      <c r="B1223" s="245"/>
      <c r="C1223" s="246"/>
      <c r="D1223" s="236" t="s">
        <v>223</v>
      </c>
      <c r="E1223" s="247" t="s">
        <v>21</v>
      </c>
      <c r="F1223" s="248" t="s">
        <v>1980</v>
      </c>
      <c r="G1223" s="246"/>
      <c r="H1223" s="249">
        <v>21.120000000000001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223</v>
      </c>
      <c r="AU1223" s="255" t="s">
        <v>86</v>
      </c>
      <c r="AV1223" s="14" t="s">
        <v>86</v>
      </c>
      <c r="AW1223" s="14" t="s">
        <v>34</v>
      </c>
      <c r="AX1223" s="14" t="s">
        <v>73</v>
      </c>
      <c r="AY1223" s="255" t="s">
        <v>213</v>
      </c>
    </row>
    <row r="1224" s="14" customFormat="1">
      <c r="A1224" s="14"/>
      <c r="B1224" s="245"/>
      <c r="C1224" s="246"/>
      <c r="D1224" s="236" t="s">
        <v>223</v>
      </c>
      <c r="E1224" s="247" t="s">
        <v>21</v>
      </c>
      <c r="F1224" s="248" t="s">
        <v>1982</v>
      </c>
      <c r="G1224" s="246"/>
      <c r="H1224" s="249">
        <v>2.2799999999999998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223</v>
      </c>
      <c r="AU1224" s="255" t="s">
        <v>86</v>
      </c>
      <c r="AV1224" s="14" t="s">
        <v>86</v>
      </c>
      <c r="AW1224" s="14" t="s">
        <v>34</v>
      </c>
      <c r="AX1224" s="14" t="s">
        <v>73</v>
      </c>
      <c r="AY1224" s="255" t="s">
        <v>213</v>
      </c>
    </row>
    <row r="1225" s="14" customFormat="1">
      <c r="A1225" s="14"/>
      <c r="B1225" s="245"/>
      <c r="C1225" s="246"/>
      <c r="D1225" s="236" t="s">
        <v>223</v>
      </c>
      <c r="E1225" s="247" t="s">
        <v>21</v>
      </c>
      <c r="F1225" s="248" t="s">
        <v>1984</v>
      </c>
      <c r="G1225" s="246"/>
      <c r="H1225" s="249">
        <v>16.59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223</v>
      </c>
      <c r="AU1225" s="255" t="s">
        <v>86</v>
      </c>
      <c r="AV1225" s="14" t="s">
        <v>86</v>
      </c>
      <c r="AW1225" s="14" t="s">
        <v>34</v>
      </c>
      <c r="AX1225" s="14" t="s">
        <v>73</v>
      </c>
      <c r="AY1225" s="255" t="s">
        <v>213</v>
      </c>
    </row>
    <row r="1226" s="14" customFormat="1">
      <c r="A1226" s="14"/>
      <c r="B1226" s="245"/>
      <c r="C1226" s="246"/>
      <c r="D1226" s="236" t="s">
        <v>223</v>
      </c>
      <c r="E1226" s="247" t="s">
        <v>21</v>
      </c>
      <c r="F1226" s="248" t="s">
        <v>1986</v>
      </c>
      <c r="G1226" s="246"/>
      <c r="H1226" s="249">
        <v>4.8479999999999999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223</v>
      </c>
      <c r="AU1226" s="255" t="s">
        <v>86</v>
      </c>
      <c r="AV1226" s="14" t="s">
        <v>86</v>
      </c>
      <c r="AW1226" s="14" t="s">
        <v>34</v>
      </c>
      <c r="AX1226" s="14" t="s">
        <v>73</v>
      </c>
      <c r="AY1226" s="255" t="s">
        <v>213</v>
      </c>
    </row>
    <row r="1227" s="14" customFormat="1">
      <c r="A1227" s="14"/>
      <c r="B1227" s="245"/>
      <c r="C1227" s="246"/>
      <c r="D1227" s="236" t="s">
        <v>223</v>
      </c>
      <c r="E1227" s="247" t="s">
        <v>21</v>
      </c>
      <c r="F1227" s="248" t="s">
        <v>1989</v>
      </c>
      <c r="G1227" s="246"/>
      <c r="H1227" s="249">
        <v>9.8740000000000006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223</v>
      </c>
      <c r="AU1227" s="255" t="s">
        <v>86</v>
      </c>
      <c r="AV1227" s="14" t="s">
        <v>86</v>
      </c>
      <c r="AW1227" s="14" t="s">
        <v>34</v>
      </c>
      <c r="AX1227" s="14" t="s">
        <v>73</v>
      </c>
      <c r="AY1227" s="255" t="s">
        <v>213</v>
      </c>
    </row>
    <row r="1228" s="15" customFormat="1">
      <c r="A1228" s="15"/>
      <c r="B1228" s="256"/>
      <c r="C1228" s="257"/>
      <c r="D1228" s="236" t="s">
        <v>223</v>
      </c>
      <c r="E1228" s="258" t="s">
        <v>21</v>
      </c>
      <c r="F1228" s="259" t="s">
        <v>230</v>
      </c>
      <c r="G1228" s="257"/>
      <c r="H1228" s="260">
        <v>427.23899999999998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223</v>
      </c>
      <c r="AU1228" s="266" t="s">
        <v>86</v>
      </c>
      <c r="AV1228" s="15" t="s">
        <v>122</v>
      </c>
      <c r="AW1228" s="15" t="s">
        <v>34</v>
      </c>
      <c r="AX1228" s="15" t="s">
        <v>80</v>
      </c>
      <c r="AY1228" s="266" t="s">
        <v>213</v>
      </c>
    </row>
    <row r="1229" s="2" customFormat="1" ht="16.5" customHeight="1">
      <c r="A1229" s="41"/>
      <c r="B1229" s="42"/>
      <c r="C1229" s="216" t="s">
        <v>1243</v>
      </c>
      <c r="D1229" s="216" t="s">
        <v>215</v>
      </c>
      <c r="E1229" s="217" t="s">
        <v>2710</v>
      </c>
      <c r="F1229" s="218" t="s">
        <v>2711</v>
      </c>
      <c r="G1229" s="219" t="s">
        <v>248</v>
      </c>
      <c r="H1229" s="220">
        <v>185.48500000000001</v>
      </c>
      <c r="I1229" s="221"/>
      <c r="J1229" s="222">
        <f>ROUND(I1229*H1229,2)</f>
        <v>0</v>
      </c>
      <c r="K1229" s="218" t="s">
        <v>219</v>
      </c>
      <c r="L1229" s="47"/>
      <c r="M1229" s="223" t="s">
        <v>21</v>
      </c>
      <c r="N1229" s="224" t="s">
        <v>45</v>
      </c>
      <c r="O1229" s="87"/>
      <c r="P1229" s="225">
        <f>O1229*H1229</f>
        <v>0</v>
      </c>
      <c r="Q1229" s="225">
        <v>0.0015</v>
      </c>
      <c r="R1229" s="225">
        <f>Q1229*H1229</f>
        <v>0.27822750000000002</v>
      </c>
      <c r="S1229" s="225">
        <v>0</v>
      </c>
      <c r="T1229" s="226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7" t="s">
        <v>314</v>
      </c>
      <c r="AT1229" s="227" t="s">
        <v>215</v>
      </c>
      <c r="AU1229" s="227" t="s">
        <v>86</v>
      </c>
      <c r="AY1229" s="20" t="s">
        <v>213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20" t="s">
        <v>86</v>
      </c>
      <c r="BK1229" s="228">
        <f>ROUND(I1229*H1229,2)</f>
        <v>0</v>
      </c>
      <c r="BL1229" s="20" t="s">
        <v>314</v>
      </c>
      <c r="BM1229" s="227" t="s">
        <v>2712</v>
      </c>
    </row>
    <row r="1230" s="2" customFormat="1">
      <c r="A1230" s="41"/>
      <c r="B1230" s="42"/>
      <c r="C1230" s="43"/>
      <c r="D1230" s="229" t="s">
        <v>221</v>
      </c>
      <c r="E1230" s="43"/>
      <c r="F1230" s="230" t="s">
        <v>2713</v>
      </c>
      <c r="G1230" s="43"/>
      <c r="H1230" s="43"/>
      <c r="I1230" s="231"/>
      <c r="J1230" s="43"/>
      <c r="K1230" s="43"/>
      <c r="L1230" s="47"/>
      <c r="M1230" s="232"/>
      <c r="N1230" s="233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221</v>
      </c>
      <c r="AU1230" s="20" t="s">
        <v>86</v>
      </c>
    </row>
    <row r="1231" s="13" customFormat="1">
      <c r="A1231" s="13"/>
      <c r="B1231" s="234"/>
      <c r="C1231" s="235"/>
      <c r="D1231" s="236" t="s">
        <v>223</v>
      </c>
      <c r="E1231" s="237" t="s">
        <v>21</v>
      </c>
      <c r="F1231" s="238" t="s">
        <v>2714</v>
      </c>
      <c r="G1231" s="235"/>
      <c r="H1231" s="237" t="s">
        <v>21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223</v>
      </c>
      <c r="AU1231" s="244" t="s">
        <v>86</v>
      </c>
      <c r="AV1231" s="13" t="s">
        <v>80</v>
      </c>
      <c r="AW1231" s="13" t="s">
        <v>34</v>
      </c>
      <c r="AX1231" s="13" t="s">
        <v>73</v>
      </c>
      <c r="AY1231" s="244" t="s">
        <v>213</v>
      </c>
    </row>
    <row r="1232" s="13" customFormat="1">
      <c r="A1232" s="13"/>
      <c r="B1232" s="234"/>
      <c r="C1232" s="235"/>
      <c r="D1232" s="236" t="s">
        <v>223</v>
      </c>
      <c r="E1232" s="237" t="s">
        <v>21</v>
      </c>
      <c r="F1232" s="238" t="s">
        <v>1209</v>
      </c>
      <c r="G1232" s="235"/>
      <c r="H1232" s="237" t="s">
        <v>21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223</v>
      </c>
      <c r="AU1232" s="244" t="s">
        <v>86</v>
      </c>
      <c r="AV1232" s="13" t="s">
        <v>80</v>
      </c>
      <c r="AW1232" s="13" t="s">
        <v>34</v>
      </c>
      <c r="AX1232" s="13" t="s">
        <v>73</v>
      </c>
      <c r="AY1232" s="244" t="s">
        <v>213</v>
      </c>
    </row>
    <row r="1233" s="14" customFormat="1">
      <c r="A1233" s="14"/>
      <c r="B1233" s="245"/>
      <c r="C1233" s="246"/>
      <c r="D1233" s="236" t="s">
        <v>223</v>
      </c>
      <c r="E1233" s="247" t="s">
        <v>21</v>
      </c>
      <c r="F1233" s="248" t="s">
        <v>2715</v>
      </c>
      <c r="G1233" s="246"/>
      <c r="H1233" s="249">
        <v>3.1619999999999999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223</v>
      </c>
      <c r="AU1233" s="255" t="s">
        <v>86</v>
      </c>
      <c r="AV1233" s="14" t="s">
        <v>86</v>
      </c>
      <c r="AW1233" s="14" t="s">
        <v>34</v>
      </c>
      <c r="AX1233" s="14" t="s">
        <v>73</v>
      </c>
      <c r="AY1233" s="255" t="s">
        <v>213</v>
      </c>
    </row>
    <row r="1234" s="13" customFormat="1">
      <c r="A1234" s="13"/>
      <c r="B1234" s="234"/>
      <c r="C1234" s="235"/>
      <c r="D1234" s="236" t="s">
        <v>223</v>
      </c>
      <c r="E1234" s="237" t="s">
        <v>21</v>
      </c>
      <c r="F1234" s="238" t="s">
        <v>1035</v>
      </c>
      <c r="G1234" s="235"/>
      <c r="H1234" s="237" t="s">
        <v>21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223</v>
      </c>
      <c r="AU1234" s="244" t="s">
        <v>86</v>
      </c>
      <c r="AV1234" s="13" t="s">
        <v>80</v>
      </c>
      <c r="AW1234" s="13" t="s">
        <v>34</v>
      </c>
      <c r="AX1234" s="13" t="s">
        <v>73</v>
      </c>
      <c r="AY1234" s="244" t="s">
        <v>213</v>
      </c>
    </row>
    <row r="1235" s="14" customFormat="1">
      <c r="A1235" s="14"/>
      <c r="B1235" s="245"/>
      <c r="C1235" s="246"/>
      <c r="D1235" s="236" t="s">
        <v>223</v>
      </c>
      <c r="E1235" s="247" t="s">
        <v>21</v>
      </c>
      <c r="F1235" s="248" t="s">
        <v>2716</v>
      </c>
      <c r="G1235" s="246"/>
      <c r="H1235" s="249">
        <v>30.280000000000001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223</v>
      </c>
      <c r="AU1235" s="255" t="s">
        <v>86</v>
      </c>
      <c r="AV1235" s="14" t="s">
        <v>86</v>
      </c>
      <c r="AW1235" s="14" t="s">
        <v>34</v>
      </c>
      <c r="AX1235" s="14" t="s">
        <v>73</v>
      </c>
      <c r="AY1235" s="255" t="s">
        <v>213</v>
      </c>
    </row>
    <row r="1236" s="14" customFormat="1">
      <c r="A1236" s="14"/>
      <c r="B1236" s="245"/>
      <c r="C1236" s="246"/>
      <c r="D1236" s="236" t="s">
        <v>223</v>
      </c>
      <c r="E1236" s="247" t="s">
        <v>21</v>
      </c>
      <c r="F1236" s="248" t="s">
        <v>2717</v>
      </c>
      <c r="G1236" s="246"/>
      <c r="H1236" s="249">
        <v>2.6669999999999998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223</v>
      </c>
      <c r="AU1236" s="255" t="s">
        <v>86</v>
      </c>
      <c r="AV1236" s="14" t="s">
        <v>86</v>
      </c>
      <c r="AW1236" s="14" t="s">
        <v>34</v>
      </c>
      <c r="AX1236" s="14" t="s">
        <v>73</v>
      </c>
      <c r="AY1236" s="255" t="s">
        <v>213</v>
      </c>
    </row>
    <row r="1237" s="14" customFormat="1">
      <c r="A1237" s="14"/>
      <c r="B1237" s="245"/>
      <c r="C1237" s="246"/>
      <c r="D1237" s="236" t="s">
        <v>223</v>
      </c>
      <c r="E1237" s="247" t="s">
        <v>21</v>
      </c>
      <c r="F1237" s="248" t="s">
        <v>2718</v>
      </c>
      <c r="G1237" s="246"/>
      <c r="H1237" s="249">
        <v>3.843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223</v>
      </c>
      <c r="AU1237" s="255" t="s">
        <v>86</v>
      </c>
      <c r="AV1237" s="14" t="s">
        <v>86</v>
      </c>
      <c r="AW1237" s="14" t="s">
        <v>34</v>
      </c>
      <c r="AX1237" s="14" t="s">
        <v>73</v>
      </c>
      <c r="AY1237" s="255" t="s">
        <v>213</v>
      </c>
    </row>
    <row r="1238" s="14" customFormat="1">
      <c r="A1238" s="14"/>
      <c r="B1238" s="245"/>
      <c r="C1238" s="246"/>
      <c r="D1238" s="236" t="s">
        <v>223</v>
      </c>
      <c r="E1238" s="247" t="s">
        <v>21</v>
      </c>
      <c r="F1238" s="248" t="s">
        <v>2719</v>
      </c>
      <c r="G1238" s="246"/>
      <c r="H1238" s="249">
        <v>1.899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223</v>
      </c>
      <c r="AU1238" s="255" t="s">
        <v>86</v>
      </c>
      <c r="AV1238" s="14" t="s">
        <v>86</v>
      </c>
      <c r="AW1238" s="14" t="s">
        <v>34</v>
      </c>
      <c r="AX1238" s="14" t="s">
        <v>73</v>
      </c>
      <c r="AY1238" s="255" t="s">
        <v>213</v>
      </c>
    </row>
    <row r="1239" s="14" customFormat="1">
      <c r="A1239" s="14"/>
      <c r="B1239" s="245"/>
      <c r="C1239" s="246"/>
      <c r="D1239" s="236" t="s">
        <v>223</v>
      </c>
      <c r="E1239" s="247" t="s">
        <v>21</v>
      </c>
      <c r="F1239" s="248" t="s">
        <v>2720</v>
      </c>
      <c r="G1239" s="246"/>
      <c r="H1239" s="249">
        <v>20.539999999999999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223</v>
      </c>
      <c r="AU1239" s="255" t="s">
        <v>86</v>
      </c>
      <c r="AV1239" s="14" t="s">
        <v>86</v>
      </c>
      <c r="AW1239" s="14" t="s">
        <v>34</v>
      </c>
      <c r="AX1239" s="14" t="s">
        <v>73</v>
      </c>
      <c r="AY1239" s="255" t="s">
        <v>213</v>
      </c>
    </row>
    <row r="1240" s="14" customFormat="1">
      <c r="A1240" s="14"/>
      <c r="B1240" s="245"/>
      <c r="C1240" s="246"/>
      <c r="D1240" s="236" t="s">
        <v>223</v>
      </c>
      <c r="E1240" s="247" t="s">
        <v>21</v>
      </c>
      <c r="F1240" s="248" t="s">
        <v>2721</v>
      </c>
      <c r="G1240" s="246"/>
      <c r="H1240" s="249">
        <v>2.3519999999999999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223</v>
      </c>
      <c r="AU1240" s="255" t="s">
        <v>86</v>
      </c>
      <c r="AV1240" s="14" t="s">
        <v>86</v>
      </c>
      <c r="AW1240" s="14" t="s">
        <v>34</v>
      </c>
      <c r="AX1240" s="14" t="s">
        <v>73</v>
      </c>
      <c r="AY1240" s="255" t="s">
        <v>213</v>
      </c>
    </row>
    <row r="1241" s="14" customFormat="1">
      <c r="A1241" s="14"/>
      <c r="B1241" s="245"/>
      <c r="C1241" s="246"/>
      <c r="D1241" s="236" t="s">
        <v>223</v>
      </c>
      <c r="E1241" s="247" t="s">
        <v>21</v>
      </c>
      <c r="F1241" s="248" t="s">
        <v>2722</v>
      </c>
      <c r="G1241" s="246"/>
      <c r="H1241" s="249">
        <v>1.6020000000000001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223</v>
      </c>
      <c r="AU1241" s="255" t="s">
        <v>86</v>
      </c>
      <c r="AV1241" s="14" t="s">
        <v>86</v>
      </c>
      <c r="AW1241" s="14" t="s">
        <v>34</v>
      </c>
      <c r="AX1241" s="14" t="s">
        <v>73</v>
      </c>
      <c r="AY1241" s="255" t="s">
        <v>213</v>
      </c>
    </row>
    <row r="1242" s="14" customFormat="1">
      <c r="A1242" s="14"/>
      <c r="B1242" s="245"/>
      <c r="C1242" s="246"/>
      <c r="D1242" s="236" t="s">
        <v>223</v>
      </c>
      <c r="E1242" s="247" t="s">
        <v>21</v>
      </c>
      <c r="F1242" s="248" t="s">
        <v>2723</v>
      </c>
      <c r="G1242" s="246"/>
      <c r="H1242" s="249">
        <v>2.448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223</v>
      </c>
      <c r="AU1242" s="255" t="s">
        <v>86</v>
      </c>
      <c r="AV1242" s="14" t="s">
        <v>86</v>
      </c>
      <c r="AW1242" s="14" t="s">
        <v>34</v>
      </c>
      <c r="AX1242" s="14" t="s">
        <v>73</v>
      </c>
      <c r="AY1242" s="255" t="s">
        <v>213</v>
      </c>
    </row>
    <row r="1243" s="13" customFormat="1">
      <c r="A1243" s="13"/>
      <c r="B1243" s="234"/>
      <c r="C1243" s="235"/>
      <c r="D1243" s="236" t="s">
        <v>223</v>
      </c>
      <c r="E1243" s="237" t="s">
        <v>21</v>
      </c>
      <c r="F1243" s="238" t="s">
        <v>1044</v>
      </c>
      <c r="G1243" s="235"/>
      <c r="H1243" s="237" t="s">
        <v>21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223</v>
      </c>
      <c r="AU1243" s="244" t="s">
        <v>86</v>
      </c>
      <c r="AV1243" s="13" t="s">
        <v>80</v>
      </c>
      <c r="AW1243" s="13" t="s">
        <v>34</v>
      </c>
      <c r="AX1243" s="13" t="s">
        <v>73</v>
      </c>
      <c r="AY1243" s="244" t="s">
        <v>213</v>
      </c>
    </row>
    <row r="1244" s="14" customFormat="1">
      <c r="A1244" s="14"/>
      <c r="B1244" s="245"/>
      <c r="C1244" s="246"/>
      <c r="D1244" s="236" t="s">
        <v>223</v>
      </c>
      <c r="E1244" s="247" t="s">
        <v>21</v>
      </c>
      <c r="F1244" s="248" t="s">
        <v>2724</v>
      </c>
      <c r="G1244" s="246"/>
      <c r="H1244" s="249">
        <v>1.77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223</v>
      </c>
      <c r="AU1244" s="255" t="s">
        <v>86</v>
      </c>
      <c r="AV1244" s="14" t="s">
        <v>86</v>
      </c>
      <c r="AW1244" s="14" t="s">
        <v>34</v>
      </c>
      <c r="AX1244" s="14" t="s">
        <v>73</v>
      </c>
      <c r="AY1244" s="255" t="s">
        <v>213</v>
      </c>
    </row>
    <row r="1245" s="14" customFormat="1">
      <c r="A1245" s="14"/>
      <c r="B1245" s="245"/>
      <c r="C1245" s="246"/>
      <c r="D1245" s="236" t="s">
        <v>223</v>
      </c>
      <c r="E1245" s="247" t="s">
        <v>21</v>
      </c>
      <c r="F1245" s="248" t="s">
        <v>2725</v>
      </c>
      <c r="G1245" s="246"/>
      <c r="H1245" s="249">
        <v>1.77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223</v>
      </c>
      <c r="AU1245" s="255" t="s">
        <v>86</v>
      </c>
      <c r="AV1245" s="14" t="s">
        <v>86</v>
      </c>
      <c r="AW1245" s="14" t="s">
        <v>34</v>
      </c>
      <c r="AX1245" s="14" t="s">
        <v>73</v>
      </c>
      <c r="AY1245" s="255" t="s">
        <v>213</v>
      </c>
    </row>
    <row r="1246" s="14" customFormat="1">
      <c r="A1246" s="14"/>
      <c r="B1246" s="245"/>
      <c r="C1246" s="246"/>
      <c r="D1246" s="236" t="s">
        <v>223</v>
      </c>
      <c r="E1246" s="247" t="s">
        <v>21</v>
      </c>
      <c r="F1246" s="248" t="s">
        <v>2726</v>
      </c>
      <c r="G1246" s="246"/>
      <c r="H1246" s="249">
        <v>3.4740000000000002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223</v>
      </c>
      <c r="AU1246" s="255" t="s">
        <v>86</v>
      </c>
      <c r="AV1246" s="14" t="s">
        <v>86</v>
      </c>
      <c r="AW1246" s="14" t="s">
        <v>34</v>
      </c>
      <c r="AX1246" s="14" t="s">
        <v>73</v>
      </c>
      <c r="AY1246" s="255" t="s">
        <v>213</v>
      </c>
    </row>
    <row r="1247" s="14" customFormat="1">
      <c r="A1247" s="14"/>
      <c r="B1247" s="245"/>
      <c r="C1247" s="246"/>
      <c r="D1247" s="236" t="s">
        <v>223</v>
      </c>
      <c r="E1247" s="247" t="s">
        <v>21</v>
      </c>
      <c r="F1247" s="248" t="s">
        <v>2727</v>
      </c>
      <c r="G1247" s="246"/>
      <c r="H1247" s="249">
        <v>25.879999999999999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223</v>
      </c>
      <c r="AU1247" s="255" t="s">
        <v>86</v>
      </c>
      <c r="AV1247" s="14" t="s">
        <v>86</v>
      </c>
      <c r="AW1247" s="14" t="s">
        <v>34</v>
      </c>
      <c r="AX1247" s="14" t="s">
        <v>73</v>
      </c>
      <c r="AY1247" s="255" t="s">
        <v>213</v>
      </c>
    </row>
    <row r="1248" s="14" customFormat="1">
      <c r="A1248" s="14"/>
      <c r="B1248" s="245"/>
      <c r="C1248" s="246"/>
      <c r="D1248" s="236" t="s">
        <v>223</v>
      </c>
      <c r="E1248" s="247" t="s">
        <v>21</v>
      </c>
      <c r="F1248" s="248" t="s">
        <v>2728</v>
      </c>
      <c r="G1248" s="246"/>
      <c r="H1248" s="249">
        <v>2.181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223</v>
      </c>
      <c r="AU1248" s="255" t="s">
        <v>86</v>
      </c>
      <c r="AV1248" s="14" t="s">
        <v>86</v>
      </c>
      <c r="AW1248" s="14" t="s">
        <v>34</v>
      </c>
      <c r="AX1248" s="14" t="s">
        <v>73</v>
      </c>
      <c r="AY1248" s="255" t="s">
        <v>213</v>
      </c>
    </row>
    <row r="1249" s="14" customFormat="1">
      <c r="A1249" s="14"/>
      <c r="B1249" s="245"/>
      <c r="C1249" s="246"/>
      <c r="D1249" s="236" t="s">
        <v>223</v>
      </c>
      <c r="E1249" s="247" t="s">
        <v>21</v>
      </c>
      <c r="F1249" s="248" t="s">
        <v>2729</v>
      </c>
      <c r="G1249" s="246"/>
      <c r="H1249" s="249">
        <v>2.04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223</v>
      </c>
      <c r="AU1249" s="255" t="s">
        <v>86</v>
      </c>
      <c r="AV1249" s="14" t="s">
        <v>86</v>
      </c>
      <c r="AW1249" s="14" t="s">
        <v>34</v>
      </c>
      <c r="AX1249" s="14" t="s">
        <v>73</v>
      </c>
      <c r="AY1249" s="255" t="s">
        <v>213</v>
      </c>
    </row>
    <row r="1250" s="14" customFormat="1">
      <c r="A1250" s="14"/>
      <c r="B1250" s="245"/>
      <c r="C1250" s="246"/>
      <c r="D1250" s="236" t="s">
        <v>223</v>
      </c>
      <c r="E1250" s="247" t="s">
        <v>21</v>
      </c>
      <c r="F1250" s="248" t="s">
        <v>2730</v>
      </c>
      <c r="G1250" s="246"/>
      <c r="H1250" s="249">
        <v>20.940000000000001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223</v>
      </c>
      <c r="AU1250" s="255" t="s">
        <v>86</v>
      </c>
      <c r="AV1250" s="14" t="s">
        <v>86</v>
      </c>
      <c r="AW1250" s="14" t="s">
        <v>34</v>
      </c>
      <c r="AX1250" s="14" t="s">
        <v>73</v>
      </c>
      <c r="AY1250" s="255" t="s">
        <v>213</v>
      </c>
    </row>
    <row r="1251" s="13" customFormat="1">
      <c r="A1251" s="13"/>
      <c r="B1251" s="234"/>
      <c r="C1251" s="235"/>
      <c r="D1251" s="236" t="s">
        <v>223</v>
      </c>
      <c r="E1251" s="237" t="s">
        <v>21</v>
      </c>
      <c r="F1251" s="238" t="s">
        <v>1102</v>
      </c>
      <c r="G1251" s="235"/>
      <c r="H1251" s="237" t="s">
        <v>21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223</v>
      </c>
      <c r="AU1251" s="244" t="s">
        <v>86</v>
      </c>
      <c r="AV1251" s="13" t="s">
        <v>80</v>
      </c>
      <c r="AW1251" s="13" t="s">
        <v>34</v>
      </c>
      <c r="AX1251" s="13" t="s">
        <v>73</v>
      </c>
      <c r="AY1251" s="244" t="s">
        <v>213</v>
      </c>
    </row>
    <row r="1252" s="14" customFormat="1">
      <c r="A1252" s="14"/>
      <c r="B1252" s="245"/>
      <c r="C1252" s="246"/>
      <c r="D1252" s="236" t="s">
        <v>223</v>
      </c>
      <c r="E1252" s="247" t="s">
        <v>21</v>
      </c>
      <c r="F1252" s="248" t="s">
        <v>2731</v>
      </c>
      <c r="G1252" s="246"/>
      <c r="H1252" s="249">
        <v>2.0910000000000002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223</v>
      </c>
      <c r="AU1252" s="255" t="s">
        <v>86</v>
      </c>
      <c r="AV1252" s="14" t="s">
        <v>86</v>
      </c>
      <c r="AW1252" s="14" t="s">
        <v>34</v>
      </c>
      <c r="AX1252" s="14" t="s">
        <v>73</v>
      </c>
      <c r="AY1252" s="255" t="s">
        <v>213</v>
      </c>
    </row>
    <row r="1253" s="14" customFormat="1">
      <c r="A1253" s="14"/>
      <c r="B1253" s="245"/>
      <c r="C1253" s="246"/>
      <c r="D1253" s="236" t="s">
        <v>223</v>
      </c>
      <c r="E1253" s="247" t="s">
        <v>21</v>
      </c>
      <c r="F1253" s="248" t="s">
        <v>2732</v>
      </c>
      <c r="G1253" s="246"/>
      <c r="H1253" s="249">
        <v>2.0910000000000002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223</v>
      </c>
      <c r="AU1253" s="255" t="s">
        <v>86</v>
      </c>
      <c r="AV1253" s="14" t="s">
        <v>86</v>
      </c>
      <c r="AW1253" s="14" t="s">
        <v>34</v>
      </c>
      <c r="AX1253" s="14" t="s">
        <v>73</v>
      </c>
      <c r="AY1253" s="255" t="s">
        <v>213</v>
      </c>
    </row>
    <row r="1254" s="14" customFormat="1">
      <c r="A1254" s="14"/>
      <c r="B1254" s="245"/>
      <c r="C1254" s="246"/>
      <c r="D1254" s="236" t="s">
        <v>223</v>
      </c>
      <c r="E1254" s="247" t="s">
        <v>21</v>
      </c>
      <c r="F1254" s="248" t="s">
        <v>2733</v>
      </c>
      <c r="G1254" s="246"/>
      <c r="H1254" s="249">
        <v>3.21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223</v>
      </c>
      <c r="AU1254" s="255" t="s">
        <v>86</v>
      </c>
      <c r="AV1254" s="14" t="s">
        <v>86</v>
      </c>
      <c r="AW1254" s="14" t="s">
        <v>34</v>
      </c>
      <c r="AX1254" s="14" t="s">
        <v>73</v>
      </c>
      <c r="AY1254" s="255" t="s">
        <v>213</v>
      </c>
    </row>
    <row r="1255" s="14" customFormat="1">
      <c r="A1255" s="14"/>
      <c r="B1255" s="245"/>
      <c r="C1255" s="246"/>
      <c r="D1255" s="236" t="s">
        <v>223</v>
      </c>
      <c r="E1255" s="247" t="s">
        <v>21</v>
      </c>
      <c r="F1255" s="248" t="s">
        <v>2734</v>
      </c>
      <c r="G1255" s="246"/>
      <c r="H1255" s="249">
        <v>32.68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223</v>
      </c>
      <c r="AU1255" s="255" t="s">
        <v>86</v>
      </c>
      <c r="AV1255" s="14" t="s">
        <v>86</v>
      </c>
      <c r="AW1255" s="14" t="s">
        <v>34</v>
      </c>
      <c r="AX1255" s="14" t="s">
        <v>73</v>
      </c>
      <c r="AY1255" s="255" t="s">
        <v>213</v>
      </c>
    </row>
    <row r="1256" s="14" customFormat="1">
      <c r="A1256" s="14"/>
      <c r="B1256" s="245"/>
      <c r="C1256" s="246"/>
      <c r="D1256" s="236" t="s">
        <v>223</v>
      </c>
      <c r="E1256" s="247" t="s">
        <v>21</v>
      </c>
      <c r="F1256" s="248" t="s">
        <v>2735</v>
      </c>
      <c r="G1256" s="246"/>
      <c r="H1256" s="249">
        <v>1.6319999999999999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223</v>
      </c>
      <c r="AU1256" s="255" t="s">
        <v>86</v>
      </c>
      <c r="AV1256" s="14" t="s">
        <v>86</v>
      </c>
      <c r="AW1256" s="14" t="s">
        <v>34</v>
      </c>
      <c r="AX1256" s="14" t="s">
        <v>73</v>
      </c>
      <c r="AY1256" s="255" t="s">
        <v>213</v>
      </c>
    </row>
    <row r="1257" s="14" customFormat="1">
      <c r="A1257" s="14"/>
      <c r="B1257" s="245"/>
      <c r="C1257" s="246"/>
      <c r="D1257" s="236" t="s">
        <v>223</v>
      </c>
      <c r="E1257" s="247" t="s">
        <v>21</v>
      </c>
      <c r="F1257" s="248" t="s">
        <v>2736</v>
      </c>
      <c r="G1257" s="246"/>
      <c r="H1257" s="249">
        <v>4.7130000000000001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223</v>
      </c>
      <c r="AU1257" s="255" t="s">
        <v>86</v>
      </c>
      <c r="AV1257" s="14" t="s">
        <v>86</v>
      </c>
      <c r="AW1257" s="14" t="s">
        <v>34</v>
      </c>
      <c r="AX1257" s="14" t="s">
        <v>73</v>
      </c>
      <c r="AY1257" s="255" t="s">
        <v>213</v>
      </c>
    </row>
    <row r="1258" s="14" customFormat="1">
      <c r="A1258" s="14"/>
      <c r="B1258" s="245"/>
      <c r="C1258" s="246"/>
      <c r="D1258" s="236" t="s">
        <v>223</v>
      </c>
      <c r="E1258" s="247" t="s">
        <v>21</v>
      </c>
      <c r="F1258" s="248" t="s">
        <v>2737</v>
      </c>
      <c r="G1258" s="246"/>
      <c r="H1258" s="249">
        <v>12.220000000000001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223</v>
      </c>
      <c r="AU1258" s="255" t="s">
        <v>86</v>
      </c>
      <c r="AV1258" s="14" t="s">
        <v>86</v>
      </c>
      <c r="AW1258" s="14" t="s">
        <v>34</v>
      </c>
      <c r="AX1258" s="14" t="s">
        <v>73</v>
      </c>
      <c r="AY1258" s="255" t="s">
        <v>213</v>
      </c>
    </row>
    <row r="1259" s="15" customFormat="1">
      <c r="A1259" s="15"/>
      <c r="B1259" s="256"/>
      <c r="C1259" s="257"/>
      <c r="D1259" s="236" t="s">
        <v>223</v>
      </c>
      <c r="E1259" s="258" t="s">
        <v>21</v>
      </c>
      <c r="F1259" s="259" t="s">
        <v>230</v>
      </c>
      <c r="G1259" s="257"/>
      <c r="H1259" s="260">
        <v>185.48500000000001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223</v>
      </c>
      <c r="AU1259" s="266" t="s">
        <v>86</v>
      </c>
      <c r="AV1259" s="15" t="s">
        <v>122</v>
      </c>
      <c r="AW1259" s="15" t="s">
        <v>34</v>
      </c>
      <c r="AX1259" s="15" t="s">
        <v>80</v>
      </c>
      <c r="AY1259" s="266" t="s">
        <v>213</v>
      </c>
    </row>
    <row r="1260" s="2" customFormat="1" ht="21.75" customHeight="1">
      <c r="A1260" s="41"/>
      <c r="B1260" s="42"/>
      <c r="C1260" s="216" t="s">
        <v>1248</v>
      </c>
      <c r="D1260" s="216" t="s">
        <v>215</v>
      </c>
      <c r="E1260" s="217" t="s">
        <v>2738</v>
      </c>
      <c r="F1260" s="218" t="s">
        <v>2739</v>
      </c>
      <c r="G1260" s="219" t="s">
        <v>248</v>
      </c>
      <c r="H1260" s="220">
        <v>360.95600000000002</v>
      </c>
      <c r="I1260" s="221"/>
      <c r="J1260" s="222">
        <f>ROUND(I1260*H1260,2)</f>
        <v>0</v>
      </c>
      <c r="K1260" s="218" t="s">
        <v>219</v>
      </c>
      <c r="L1260" s="47"/>
      <c r="M1260" s="223" t="s">
        <v>21</v>
      </c>
      <c r="N1260" s="224" t="s">
        <v>45</v>
      </c>
      <c r="O1260" s="87"/>
      <c r="P1260" s="225">
        <f>O1260*H1260</f>
        <v>0</v>
      </c>
      <c r="Q1260" s="225">
        <v>0.0090299999999999998</v>
      </c>
      <c r="R1260" s="225">
        <f>Q1260*H1260</f>
        <v>3.2594326800000002</v>
      </c>
      <c r="S1260" s="225">
        <v>0</v>
      </c>
      <c r="T1260" s="226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27" t="s">
        <v>314</v>
      </c>
      <c r="AT1260" s="227" t="s">
        <v>215</v>
      </c>
      <c r="AU1260" s="227" t="s">
        <v>86</v>
      </c>
      <c r="AY1260" s="20" t="s">
        <v>213</v>
      </c>
      <c r="BE1260" s="228">
        <f>IF(N1260="základní",J1260,0)</f>
        <v>0</v>
      </c>
      <c r="BF1260" s="228">
        <f>IF(N1260="snížená",J1260,0)</f>
        <v>0</v>
      </c>
      <c r="BG1260" s="228">
        <f>IF(N1260="zákl. přenesená",J1260,0)</f>
        <v>0</v>
      </c>
      <c r="BH1260" s="228">
        <f>IF(N1260="sníž. přenesená",J1260,0)</f>
        <v>0</v>
      </c>
      <c r="BI1260" s="228">
        <f>IF(N1260="nulová",J1260,0)</f>
        <v>0</v>
      </c>
      <c r="BJ1260" s="20" t="s">
        <v>86</v>
      </c>
      <c r="BK1260" s="228">
        <f>ROUND(I1260*H1260,2)</f>
        <v>0</v>
      </c>
      <c r="BL1260" s="20" t="s">
        <v>314</v>
      </c>
      <c r="BM1260" s="227" t="s">
        <v>2740</v>
      </c>
    </row>
    <row r="1261" s="2" customFormat="1">
      <c r="A1261" s="41"/>
      <c r="B1261" s="42"/>
      <c r="C1261" s="43"/>
      <c r="D1261" s="229" t="s">
        <v>221</v>
      </c>
      <c r="E1261" s="43"/>
      <c r="F1261" s="230" t="s">
        <v>2741</v>
      </c>
      <c r="G1261" s="43"/>
      <c r="H1261" s="43"/>
      <c r="I1261" s="231"/>
      <c r="J1261" s="43"/>
      <c r="K1261" s="43"/>
      <c r="L1261" s="47"/>
      <c r="M1261" s="232"/>
      <c r="N1261" s="233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221</v>
      </c>
      <c r="AU1261" s="20" t="s">
        <v>86</v>
      </c>
    </row>
    <row r="1262" s="13" customFormat="1">
      <c r="A1262" s="13"/>
      <c r="B1262" s="234"/>
      <c r="C1262" s="235"/>
      <c r="D1262" s="236" t="s">
        <v>223</v>
      </c>
      <c r="E1262" s="237" t="s">
        <v>21</v>
      </c>
      <c r="F1262" s="238" t="s">
        <v>2742</v>
      </c>
      <c r="G1262" s="235"/>
      <c r="H1262" s="237" t="s">
        <v>21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223</v>
      </c>
      <c r="AU1262" s="244" t="s">
        <v>86</v>
      </c>
      <c r="AV1262" s="13" t="s">
        <v>80</v>
      </c>
      <c r="AW1262" s="13" t="s">
        <v>34</v>
      </c>
      <c r="AX1262" s="13" t="s">
        <v>73</v>
      </c>
      <c r="AY1262" s="244" t="s">
        <v>213</v>
      </c>
    </row>
    <row r="1263" s="13" customFormat="1">
      <c r="A1263" s="13"/>
      <c r="B1263" s="234"/>
      <c r="C1263" s="235"/>
      <c r="D1263" s="236" t="s">
        <v>223</v>
      </c>
      <c r="E1263" s="237" t="s">
        <v>21</v>
      </c>
      <c r="F1263" s="238" t="s">
        <v>2743</v>
      </c>
      <c r="G1263" s="235"/>
      <c r="H1263" s="237" t="s">
        <v>21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223</v>
      </c>
      <c r="AU1263" s="244" t="s">
        <v>86</v>
      </c>
      <c r="AV1263" s="13" t="s">
        <v>80</v>
      </c>
      <c r="AW1263" s="13" t="s">
        <v>34</v>
      </c>
      <c r="AX1263" s="13" t="s">
        <v>73</v>
      </c>
      <c r="AY1263" s="244" t="s">
        <v>213</v>
      </c>
    </row>
    <row r="1264" s="13" customFormat="1">
      <c r="A1264" s="13"/>
      <c r="B1264" s="234"/>
      <c r="C1264" s="235"/>
      <c r="D1264" s="236" t="s">
        <v>223</v>
      </c>
      <c r="E1264" s="237" t="s">
        <v>21</v>
      </c>
      <c r="F1264" s="238" t="s">
        <v>1035</v>
      </c>
      <c r="G1264" s="235"/>
      <c r="H1264" s="237" t="s">
        <v>21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223</v>
      </c>
      <c r="AU1264" s="244" t="s">
        <v>86</v>
      </c>
      <c r="AV1264" s="13" t="s">
        <v>80</v>
      </c>
      <c r="AW1264" s="13" t="s">
        <v>34</v>
      </c>
      <c r="AX1264" s="13" t="s">
        <v>73</v>
      </c>
      <c r="AY1264" s="244" t="s">
        <v>213</v>
      </c>
    </row>
    <row r="1265" s="13" customFormat="1">
      <c r="A1265" s="13"/>
      <c r="B1265" s="234"/>
      <c r="C1265" s="235"/>
      <c r="D1265" s="236" t="s">
        <v>223</v>
      </c>
      <c r="E1265" s="237" t="s">
        <v>21</v>
      </c>
      <c r="F1265" s="238" t="s">
        <v>1370</v>
      </c>
      <c r="G1265" s="235"/>
      <c r="H1265" s="237" t="s">
        <v>21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223</v>
      </c>
      <c r="AU1265" s="244" t="s">
        <v>86</v>
      </c>
      <c r="AV1265" s="13" t="s">
        <v>80</v>
      </c>
      <c r="AW1265" s="13" t="s">
        <v>34</v>
      </c>
      <c r="AX1265" s="13" t="s">
        <v>73</v>
      </c>
      <c r="AY1265" s="244" t="s">
        <v>213</v>
      </c>
    </row>
    <row r="1266" s="14" customFormat="1">
      <c r="A1266" s="14"/>
      <c r="B1266" s="245"/>
      <c r="C1266" s="246"/>
      <c r="D1266" s="236" t="s">
        <v>223</v>
      </c>
      <c r="E1266" s="247" t="s">
        <v>21</v>
      </c>
      <c r="F1266" s="248" t="s">
        <v>2744</v>
      </c>
      <c r="G1266" s="246"/>
      <c r="H1266" s="249">
        <v>8.3559999999999999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223</v>
      </c>
      <c r="AU1266" s="255" t="s">
        <v>86</v>
      </c>
      <c r="AV1266" s="14" t="s">
        <v>86</v>
      </c>
      <c r="AW1266" s="14" t="s">
        <v>34</v>
      </c>
      <c r="AX1266" s="14" t="s">
        <v>73</v>
      </c>
      <c r="AY1266" s="255" t="s">
        <v>213</v>
      </c>
    </row>
    <row r="1267" s="13" customFormat="1">
      <c r="A1267" s="13"/>
      <c r="B1267" s="234"/>
      <c r="C1267" s="235"/>
      <c r="D1267" s="236" t="s">
        <v>223</v>
      </c>
      <c r="E1267" s="237" t="s">
        <v>21</v>
      </c>
      <c r="F1267" s="238" t="s">
        <v>1909</v>
      </c>
      <c r="G1267" s="235"/>
      <c r="H1267" s="237" t="s">
        <v>21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223</v>
      </c>
      <c r="AU1267" s="244" t="s">
        <v>86</v>
      </c>
      <c r="AV1267" s="13" t="s">
        <v>80</v>
      </c>
      <c r="AW1267" s="13" t="s">
        <v>34</v>
      </c>
      <c r="AX1267" s="13" t="s">
        <v>73</v>
      </c>
      <c r="AY1267" s="244" t="s">
        <v>213</v>
      </c>
    </row>
    <row r="1268" s="14" customFormat="1">
      <c r="A1268" s="14"/>
      <c r="B1268" s="245"/>
      <c r="C1268" s="246"/>
      <c r="D1268" s="236" t="s">
        <v>223</v>
      </c>
      <c r="E1268" s="247" t="s">
        <v>21</v>
      </c>
      <c r="F1268" s="248" t="s">
        <v>2745</v>
      </c>
      <c r="G1268" s="246"/>
      <c r="H1268" s="249">
        <v>23.724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223</v>
      </c>
      <c r="AU1268" s="255" t="s">
        <v>86</v>
      </c>
      <c r="AV1268" s="14" t="s">
        <v>86</v>
      </c>
      <c r="AW1268" s="14" t="s">
        <v>34</v>
      </c>
      <c r="AX1268" s="14" t="s">
        <v>73</v>
      </c>
      <c r="AY1268" s="255" t="s">
        <v>213</v>
      </c>
    </row>
    <row r="1269" s="13" customFormat="1">
      <c r="A1269" s="13"/>
      <c r="B1269" s="234"/>
      <c r="C1269" s="235"/>
      <c r="D1269" s="236" t="s">
        <v>223</v>
      </c>
      <c r="E1269" s="237" t="s">
        <v>21</v>
      </c>
      <c r="F1269" s="238" t="s">
        <v>1366</v>
      </c>
      <c r="G1269" s="235"/>
      <c r="H1269" s="237" t="s">
        <v>21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223</v>
      </c>
      <c r="AU1269" s="244" t="s">
        <v>86</v>
      </c>
      <c r="AV1269" s="13" t="s">
        <v>80</v>
      </c>
      <c r="AW1269" s="13" t="s">
        <v>34</v>
      </c>
      <c r="AX1269" s="13" t="s">
        <v>73</v>
      </c>
      <c r="AY1269" s="244" t="s">
        <v>213</v>
      </c>
    </row>
    <row r="1270" s="14" customFormat="1">
      <c r="A1270" s="14"/>
      <c r="B1270" s="245"/>
      <c r="C1270" s="246"/>
      <c r="D1270" s="236" t="s">
        <v>223</v>
      </c>
      <c r="E1270" s="247" t="s">
        <v>21</v>
      </c>
      <c r="F1270" s="248" t="s">
        <v>2746</v>
      </c>
      <c r="G1270" s="246"/>
      <c r="H1270" s="249">
        <v>10.349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223</v>
      </c>
      <c r="AU1270" s="255" t="s">
        <v>86</v>
      </c>
      <c r="AV1270" s="14" t="s">
        <v>86</v>
      </c>
      <c r="AW1270" s="14" t="s">
        <v>34</v>
      </c>
      <c r="AX1270" s="14" t="s">
        <v>73</v>
      </c>
      <c r="AY1270" s="255" t="s">
        <v>213</v>
      </c>
    </row>
    <row r="1271" s="13" customFormat="1">
      <c r="A1271" s="13"/>
      <c r="B1271" s="234"/>
      <c r="C1271" s="235"/>
      <c r="D1271" s="236" t="s">
        <v>223</v>
      </c>
      <c r="E1271" s="237" t="s">
        <v>21</v>
      </c>
      <c r="F1271" s="238" t="s">
        <v>1916</v>
      </c>
      <c r="G1271" s="235"/>
      <c r="H1271" s="237" t="s">
        <v>21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223</v>
      </c>
      <c r="AU1271" s="244" t="s">
        <v>86</v>
      </c>
      <c r="AV1271" s="13" t="s">
        <v>80</v>
      </c>
      <c r="AW1271" s="13" t="s">
        <v>34</v>
      </c>
      <c r="AX1271" s="13" t="s">
        <v>73</v>
      </c>
      <c r="AY1271" s="244" t="s">
        <v>213</v>
      </c>
    </row>
    <row r="1272" s="14" customFormat="1">
      <c r="A1272" s="14"/>
      <c r="B1272" s="245"/>
      <c r="C1272" s="246"/>
      <c r="D1272" s="236" t="s">
        <v>223</v>
      </c>
      <c r="E1272" s="247" t="s">
        <v>21</v>
      </c>
      <c r="F1272" s="248" t="s">
        <v>2747</v>
      </c>
      <c r="G1272" s="246"/>
      <c r="H1272" s="249">
        <v>7.0490000000000004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223</v>
      </c>
      <c r="AU1272" s="255" t="s">
        <v>86</v>
      </c>
      <c r="AV1272" s="14" t="s">
        <v>86</v>
      </c>
      <c r="AW1272" s="14" t="s">
        <v>34</v>
      </c>
      <c r="AX1272" s="14" t="s">
        <v>73</v>
      </c>
      <c r="AY1272" s="255" t="s">
        <v>213</v>
      </c>
    </row>
    <row r="1273" s="13" customFormat="1">
      <c r="A1273" s="13"/>
      <c r="B1273" s="234"/>
      <c r="C1273" s="235"/>
      <c r="D1273" s="236" t="s">
        <v>223</v>
      </c>
      <c r="E1273" s="237" t="s">
        <v>21</v>
      </c>
      <c r="F1273" s="238" t="s">
        <v>1918</v>
      </c>
      <c r="G1273" s="235"/>
      <c r="H1273" s="237" t="s">
        <v>21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223</v>
      </c>
      <c r="AU1273" s="244" t="s">
        <v>86</v>
      </c>
      <c r="AV1273" s="13" t="s">
        <v>80</v>
      </c>
      <c r="AW1273" s="13" t="s">
        <v>34</v>
      </c>
      <c r="AX1273" s="13" t="s">
        <v>73</v>
      </c>
      <c r="AY1273" s="244" t="s">
        <v>213</v>
      </c>
    </row>
    <row r="1274" s="14" customFormat="1">
      <c r="A1274" s="14"/>
      <c r="B1274" s="245"/>
      <c r="C1274" s="246"/>
      <c r="D1274" s="236" t="s">
        <v>223</v>
      </c>
      <c r="E1274" s="247" t="s">
        <v>21</v>
      </c>
      <c r="F1274" s="248" t="s">
        <v>2748</v>
      </c>
      <c r="G1274" s="246"/>
      <c r="H1274" s="249">
        <v>10.771000000000001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223</v>
      </c>
      <c r="AU1274" s="255" t="s">
        <v>86</v>
      </c>
      <c r="AV1274" s="14" t="s">
        <v>86</v>
      </c>
      <c r="AW1274" s="14" t="s">
        <v>34</v>
      </c>
      <c r="AX1274" s="14" t="s">
        <v>73</v>
      </c>
      <c r="AY1274" s="255" t="s">
        <v>213</v>
      </c>
    </row>
    <row r="1275" s="13" customFormat="1">
      <c r="A1275" s="13"/>
      <c r="B1275" s="234"/>
      <c r="C1275" s="235"/>
      <c r="D1275" s="236" t="s">
        <v>223</v>
      </c>
      <c r="E1275" s="237" t="s">
        <v>21</v>
      </c>
      <c r="F1275" s="238" t="s">
        <v>1038</v>
      </c>
      <c r="G1275" s="235"/>
      <c r="H1275" s="237" t="s">
        <v>21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223</v>
      </c>
      <c r="AU1275" s="244" t="s">
        <v>86</v>
      </c>
      <c r="AV1275" s="13" t="s">
        <v>80</v>
      </c>
      <c r="AW1275" s="13" t="s">
        <v>34</v>
      </c>
      <c r="AX1275" s="13" t="s">
        <v>73</v>
      </c>
      <c r="AY1275" s="244" t="s">
        <v>213</v>
      </c>
    </row>
    <row r="1276" s="14" customFormat="1">
      <c r="A1276" s="14"/>
      <c r="B1276" s="245"/>
      <c r="C1276" s="246"/>
      <c r="D1276" s="236" t="s">
        <v>223</v>
      </c>
      <c r="E1276" s="247" t="s">
        <v>21</v>
      </c>
      <c r="F1276" s="248" t="s">
        <v>2749</v>
      </c>
      <c r="G1276" s="246"/>
      <c r="H1276" s="249">
        <v>1.452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223</v>
      </c>
      <c r="AU1276" s="255" t="s">
        <v>86</v>
      </c>
      <c r="AV1276" s="14" t="s">
        <v>86</v>
      </c>
      <c r="AW1276" s="14" t="s">
        <v>34</v>
      </c>
      <c r="AX1276" s="14" t="s">
        <v>73</v>
      </c>
      <c r="AY1276" s="255" t="s">
        <v>213</v>
      </c>
    </row>
    <row r="1277" s="13" customFormat="1">
      <c r="A1277" s="13"/>
      <c r="B1277" s="234"/>
      <c r="C1277" s="235"/>
      <c r="D1277" s="236" t="s">
        <v>223</v>
      </c>
      <c r="E1277" s="237" t="s">
        <v>21</v>
      </c>
      <c r="F1277" s="238" t="s">
        <v>1920</v>
      </c>
      <c r="G1277" s="235"/>
      <c r="H1277" s="237" t="s">
        <v>21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223</v>
      </c>
      <c r="AU1277" s="244" t="s">
        <v>86</v>
      </c>
      <c r="AV1277" s="13" t="s">
        <v>80</v>
      </c>
      <c r="AW1277" s="13" t="s">
        <v>34</v>
      </c>
      <c r="AX1277" s="13" t="s">
        <v>73</v>
      </c>
      <c r="AY1277" s="244" t="s">
        <v>213</v>
      </c>
    </row>
    <row r="1278" s="14" customFormat="1">
      <c r="A1278" s="14"/>
      <c r="B1278" s="245"/>
      <c r="C1278" s="246"/>
      <c r="D1278" s="236" t="s">
        <v>223</v>
      </c>
      <c r="E1278" s="247" t="s">
        <v>21</v>
      </c>
      <c r="F1278" s="248" t="s">
        <v>2750</v>
      </c>
      <c r="G1278" s="246"/>
      <c r="H1278" s="249">
        <v>20.536000000000001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223</v>
      </c>
      <c r="AU1278" s="255" t="s">
        <v>86</v>
      </c>
      <c r="AV1278" s="14" t="s">
        <v>86</v>
      </c>
      <c r="AW1278" s="14" t="s">
        <v>34</v>
      </c>
      <c r="AX1278" s="14" t="s">
        <v>73</v>
      </c>
      <c r="AY1278" s="255" t="s">
        <v>213</v>
      </c>
    </row>
    <row r="1279" s="13" customFormat="1">
      <c r="A1279" s="13"/>
      <c r="B1279" s="234"/>
      <c r="C1279" s="235"/>
      <c r="D1279" s="236" t="s">
        <v>223</v>
      </c>
      <c r="E1279" s="237" t="s">
        <v>21</v>
      </c>
      <c r="F1279" s="238" t="s">
        <v>1913</v>
      </c>
      <c r="G1279" s="235"/>
      <c r="H1279" s="237" t="s">
        <v>21</v>
      </c>
      <c r="I1279" s="239"/>
      <c r="J1279" s="235"/>
      <c r="K1279" s="235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223</v>
      </c>
      <c r="AU1279" s="244" t="s">
        <v>86</v>
      </c>
      <c r="AV1279" s="13" t="s">
        <v>80</v>
      </c>
      <c r="AW1279" s="13" t="s">
        <v>34</v>
      </c>
      <c r="AX1279" s="13" t="s">
        <v>73</v>
      </c>
      <c r="AY1279" s="244" t="s">
        <v>213</v>
      </c>
    </row>
    <row r="1280" s="14" customFormat="1">
      <c r="A1280" s="14"/>
      <c r="B1280" s="245"/>
      <c r="C1280" s="246"/>
      <c r="D1280" s="236" t="s">
        <v>223</v>
      </c>
      <c r="E1280" s="247" t="s">
        <v>21</v>
      </c>
      <c r="F1280" s="248" t="s">
        <v>2751</v>
      </c>
      <c r="G1280" s="246"/>
      <c r="H1280" s="249">
        <v>34.972999999999999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223</v>
      </c>
      <c r="AU1280" s="255" t="s">
        <v>86</v>
      </c>
      <c r="AV1280" s="14" t="s">
        <v>86</v>
      </c>
      <c r="AW1280" s="14" t="s">
        <v>34</v>
      </c>
      <c r="AX1280" s="14" t="s">
        <v>73</v>
      </c>
      <c r="AY1280" s="255" t="s">
        <v>213</v>
      </c>
    </row>
    <row r="1281" s="13" customFormat="1">
      <c r="A1281" s="13"/>
      <c r="B1281" s="234"/>
      <c r="C1281" s="235"/>
      <c r="D1281" s="236" t="s">
        <v>223</v>
      </c>
      <c r="E1281" s="237" t="s">
        <v>21</v>
      </c>
      <c r="F1281" s="238" t="s">
        <v>1044</v>
      </c>
      <c r="G1281" s="235"/>
      <c r="H1281" s="237" t="s">
        <v>21</v>
      </c>
      <c r="I1281" s="239"/>
      <c r="J1281" s="235"/>
      <c r="K1281" s="235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223</v>
      </c>
      <c r="AU1281" s="244" t="s">
        <v>86</v>
      </c>
      <c r="AV1281" s="13" t="s">
        <v>80</v>
      </c>
      <c r="AW1281" s="13" t="s">
        <v>34</v>
      </c>
      <c r="AX1281" s="13" t="s">
        <v>73</v>
      </c>
      <c r="AY1281" s="244" t="s">
        <v>213</v>
      </c>
    </row>
    <row r="1282" s="13" customFormat="1">
      <c r="A1282" s="13"/>
      <c r="B1282" s="234"/>
      <c r="C1282" s="235"/>
      <c r="D1282" s="236" t="s">
        <v>223</v>
      </c>
      <c r="E1282" s="237" t="s">
        <v>21</v>
      </c>
      <c r="F1282" s="238" t="s">
        <v>1921</v>
      </c>
      <c r="G1282" s="235"/>
      <c r="H1282" s="237" t="s">
        <v>21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223</v>
      </c>
      <c r="AU1282" s="244" t="s">
        <v>86</v>
      </c>
      <c r="AV1282" s="13" t="s">
        <v>80</v>
      </c>
      <c r="AW1282" s="13" t="s">
        <v>34</v>
      </c>
      <c r="AX1282" s="13" t="s">
        <v>73</v>
      </c>
      <c r="AY1282" s="244" t="s">
        <v>213</v>
      </c>
    </row>
    <row r="1283" s="14" customFormat="1">
      <c r="A1283" s="14"/>
      <c r="B1283" s="245"/>
      <c r="C1283" s="246"/>
      <c r="D1283" s="236" t="s">
        <v>223</v>
      </c>
      <c r="E1283" s="247" t="s">
        <v>21</v>
      </c>
      <c r="F1283" s="248" t="s">
        <v>2752</v>
      </c>
      <c r="G1283" s="246"/>
      <c r="H1283" s="249">
        <v>8.9760000000000009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223</v>
      </c>
      <c r="AU1283" s="255" t="s">
        <v>86</v>
      </c>
      <c r="AV1283" s="14" t="s">
        <v>86</v>
      </c>
      <c r="AW1283" s="14" t="s">
        <v>34</v>
      </c>
      <c r="AX1283" s="14" t="s">
        <v>73</v>
      </c>
      <c r="AY1283" s="255" t="s">
        <v>213</v>
      </c>
    </row>
    <row r="1284" s="13" customFormat="1">
      <c r="A1284" s="13"/>
      <c r="B1284" s="234"/>
      <c r="C1284" s="235"/>
      <c r="D1284" s="236" t="s">
        <v>223</v>
      </c>
      <c r="E1284" s="237" t="s">
        <v>21</v>
      </c>
      <c r="F1284" s="238" t="s">
        <v>2753</v>
      </c>
      <c r="G1284" s="235"/>
      <c r="H1284" s="237" t="s">
        <v>21</v>
      </c>
      <c r="I1284" s="239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223</v>
      </c>
      <c r="AU1284" s="244" t="s">
        <v>86</v>
      </c>
      <c r="AV1284" s="13" t="s">
        <v>80</v>
      </c>
      <c r="AW1284" s="13" t="s">
        <v>34</v>
      </c>
      <c r="AX1284" s="13" t="s">
        <v>73</v>
      </c>
      <c r="AY1284" s="244" t="s">
        <v>213</v>
      </c>
    </row>
    <row r="1285" s="14" customFormat="1">
      <c r="A1285" s="14"/>
      <c r="B1285" s="245"/>
      <c r="C1285" s="246"/>
      <c r="D1285" s="236" t="s">
        <v>223</v>
      </c>
      <c r="E1285" s="247" t="s">
        <v>21</v>
      </c>
      <c r="F1285" s="248" t="s">
        <v>2754</v>
      </c>
      <c r="G1285" s="246"/>
      <c r="H1285" s="249">
        <v>24.186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223</v>
      </c>
      <c r="AU1285" s="255" t="s">
        <v>86</v>
      </c>
      <c r="AV1285" s="14" t="s">
        <v>86</v>
      </c>
      <c r="AW1285" s="14" t="s">
        <v>34</v>
      </c>
      <c r="AX1285" s="14" t="s">
        <v>73</v>
      </c>
      <c r="AY1285" s="255" t="s">
        <v>213</v>
      </c>
    </row>
    <row r="1286" s="13" customFormat="1">
      <c r="A1286" s="13"/>
      <c r="B1286" s="234"/>
      <c r="C1286" s="235"/>
      <c r="D1286" s="236" t="s">
        <v>223</v>
      </c>
      <c r="E1286" s="237" t="s">
        <v>21</v>
      </c>
      <c r="F1286" s="238" t="s">
        <v>1377</v>
      </c>
      <c r="G1286" s="235"/>
      <c r="H1286" s="237" t="s">
        <v>21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223</v>
      </c>
      <c r="AU1286" s="244" t="s">
        <v>86</v>
      </c>
      <c r="AV1286" s="13" t="s">
        <v>80</v>
      </c>
      <c r="AW1286" s="13" t="s">
        <v>34</v>
      </c>
      <c r="AX1286" s="13" t="s">
        <v>73</v>
      </c>
      <c r="AY1286" s="244" t="s">
        <v>213</v>
      </c>
    </row>
    <row r="1287" s="14" customFormat="1">
      <c r="A1287" s="14"/>
      <c r="B1287" s="245"/>
      <c r="C1287" s="246"/>
      <c r="D1287" s="236" t="s">
        <v>223</v>
      </c>
      <c r="E1287" s="247" t="s">
        <v>21</v>
      </c>
      <c r="F1287" s="248" t="s">
        <v>2755</v>
      </c>
      <c r="G1287" s="246"/>
      <c r="H1287" s="249">
        <v>7.7880000000000003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223</v>
      </c>
      <c r="AU1287" s="255" t="s">
        <v>86</v>
      </c>
      <c r="AV1287" s="14" t="s">
        <v>86</v>
      </c>
      <c r="AW1287" s="14" t="s">
        <v>34</v>
      </c>
      <c r="AX1287" s="14" t="s">
        <v>73</v>
      </c>
      <c r="AY1287" s="255" t="s">
        <v>213</v>
      </c>
    </row>
    <row r="1288" s="13" customFormat="1">
      <c r="A1288" s="13"/>
      <c r="B1288" s="234"/>
      <c r="C1288" s="235"/>
      <c r="D1288" s="236" t="s">
        <v>223</v>
      </c>
      <c r="E1288" s="237" t="s">
        <v>21</v>
      </c>
      <c r="F1288" s="238" t="s">
        <v>1924</v>
      </c>
      <c r="G1288" s="235"/>
      <c r="H1288" s="237" t="s">
        <v>21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223</v>
      </c>
      <c r="AU1288" s="244" t="s">
        <v>86</v>
      </c>
      <c r="AV1288" s="13" t="s">
        <v>80</v>
      </c>
      <c r="AW1288" s="13" t="s">
        <v>34</v>
      </c>
      <c r="AX1288" s="13" t="s">
        <v>73</v>
      </c>
      <c r="AY1288" s="244" t="s">
        <v>213</v>
      </c>
    </row>
    <row r="1289" s="14" customFormat="1">
      <c r="A1289" s="14"/>
      <c r="B1289" s="245"/>
      <c r="C1289" s="246"/>
      <c r="D1289" s="236" t="s">
        <v>223</v>
      </c>
      <c r="E1289" s="247" t="s">
        <v>21</v>
      </c>
      <c r="F1289" s="248" t="s">
        <v>2756</v>
      </c>
      <c r="G1289" s="246"/>
      <c r="H1289" s="249">
        <v>7.7880000000000003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223</v>
      </c>
      <c r="AU1289" s="255" t="s">
        <v>86</v>
      </c>
      <c r="AV1289" s="14" t="s">
        <v>86</v>
      </c>
      <c r="AW1289" s="14" t="s">
        <v>34</v>
      </c>
      <c r="AX1289" s="14" t="s">
        <v>73</v>
      </c>
      <c r="AY1289" s="255" t="s">
        <v>213</v>
      </c>
    </row>
    <row r="1290" s="13" customFormat="1">
      <c r="A1290" s="13"/>
      <c r="B1290" s="234"/>
      <c r="C1290" s="235"/>
      <c r="D1290" s="236" t="s">
        <v>223</v>
      </c>
      <c r="E1290" s="237" t="s">
        <v>21</v>
      </c>
      <c r="F1290" s="238" t="s">
        <v>1925</v>
      </c>
      <c r="G1290" s="235"/>
      <c r="H1290" s="237" t="s">
        <v>21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223</v>
      </c>
      <c r="AU1290" s="244" t="s">
        <v>86</v>
      </c>
      <c r="AV1290" s="13" t="s">
        <v>80</v>
      </c>
      <c r="AW1290" s="13" t="s">
        <v>34</v>
      </c>
      <c r="AX1290" s="13" t="s">
        <v>73</v>
      </c>
      <c r="AY1290" s="244" t="s">
        <v>213</v>
      </c>
    </row>
    <row r="1291" s="14" customFormat="1">
      <c r="A1291" s="14"/>
      <c r="B1291" s="245"/>
      <c r="C1291" s="246"/>
      <c r="D1291" s="236" t="s">
        <v>223</v>
      </c>
      <c r="E1291" s="247" t="s">
        <v>21</v>
      </c>
      <c r="F1291" s="248" t="s">
        <v>2757</v>
      </c>
      <c r="G1291" s="246"/>
      <c r="H1291" s="249">
        <v>15.286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223</v>
      </c>
      <c r="AU1291" s="255" t="s">
        <v>86</v>
      </c>
      <c r="AV1291" s="14" t="s">
        <v>86</v>
      </c>
      <c r="AW1291" s="14" t="s">
        <v>34</v>
      </c>
      <c r="AX1291" s="14" t="s">
        <v>73</v>
      </c>
      <c r="AY1291" s="255" t="s">
        <v>213</v>
      </c>
    </row>
    <row r="1292" s="13" customFormat="1">
      <c r="A1292" s="13"/>
      <c r="B1292" s="234"/>
      <c r="C1292" s="235"/>
      <c r="D1292" s="236" t="s">
        <v>223</v>
      </c>
      <c r="E1292" s="237" t="s">
        <v>21</v>
      </c>
      <c r="F1292" s="238" t="s">
        <v>1929</v>
      </c>
      <c r="G1292" s="235"/>
      <c r="H1292" s="237" t="s">
        <v>21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223</v>
      </c>
      <c r="AU1292" s="244" t="s">
        <v>86</v>
      </c>
      <c r="AV1292" s="13" t="s">
        <v>80</v>
      </c>
      <c r="AW1292" s="13" t="s">
        <v>34</v>
      </c>
      <c r="AX1292" s="13" t="s">
        <v>73</v>
      </c>
      <c r="AY1292" s="244" t="s">
        <v>213</v>
      </c>
    </row>
    <row r="1293" s="14" customFormat="1">
      <c r="A1293" s="14"/>
      <c r="B1293" s="245"/>
      <c r="C1293" s="246"/>
      <c r="D1293" s="236" t="s">
        <v>223</v>
      </c>
      <c r="E1293" s="247" t="s">
        <v>21</v>
      </c>
      <c r="F1293" s="248" t="s">
        <v>2758</v>
      </c>
      <c r="G1293" s="246"/>
      <c r="H1293" s="249">
        <v>29.890999999999998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223</v>
      </c>
      <c r="AU1293" s="255" t="s">
        <v>86</v>
      </c>
      <c r="AV1293" s="14" t="s">
        <v>86</v>
      </c>
      <c r="AW1293" s="14" t="s">
        <v>34</v>
      </c>
      <c r="AX1293" s="14" t="s">
        <v>73</v>
      </c>
      <c r="AY1293" s="255" t="s">
        <v>213</v>
      </c>
    </row>
    <row r="1294" s="13" customFormat="1">
      <c r="A1294" s="13"/>
      <c r="B1294" s="234"/>
      <c r="C1294" s="235"/>
      <c r="D1294" s="236" t="s">
        <v>223</v>
      </c>
      <c r="E1294" s="237" t="s">
        <v>21</v>
      </c>
      <c r="F1294" s="238" t="s">
        <v>1927</v>
      </c>
      <c r="G1294" s="235"/>
      <c r="H1294" s="237" t="s">
        <v>21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223</v>
      </c>
      <c r="AU1294" s="244" t="s">
        <v>86</v>
      </c>
      <c r="AV1294" s="13" t="s">
        <v>80</v>
      </c>
      <c r="AW1294" s="13" t="s">
        <v>34</v>
      </c>
      <c r="AX1294" s="13" t="s">
        <v>73</v>
      </c>
      <c r="AY1294" s="244" t="s">
        <v>213</v>
      </c>
    </row>
    <row r="1295" s="14" customFormat="1">
      <c r="A1295" s="14"/>
      <c r="B1295" s="245"/>
      <c r="C1295" s="246"/>
      <c r="D1295" s="236" t="s">
        <v>223</v>
      </c>
      <c r="E1295" s="247" t="s">
        <v>21</v>
      </c>
      <c r="F1295" s="248" t="s">
        <v>2759</v>
      </c>
      <c r="G1295" s="246"/>
      <c r="H1295" s="249">
        <v>9.5960000000000001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223</v>
      </c>
      <c r="AU1295" s="255" t="s">
        <v>86</v>
      </c>
      <c r="AV1295" s="14" t="s">
        <v>86</v>
      </c>
      <c r="AW1295" s="14" t="s">
        <v>34</v>
      </c>
      <c r="AX1295" s="14" t="s">
        <v>73</v>
      </c>
      <c r="AY1295" s="255" t="s">
        <v>213</v>
      </c>
    </row>
    <row r="1296" s="13" customFormat="1">
      <c r="A1296" s="13"/>
      <c r="B1296" s="234"/>
      <c r="C1296" s="235"/>
      <c r="D1296" s="236" t="s">
        <v>223</v>
      </c>
      <c r="E1296" s="237" t="s">
        <v>21</v>
      </c>
      <c r="F1296" s="238" t="s">
        <v>1102</v>
      </c>
      <c r="G1296" s="235"/>
      <c r="H1296" s="237" t="s">
        <v>21</v>
      </c>
      <c r="I1296" s="239"/>
      <c r="J1296" s="235"/>
      <c r="K1296" s="235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223</v>
      </c>
      <c r="AU1296" s="244" t="s">
        <v>86</v>
      </c>
      <c r="AV1296" s="13" t="s">
        <v>80</v>
      </c>
      <c r="AW1296" s="13" t="s">
        <v>34</v>
      </c>
      <c r="AX1296" s="13" t="s">
        <v>73</v>
      </c>
      <c r="AY1296" s="244" t="s">
        <v>213</v>
      </c>
    </row>
    <row r="1297" s="13" customFormat="1">
      <c r="A1297" s="13"/>
      <c r="B1297" s="234"/>
      <c r="C1297" s="235"/>
      <c r="D1297" s="236" t="s">
        <v>223</v>
      </c>
      <c r="E1297" s="237" t="s">
        <v>21</v>
      </c>
      <c r="F1297" s="238" t="s">
        <v>1383</v>
      </c>
      <c r="G1297" s="235"/>
      <c r="H1297" s="237" t="s">
        <v>21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223</v>
      </c>
      <c r="AU1297" s="244" t="s">
        <v>86</v>
      </c>
      <c r="AV1297" s="13" t="s">
        <v>80</v>
      </c>
      <c r="AW1297" s="13" t="s">
        <v>34</v>
      </c>
      <c r="AX1297" s="13" t="s">
        <v>73</v>
      </c>
      <c r="AY1297" s="244" t="s">
        <v>213</v>
      </c>
    </row>
    <row r="1298" s="14" customFormat="1">
      <c r="A1298" s="14"/>
      <c r="B1298" s="245"/>
      <c r="C1298" s="246"/>
      <c r="D1298" s="236" t="s">
        <v>223</v>
      </c>
      <c r="E1298" s="247" t="s">
        <v>21</v>
      </c>
      <c r="F1298" s="248" t="s">
        <v>2760</v>
      </c>
      <c r="G1298" s="246"/>
      <c r="H1298" s="249">
        <v>9.1999999999999993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223</v>
      </c>
      <c r="AU1298" s="255" t="s">
        <v>86</v>
      </c>
      <c r="AV1298" s="14" t="s">
        <v>86</v>
      </c>
      <c r="AW1298" s="14" t="s">
        <v>34</v>
      </c>
      <c r="AX1298" s="14" t="s">
        <v>73</v>
      </c>
      <c r="AY1298" s="255" t="s">
        <v>213</v>
      </c>
    </row>
    <row r="1299" s="13" customFormat="1">
      <c r="A1299" s="13"/>
      <c r="B1299" s="234"/>
      <c r="C1299" s="235"/>
      <c r="D1299" s="236" t="s">
        <v>223</v>
      </c>
      <c r="E1299" s="237" t="s">
        <v>21</v>
      </c>
      <c r="F1299" s="238" t="s">
        <v>1932</v>
      </c>
      <c r="G1299" s="235"/>
      <c r="H1299" s="237" t="s">
        <v>21</v>
      </c>
      <c r="I1299" s="239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223</v>
      </c>
      <c r="AU1299" s="244" t="s">
        <v>86</v>
      </c>
      <c r="AV1299" s="13" t="s">
        <v>80</v>
      </c>
      <c r="AW1299" s="13" t="s">
        <v>34</v>
      </c>
      <c r="AX1299" s="13" t="s">
        <v>73</v>
      </c>
      <c r="AY1299" s="244" t="s">
        <v>213</v>
      </c>
    </row>
    <row r="1300" s="14" customFormat="1">
      <c r="A1300" s="14"/>
      <c r="B1300" s="245"/>
      <c r="C1300" s="246"/>
      <c r="D1300" s="236" t="s">
        <v>223</v>
      </c>
      <c r="E1300" s="247" t="s">
        <v>21</v>
      </c>
      <c r="F1300" s="248" t="s">
        <v>2761</v>
      </c>
      <c r="G1300" s="246"/>
      <c r="H1300" s="249">
        <v>9.1999999999999993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223</v>
      </c>
      <c r="AU1300" s="255" t="s">
        <v>86</v>
      </c>
      <c r="AV1300" s="14" t="s">
        <v>86</v>
      </c>
      <c r="AW1300" s="14" t="s">
        <v>34</v>
      </c>
      <c r="AX1300" s="14" t="s">
        <v>73</v>
      </c>
      <c r="AY1300" s="255" t="s">
        <v>213</v>
      </c>
    </row>
    <row r="1301" s="13" customFormat="1">
      <c r="A1301" s="13"/>
      <c r="B1301" s="234"/>
      <c r="C1301" s="235"/>
      <c r="D1301" s="236" t="s">
        <v>223</v>
      </c>
      <c r="E1301" s="237" t="s">
        <v>21</v>
      </c>
      <c r="F1301" s="238" t="s">
        <v>1929</v>
      </c>
      <c r="G1301" s="235"/>
      <c r="H1301" s="237" t="s">
        <v>21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223</v>
      </c>
      <c r="AU1301" s="244" t="s">
        <v>86</v>
      </c>
      <c r="AV1301" s="13" t="s">
        <v>80</v>
      </c>
      <c r="AW1301" s="13" t="s">
        <v>34</v>
      </c>
      <c r="AX1301" s="13" t="s">
        <v>73</v>
      </c>
      <c r="AY1301" s="244" t="s">
        <v>213</v>
      </c>
    </row>
    <row r="1302" s="14" customFormat="1">
      <c r="A1302" s="14"/>
      <c r="B1302" s="245"/>
      <c r="C1302" s="246"/>
      <c r="D1302" s="236" t="s">
        <v>223</v>
      </c>
      <c r="E1302" s="247" t="s">
        <v>21</v>
      </c>
      <c r="F1302" s="248" t="s">
        <v>2762</v>
      </c>
      <c r="G1302" s="246"/>
      <c r="H1302" s="249">
        <v>37.744999999999997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223</v>
      </c>
      <c r="AU1302" s="255" t="s">
        <v>86</v>
      </c>
      <c r="AV1302" s="14" t="s">
        <v>86</v>
      </c>
      <c r="AW1302" s="14" t="s">
        <v>34</v>
      </c>
      <c r="AX1302" s="14" t="s">
        <v>73</v>
      </c>
      <c r="AY1302" s="255" t="s">
        <v>213</v>
      </c>
    </row>
    <row r="1303" s="13" customFormat="1">
      <c r="A1303" s="13"/>
      <c r="B1303" s="234"/>
      <c r="C1303" s="235"/>
      <c r="D1303" s="236" t="s">
        <v>223</v>
      </c>
      <c r="E1303" s="237" t="s">
        <v>21</v>
      </c>
      <c r="F1303" s="238" t="s">
        <v>1927</v>
      </c>
      <c r="G1303" s="235"/>
      <c r="H1303" s="237" t="s">
        <v>21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223</v>
      </c>
      <c r="AU1303" s="244" t="s">
        <v>86</v>
      </c>
      <c r="AV1303" s="13" t="s">
        <v>80</v>
      </c>
      <c r="AW1303" s="13" t="s">
        <v>34</v>
      </c>
      <c r="AX1303" s="13" t="s">
        <v>73</v>
      </c>
      <c r="AY1303" s="244" t="s">
        <v>213</v>
      </c>
    </row>
    <row r="1304" s="14" customFormat="1">
      <c r="A1304" s="14"/>
      <c r="B1304" s="245"/>
      <c r="C1304" s="246"/>
      <c r="D1304" s="236" t="s">
        <v>223</v>
      </c>
      <c r="E1304" s="247" t="s">
        <v>21</v>
      </c>
      <c r="F1304" s="248" t="s">
        <v>2763</v>
      </c>
      <c r="G1304" s="246"/>
      <c r="H1304" s="249">
        <v>12.566000000000001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223</v>
      </c>
      <c r="AU1304" s="255" t="s">
        <v>86</v>
      </c>
      <c r="AV1304" s="14" t="s">
        <v>86</v>
      </c>
      <c r="AW1304" s="14" t="s">
        <v>34</v>
      </c>
      <c r="AX1304" s="14" t="s">
        <v>73</v>
      </c>
      <c r="AY1304" s="255" t="s">
        <v>213</v>
      </c>
    </row>
    <row r="1305" s="13" customFormat="1">
      <c r="A1305" s="13"/>
      <c r="B1305" s="234"/>
      <c r="C1305" s="235"/>
      <c r="D1305" s="236" t="s">
        <v>223</v>
      </c>
      <c r="E1305" s="237" t="s">
        <v>21</v>
      </c>
      <c r="F1305" s="238" t="s">
        <v>2764</v>
      </c>
      <c r="G1305" s="235"/>
      <c r="H1305" s="237" t="s">
        <v>21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223</v>
      </c>
      <c r="AU1305" s="244" t="s">
        <v>86</v>
      </c>
      <c r="AV1305" s="13" t="s">
        <v>80</v>
      </c>
      <c r="AW1305" s="13" t="s">
        <v>34</v>
      </c>
      <c r="AX1305" s="13" t="s">
        <v>73</v>
      </c>
      <c r="AY1305" s="244" t="s">
        <v>213</v>
      </c>
    </row>
    <row r="1306" s="14" customFormat="1">
      <c r="A1306" s="14"/>
      <c r="B1306" s="245"/>
      <c r="C1306" s="246"/>
      <c r="D1306" s="236" t="s">
        <v>223</v>
      </c>
      <c r="E1306" s="247" t="s">
        <v>21</v>
      </c>
      <c r="F1306" s="248" t="s">
        <v>2765</v>
      </c>
      <c r="G1306" s="246"/>
      <c r="H1306" s="249">
        <v>36.289999999999999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223</v>
      </c>
      <c r="AU1306" s="255" t="s">
        <v>86</v>
      </c>
      <c r="AV1306" s="14" t="s">
        <v>86</v>
      </c>
      <c r="AW1306" s="14" t="s">
        <v>34</v>
      </c>
      <c r="AX1306" s="14" t="s">
        <v>73</v>
      </c>
      <c r="AY1306" s="255" t="s">
        <v>213</v>
      </c>
    </row>
    <row r="1307" s="13" customFormat="1">
      <c r="A1307" s="13"/>
      <c r="B1307" s="234"/>
      <c r="C1307" s="235"/>
      <c r="D1307" s="236" t="s">
        <v>223</v>
      </c>
      <c r="E1307" s="237" t="s">
        <v>21</v>
      </c>
      <c r="F1307" s="238" t="s">
        <v>2766</v>
      </c>
      <c r="G1307" s="235"/>
      <c r="H1307" s="237" t="s">
        <v>21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223</v>
      </c>
      <c r="AU1307" s="244" t="s">
        <v>86</v>
      </c>
      <c r="AV1307" s="13" t="s">
        <v>80</v>
      </c>
      <c r="AW1307" s="13" t="s">
        <v>34</v>
      </c>
      <c r="AX1307" s="13" t="s">
        <v>73</v>
      </c>
      <c r="AY1307" s="244" t="s">
        <v>213</v>
      </c>
    </row>
    <row r="1308" s="14" customFormat="1">
      <c r="A1308" s="14"/>
      <c r="B1308" s="245"/>
      <c r="C1308" s="246"/>
      <c r="D1308" s="236" t="s">
        <v>223</v>
      </c>
      <c r="E1308" s="247" t="s">
        <v>21</v>
      </c>
      <c r="F1308" s="248" t="s">
        <v>2767</v>
      </c>
      <c r="G1308" s="246"/>
      <c r="H1308" s="249">
        <v>14.114000000000001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223</v>
      </c>
      <c r="AU1308" s="255" t="s">
        <v>86</v>
      </c>
      <c r="AV1308" s="14" t="s">
        <v>86</v>
      </c>
      <c r="AW1308" s="14" t="s">
        <v>34</v>
      </c>
      <c r="AX1308" s="14" t="s">
        <v>73</v>
      </c>
      <c r="AY1308" s="255" t="s">
        <v>213</v>
      </c>
    </row>
    <row r="1309" s="16" customFormat="1">
      <c r="A1309" s="16"/>
      <c r="B1309" s="282"/>
      <c r="C1309" s="283"/>
      <c r="D1309" s="236" t="s">
        <v>223</v>
      </c>
      <c r="E1309" s="284" t="s">
        <v>1978</v>
      </c>
      <c r="F1309" s="285" t="s">
        <v>380</v>
      </c>
      <c r="G1309" s="283"/>
      <c r="H1309" s="286">
        <v>339.83600000000001</v>
      </c>
      <c r="I1309" s="287"/>
      <c r="J1309" s="283"/>
      <c r="K1309" s="283"/>
      <c r="L1309" s="288"/>
      <c r="M1309" s="289"/>
      <c r="N1309" s="290"/>
      <c r="O1309" s="290"/>
      <c r="P1309" s="290"/>
      <c r="Q1309" s="290"/>
      <c r="R1309" s="290"/>
      <c r="S1309" s="290"/>
      <c r="T1309" s="29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92" t="s">
        <v>223</v>
      </c>
      <c r="AU1309" s="292" t="s">
        <v>86</v>
      </c>
      <c r="AV1309" s="16" t="s">
        <v>116</v>
      </c>
      <c r="AW1309" s="16" t="s">
        <v>34</v>
      </c>
      <c r="AX1309" s="16" t="s">
        <v>73</v>
      </c>
      <c r="AY1309" s="292" t="s">
        <v>213</v>
      </c>
    </row>
    <row r="1310" s="13" customFormat="1">
      <c r="A1310" s="13"/>
      <c r="B1310" s="234"/>
      <c r="C1310" s="235"/>
      <c r="D1310" s="236" t="s">
        <v>223</v>
      </c>
      <c r="E1310" s="237" t="s">
        <v>21</v>
      </c>
      <c r="F1310" s="238" t="s">
        <v>2768</v>
      </c>
      <c r="G1310" s="235"/>
      <c r="H1310" s="237" t="s">
        <v>21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223</v>
      </c>
      <c r="AU1310" s="244" t="s">
        <v>86</v>
      </c>
      <c r="AV1310" s="13" t="s">
        <v>80</v>
      </c>
      <c r="AW1310" s="13" t="s">
        <v>34</v>
      </c>
      <c r="AX1310" s="13" t="s">
        <v>73</v>
      </c>
      <c r="AY1310" s="244" t="s">
        <v>213</v>
      </c>
    </row>
    <row r="1311" s="13" customFormat="1">
      <c r="A1311" s="13"/>
      <c r="B1311" s="234"/>
      <c r="C1311" s="235"/>
      <c r="D1311" s="236" t="s">
        <v>223</v>
      </c>
      <c r="E1311" s="237" t="s">
        <v>21</v>
      </c>
      <c r="F1311" s="238" t="s">
        <v>1035</v>
      </c>
      <c r="G1311" s="235"/>
      <c r="H1311" s="237" t="s">
        <v>21</v>
      </c>
      <c r="I1311" s="239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223</v>
      </c>
      <c r="AU1311" s="244" t="s">
        <v>86</v>
      </c>
      <c r="AV1311" s="13" t="s">
        <v>80</v>
      </c>
      <c r="AW1311" s="13" t="s">
        <v>34</v>
      </c>
      <c r="AX1311" s="13" t="s">
        <v>73</v>
      </c>
      <c r="AY1311" s="244" t="s">
        <v>213</v>
      </c>
    </row>
    <row r="1312" s="13" customFormat="1">
      <c r="A1312" s="13"/>
      <c r="B1312" s="234"/>
      <c r="C1312" s="235"/>
      <c r="D1312" s="236" t="s">
        <v>223</v>
      </c>
      <c r="E1312" s="237" t="s">
        <v>21</v>
      </c>
      <c r="F1312" s="238" t="s">
        <v>2753</v>
      </c>
      <c r="G1312" s="235"/>
      <c r="H1312" s="237" t="s">
        <v>21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223</v>
      </c>
      <c r="AU1312" s="244" t="s">
        <v>86</v>
      </c>
      <c r="AV1312" s="13" t="s">
        <v>80</v>
      </c>
      <c r="AW1312" s="13" t="s">
        <v>34</v>
      </c>
      <c r="AX1312" s="13" t="s">
        <v>73</v>
      </c>
      <c r="AY1312" s="244" t="s">
        <v>213</v>
      </c>
    </row>
    <row r="1313" s="14" customFormat="1">
      <c r="A1313" s="14"/>
      <c r="B1313" s="245"/>
      <c r="C1313" s="246"/>
      <c r="D1313" s="236" t="s">
        <v>223</v>
      </c>
      <c r="E1313" s="247" t="s">
        <v>21</v>
      </c>
      <c r="F1313" s="248" t="s">
        <v>2769</v>
      </c>
      <c r="G1313" s="246"/>
      <c r="H1313" s="249">
        <v>21.120000000000001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223</v>
      </c>
      <c r="AU1313" s="255" t="s">
        <v>86</v>
      </c>
      <c r="AV1313" s="14" t="s">
        <v>86</v>
      </c>
      <c r="AW1313" s="14" t="s">
        <v>34</v>
      </c>
      <c r="AX1313" s="14" t="s">
        <v>73</v>
      </c>
      <c r="AY1313" s="255" t="s">
        <v>213</v>
      </c>
    </row>
    <row r="1314" s="16" customFormat="1">
      <c r="A1314" s="16"/>
      <c r="B1314" s="282"/>
      <c r="C1314" s="283"/>
      <c r="D1314" s="236" t="s">
        <v>223</v>
      </c>
      <c r="E1314" s="284" t="s">
        <v>1980</v>
      </c>
      <c r="F1314" s="285" t="s">
        <v>380</v>
      </c>
      <c r="G1314" s="283"/>
      <c r="H1314" s="286">
        <v>21.120000000000001</v>
      </c>
      <c r="I1314" s="287"/>
      <c r="J1314" s="283"/>
      <c r="K1314" s="283"/>
      <c r="L1314" s="288"/>
      <c r="M1314" s="289"/>
      <c r="N1314" s="290"/>
      <c r="O1314" s="290"/>
      <c r="P1314" s="290"/>
      <c r="Q1314" s="290"/>
      <c r="R1314" s="290"/>
      <c r="S1314" s="290"/>
      <c r="T1314" s="291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92" t="s">
        <v>223</v>
      </c>
      <c r="AU1314" s="292" t="s">
        <v>86</v>
      </c>
      <c r="AV1314" s="16" t="s">
        <v>116</v>
      </c>
      <c r="AW1314" s="16" t="s">
        <v>34</v>
      </c>
      <c r="AX1314" s="16" t="s">
        <v>73</v>
      </c>
      <c r="AY1314" s="292" t="s">
        <v>213</v>
      </c>
    </row>
    <row r="1315" s="15" customFormat="1">
      <c r="A1315" s="15"/>
      <c r="B1315" s="256"/>
      <c r="C1315" s="257"/>
      <c r="D1315" s="236" t="s">
        <v>223</v>
      </c>
      <c r="E1315" s="258" t="s">
        <v>21</v>
      </c>
      <c r="F1315" s="259" t="s">
        <v>230</v>
      </c>
      <c r="G1315" s="257"/>
      <c r="H1315" s="260">
        <v>360.95600000000002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6" t="s">
        <v>223</v>
      </c>
      <c r="AU1315" s="266" t="s">
        <v>86</v>
      </c>
      <c r="AV1315" s="15" t="s">
        <v>122</v>
      </c>
      <c r="AW1315" s="15" t="s">
        <v>34</v>
      </c>
      <c r="AX1315" s="15" t="s">
        <v>80</v>
      </c>
      <c r="AY1315" s="266" t="s">
        <v>213</v>
      </c>
    </row>
    <row r="1316" s="2" customFormat="1" ht="16.5" customHeight="1">
      <c r="A1316" s="41"/>
      <c r="B1316" s="42"/>
      <c r="C1316" s="267" t="s">
        <v>1254</v>
      </c>
      <c r="D1316" s="267" t="s">
        <v>241</v>
      </c>
      <c r="E1316" s="268" t="s">
        <v>2770</v>
      </c>
      <c r="F1316" s="269" t="s">
        <v>2771</v>
      </c>
      <c r="G1316" s="270" t="s">
        <v>248</v>
      </c>
      <c r="H1316" s="271">
        <v>390.81099999999998</v>
      </c>
      <c r="I1316" s="272"/>
      <c r="J1316" s="273">
        <f>ROUND(I1316*H1316,2)</f>
        <v>0</v>
      </c>
      <c r="K1316" s="269" t="s">
        <v>21</v>
      </c>
      <c r="L1316" s="274"/>
      <c r="M1316" s="275" t="s">
        <v>21</v>
      </c>
      <c r="N1316" s="276" t="s">
        <v>45</v>
      </c>
      <c r="O1316" s="87"/>
      <c r="P1316" s="225">
        <f>O1316*H1316</f>
        <v>0</v>
      </c>
      <c r="Q1316" s="225">
        <v>0.018409999999999999</v>
      </c>
      <c r="R1316" s="225">
        <f>Q1316*H1316</f>
        <v>7.1948305099999992</v>
      </c>
      <c r="S1316" s="225">
        <v>0</v>
      </c>
      <c r="T1316" s="226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27" t="s">
        <v>502</v>
      </c>
      <c r="AT1316" s="227" t="s">
        <v>241</v>
      </c>
      <c r="AU1316" s="227" t="s">
        <v>86</v>
      </c>
      <c r="AY1316" s="20" t="s">
        <v>213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20" t="s">
        <v>86</v>
      </c>
      <c r="BK1316" s="228">
        <f>ROUND(I1316*H1316,2)</f>
        <v>0</v>
      </c>
      <c r="BL1316" s="20" t="s">
        <v>314</v>
      </c>
      <c r="BM1316" s="227" t="s">
        <v>2772</v>
      </c>
    </row>
    <row r="1317" s="14" customFormat="1">
      <c r="A1317" s="14"/>
      <c r="B1317" s="245"/>
      <c r="C1317" s="246"/>
      <c r="D1317" s="236" t="s">
        <v>223</v>
      </c>
      <c r="E1317" s="247" t="s">
        <v>21</v>
      </c>
      <c r="F1317" s="248" t="s">
        <v>2773</v>
      </c>
      <c r="G1317" s="246"/>
      <c r="H1317" s="249">
        <v>390.81099999999998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223</v>
      </c>
      <c r="AU1317" s="255" t="s">
        <v>86</v>
      </c>
      <c r="AV1317" s="14" t="s">
        <v>86</v>
      </c>
      <c r="AW1317" s="14" t="s">
        <v>34</v>
      </c>
      <c r="AX1317" s="14" t="s">
        <v>73</v>
      </c>
      <c r="AY1317" s="255" t="s">
        <v>213</v>
      </c>
    </row>
    <row r="1318" s="15" customFormat="1">
      <c r="A1318" s="15"/>
      <c r="B1318" s="256"/>
      <c r="C1318" s="257"/>
      <c r="D1318" s="236" t="s">
        <v>223</v>
      </c>
      <c r="E1318" s="258" t="s">
        <v>21</v>
      </c>
      <c r="F1318" s="259" t="s">
        <v>230</v>
      </c>
      <c r="G1318" s="257"/>
      <c r="H1318" s="260">
        <v>390.81099999999998</v>
      </c>
      <c r="I1318" s="261"/>
      <c r="J1318" s="257"/>
      <c r="K1318" s="257"/>
      <c r="L1318" s="262"/>
      <c r="M1318" s="263"/>
      <c r="N1318" s="264"/>
      <c r="O1318" s="264"/>
      <c r="P1318" s="264"/>
      <c r="Q1318" s="264"/>
      <c r="R1318" s="264"/>
      <c r="S1318" s="264"/>
      <c r="T1318" s="26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6" t="s">
        <v>223</v>
      </c>
      <c r="AU1318" s="266" t="s">
        <v>86</v>
      </c>
      <c r="AV1318" s="15" t="s">
        <v>122</v>
      </c>
      <c r="AW1318" s="15" t="s">
        <v>34</v>
      </c>
      <c r="AX1318" s="15" t="s">
        <v>80</v>
      </c>
      <c r="AY1318" s="266" t="s">
        <v>213</v>
      </c>
    </row>
    <row r="1319" s="2" customFormat="1" ht="16.5" customHeight="1">
      <c r="A1319" s="41"/>
      <c r="B1319" s="42"/>
      <c r="C1319" s="267" t="s">
        <v>1260</v>
      </c>
      <c r="D1319" s="267" t="s">
        <v>241</v>
      </c>
      <c r="E1319" s="268" t="s">
        <v>2774</v>
      </c>
      <c r="F1319" s="269" t="s">
        <v>2775</v>
      </c>
      <c r="G1319" s="270" t="s">
        <v>248</v>
      </c>
      <c r="H1319" s="271">
        <v>24.288</v>
      </c>
      <c r="I1319" s="272"/>
      <c r="J1319" s="273">
        <f>ROUND(I1319*H1319,2)</f>
        <v>0</v>
      </c>
      <c r="K1319" s="269" t="s">
        <v>21</v>
      </c>
      <c r="L1319" s="274"/>
      <c r="M1319" s="275" t="s">
        <v>21</v>
      </c>
      <c r="N1319" s="276" t="s">
        <v>45</v>
      </c>
      <c r="O1319" s="87"/>
      <c r="P1319" s="225">
        <f>O1319*H1319</f>
        <v>0</v>
      </c>
      <c r="Q1319" s="225">
        <v>0.018409999999999999</v>
      </c>
      <c r="R1319" s="225">
        <f>Q1319*H1319</f>
        <v>0.44714208</v>
      </c>
      <c r="S1319" s="225">
        <v>0</v>
      </c>
      <c r="T1319" s="226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27" t="s">
        <v>502</v>
      </c>
      <c r="AT1319" s="227" t="s">
        <v>241</v>
      </c>
      <c r="AU1319" s="227" t="s">
        <v>86</v>
      </c>
      <c r="AY1319" s="20" t="s">
        <v>213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20" t="s">
        <v>86</v>
      </c>
      <c r="BK1319" s="228">
        <f>ROUND(I1319*H1319,2)</f>
        <v>0</v>
      </c>
      <c r="BL1319" s="20" t="s">
        <v>314</v>
      </c>
      <c r="BM1319" s="227" t="s">
        <v>2776</v>
      </c>
    </row>
    <row r="1320" s="14" customFormat="1">
      <c r="A1320" s="14"/>
      <c r="B1320" s="245"/>
      <c r="C1320" s="246"/>
      <c r="D1320" s="236" t="s">
        <v>223</v>
      </c>
      <c r="E1320" s="247" t="s">
        <v>21</v>
      </c>
      <c r="F1320" s="248" t="s">
        <v>2777</v>
      </c>
      <c r="G1320" s="246"/>
      <c r="H1320" s="249">
        <v>24.288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223</v>
      </c>
      <c r="AU1320" s="255" t="s">
        <v>86</v>
      </c>
      <c r="AV1320" s="14" t="s">
        <v>86</v>
      </c>
      <c r="AW1320" s="14" t="s">
        <v>34</v>
      </c>
      <c r="AX1320" s="14" t="s">
        <v>73</v>
      </c>
      <c r="AY1320" s="255" t="s">
        <v>213</v>
      </c>
    </row>
    <row r="1321" s="15" customFormat="1">
      <c r="A1321" s="15"/>
      <c r="B1321" s="256"/>
      <c r="C1321" s="257"/>
      <c r="D1321" s="236" t="s">
        <v>223</v>
      </c>
      <c r="E1321" s="258" t="s">
        <v>21</v>
      </c>
      <c r="F1321" s="259" t="s">
        <v>230</v>
      </c>
      <c r="G1321" s="257"/>
      <c r="H1321" s="260">
        <v>24.288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6" t="s">
        <v>223</v>
      </c>
      <c r="AU1321" s="266" t="s">
        <v>86</v>
      </c>
      <c r="AV1321" s="15" t="s">
        <v>122</v>
      </c>
      <c r="AW1321" s="15" t="s">
        <v>34</v>
      </c>
      <c r="AX1321" s="15" t="s">
        <v>80</v>
      </c>
      <c r="AY1321" s="266" t="s">
        <v>213</v>
      </c>
    </row>
    <row r="1322" s="2" customFormat="1" ht="21.75" customHeight="1">
      <c r="A1322" s="41"/>
      <c r="B1322" s="42"/>
      <c r="C1322" s="216" t="s">
        <v>1265</v>
      </c>
      <c r="D1322" s="216" t="s">
        <v>215</v>
      </c>
      <c r="E1322" s="217" t="s">
        <v>2778</v>
      </c>
      <c r="F1322" s="218" t="s">
        <v>2779</v>
      </c>
      <c r="G1322" s="219" t="s">
        <v>248</v>
      </c>
      <c r="H1322" s="220">
        <v>53.159999999999997</v>
      </c>
      <c r="I1322" s="221"/>
      <c r="J1322" s="222">
        <f>ROUND(I1322*H1322,2)</f>
        <v>0</v>
      </c>
      <c r="K1322" s="218" t="s">
        <v>219</v>
      </c>
      <c r="L1322" s="47"/>
      <c r="M1322" s="223" t="s">
        <v>21</v>
      </c>
      <c r="N1322" s="224" t="s">
        <v>45</v>
      </c>
      <c r="O1322" s="87"/>
      <c r="P1322" s="225">
        <f>O1322*H1322</f>
        <v>0</v>
      </c>
      <c r="Q1322" s="225">
        <v>0.0090900000000000009</v>
      </c>
      <c r="R1322" s="225">
        <f>Q1322*H1322</f>
        <v>0.4832244</v>
      </c>
      <c r="S1322" s="225">
        <v>0</v>
      </c>
      <c r="T1322" s="226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27" t="s">
        <v>314</v>
      </c>
      <c r="AT1322" s="227" t="s">
        <v>215</v>
      </c>
      <c r="AU1322" s="227" t="s">
        <v>86</v>
      </c>
      <c r="AY1322" s="20" t="s">
        <v>213</v>
      </c>
      <c r="BE1322" s="228">
        <f>IF(N1322="základní",J1322,0)</f>
        <v>0</v>
      </c>
      <c r="BF1322" s="228">
        <f>IF(N1322="snížená",J1322,0)</f>
        <v>0</v>
      </c>
      <c r="BG1322" s="228">
        <f>IF(N1322="zákl. přenesená",J1322,0)</f>
        <v>0</v>
      </c>
      <c r="BH1322" s="228">
        <f>IF(N1322="sníž. přenesená",J1322,0)</f>
        <v>0</v>
      </c>
      <c r="BI1322" s="228">
        <f>IF(N1322="nulová",J1322,0)</f>
        <v>0</v>
      </c>
      <c r="BJ1322" s="20" t="s">
        <v>86</v>
      </c>
      <c r="BK1322" s="228">
        <f>ROUND(I1322*H1322,2)</f>
        <v>0</v>
      </c>
      <c r="BL1322" s="20" t="s">
        <v>314</v>
      </c>
      <c r="BM1322" s="227" t="s">
        <v>2780</v>
      </c>
    </row>
    <row r="1323" s="2" customFormat="1">
      <c r="A1323" s="41"/>
      <c r="B1323" s="42"/>
      <c r="C1323" s="43"/>
      <c r="D1323" s="229" t="s">
        <v>221</v>
      </c>
      <c r="E1323" s="43"/>
      <c r="F1323" s="230" t="s">
        <v>2781</v>
      </c>
      <c r="G1323" s="43"/>
      <c r="H1323" s="43"/>
      <c r="I1323" s="231"/>
      <c r="J1323" s="43"/>
      <c r="K1323" s="43"/>
      <c r="L1323" s="47"/>
      <c r="M1323" s="232"/>
      <c r="N1323" s="233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221</v>
      </c>
      <c r="AU1323" s="20" t="s">
        <v>86</v>
      </c>
    </row>
    <row r="1324" s="13" customFormat="1">
      <c r="A1324" s="13"/>
      <c r="B1324" s="234"/>
      <c r="C1324" s="235"/>
      <c r="D1324" s="236" t="s">
        <v>223</v>
      </c>
      <c r="E1324" s="237" t="s">
        <v>21</v>
      </c>
      <c r="F1324" s="238" t="s">
        <v>2782</v>
      </c>
      <c r="G1324" s="235"/>
      <c r="H1324" s="237" t="s">
        <v>21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223</v>
      </c>
      <c r="AU1324" s="244" t="s">
        <v>86</v>
      </c>
      <c r="AV1324" s="13" t="s">
        <v>80</v>
      </c>
      <c r="AW1324" s="13" t="s">
        <v>34</v>
      </c>
      <c r="AX1324" s="13" t="s">
        <v>73</v>
      </c>
      <c r="AY1324" s="244" t="s">
        <v>213</v>
      </c>
    </row>
    <row r="1325" s="13" customFormat="1">
      <c r="A1325" s="13"/>
      <c r="B1325" s="234"/>
      <c r="C1325" s="235"/>
      <c r="D1325" s="236" t="s">
        <v>223</v>
      </c>
      <c r="E1325" s="237" t="s">
        <v>21</v>
      </c>
      <c r="F1325" s="238" t="s">
        <v>2783</v>
      </c>
      <c r="G1325" s="235"/>
      <c r="H1325" s="237" t="s">
        <v>21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223</v>
      </c>
      <c r="AU1325" s="244" t="s">
        <v>86</v>
      </c>
      <c r="AV1325" s="13" t="s">
        <v>80</v>
      </c>
      <c r="AW1325" s="13" t="s">
        <v>34</v>
      </c>
      <c r="AX1325" s="13" t="s">
        <v>73</v>
      </c>
      <c r="AY1325" s="244" t="s">
        <v>213</v>
      </c>
    </row>
    <row r="1326" s="13" customFormat="1">
      <c r="A1326" s="13"/>
      <c r="B1326" s="234"/>
      <c r="C1326" s="235"/>
      <c r="D1326" s="236" t="s">
        <v>223</v>
      </c>
      <c r="E1326" s="237" t="s">
        <v>21</v>
      </c>
      <c r="F1326" s="238" t="s">
        <v>1209</v>
      </c>
      <c r="G1326" s="235"/>
      <c r="H1326" s="237" t="s">
        <v>21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223</v>
      </c>
      <c r="AU1326" s="244" t="s">
        <v>86</v>
      </c>
      <c r="AV1326" s="13" t="s">
        <v>80</v>
      </c>
      <c r="AW1326" s="13" t="s">
        <v>34</v>
      </c>
      <c r="AX1326" s="13" t="s">
        <v>73</v>
      </c>
      <c r="AY1326" s="244" t="s">
        <v>213</v>
      </c>
    </row>
    <row r="1327" s="13" customFormat="1">
      <c r="A1327" s="13"/>
      <c r="B1327" s="234"/>
      <c r="C1327" s="235"/>
      <c r="D1327" s="236" t="s">
        <v>223</v>
      </c>
      <c r="E1327" s="237" t="s">
        <v>21</v>
      </c>
      <c r="F1327" s="238" t="s">
        <v>2784</v>
      </c>
      <c r="G1327" s="235"/>
      <c r="H1327" s="237" t="s">
        <v>21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223</v>
      </c>
      <c r="AU1327" s="244" t="s">
        <v>86</v>
      </c>
      <c r="AV1327" s="13" t="s">
        <v>80</v>
      </c>
      <c r="AW1327" s="13" t="s">
        <v>34</v>
      </c>
      <c r="AX1327" s="13" t="s">
        <v>73</v>
      </c>
      <c r="AY1327" s="244" t="s">
        <v>213</v>
      </c>
    </row>
    <row r="1328" s="14" customFormat="1">
      <c r="A1328" s="14"/>
      <c r="B1328" s="245"/>
      <c r="C1328" s="246"/>
      <c r="D1328" s="236" t="s">
        <v>223</v>
      </c>
      <c r="E1328" s="247" t="s">
        <v>21</v>
      </c>
      <c r="F1328" s="248" t="s">
        <v>2785</v>
      </c>
      <c r="G1328" s="246"/>
      <c r="H1328" s="249">
        <v>1.3999999999999999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223</v>
      </c>
      <c r="AU1328" s="255" t="s">
        <v>86</v>
      </c>
      <c r="AV1328" s="14" t="s">
        <v>86</v>
      </c>
      <c r="AW1328" s="14" t="s">
        <v>34</v>
      </c>
      <c r="AX1328" s="14" t="s">
        <v>73</v>
      </c>
      <c r="AY1328" s="255" t="s">
        <v>213</v>
      </c>
    </row>
    <row r="1329" s="13" customFormat="1">
      <c r="A1329" s="13"/>
      <c r="B1329" s="234"/>
      <c r="C1329" s="235"/>
      <c r="D1329" s="236" t="s">
        <v>223</v>
      </c>
      <c r="E1329" s="237" t="s">
        <v>21</v>
      </c>
      <c r="F1329" s="238" t="s">
        <v>1906</v>
      </c>
      <c r="G1329" s="235"/>
      <c r="H1329" s="237" t="s">
        <v>21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223</v>
      </c>
      <c r="AU1329" s="244" t="s">
        <v>86</v>
      </c>
      <c r="AV1329" s="13" t="s">
        <v>80</v>
      </c>
      <c r="AW1329" s="13" t="s">
        <v>34</v>
      </c>
      <c r="AX1329" s="13" t="s">
        <v>73</v>
      </c>
      <c r="AY1329" s="244" t="s">
        <v>213</v>
      </c>
    </row>
    <row r="1330" s="14" customFormat="1">
      <c r="A1330" s="14"/>
      <c r="B1330" s="245"/>
      <c r="C1330" s="246"/>
      <c r="D1330" s="236" t="s">
        <v>223</v>
      </c>
      <c r="E1330" s="247" t="s">
        <v>21</v>
      </c>
      <c r="F1330" s="248" t="s">
        <v>2786</v>
      </c>
      <c r="G1330" s="246"/>
      <c r="H1330" s="249">
        <v>25.295999999999999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223</v>
      </c>
      <c r="AU1330" s="255" t="s">
        <v>86</v>
      </c>
      <c r="AV1330" s="14" t="s">
        <v>86</v>
      </c>
      <c r="AW1330" s="14" t="s">
        <v>34</v>
      </c>
      <c r="AX1330" s="14" t="s">
        <v>73</v>
      </c>
      <c r="AY1330" s="255" t="s">
        <v>213</v>
      </c>
    </row>
    <row r="1331" s="16" customFormat="1">
      <c r="A1331" s="16"/>
      <c r="B1331" s="282"/>
      <c r="C1331" s="283"/>
      <c r="D1331" s="236" t="s">
        <v>223</v>
      </c>
      <c r="E1331" s="284" t="s">
        <v>1974</v>
      </c>
      <c r="F1331" s="285" t="s">
        <v>380</v>
      </c>
      <c r="G1331" s="283"/>
      <c r="H1331" s="286">
        <v>26.696000000000002</v>
      </c>
      <c r="I1331" s="287"/>
      <c r="J1331" s="283"/>
      <c r="K1331" s="283"/>
      <c r="L1331" s="288"/>
      <c r="M1331" s="289"/>
      <c r="N1331" s="290"/>
      <c r="O1331" s="290"/>
      <c r="P1331" s="290"/>
      <c r="Q1331" s="290"/>
      <c r="R1331" s="290"/>
      <c r="S1331" s="290"/>
      <c r="T1331" s="291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92" t="s">
        <v>223</v>
      </c>
      <c r="AU1331" s="292" t="s">
        <v>86</v>
      </c>
      <c r="AV1331" s="16" t="s">
        <v>116</v>
      </c>
      <c r="AW1331" s="16" t="s">
        <v>34</v>
      </c>
      <c r="AX1331" s="16" t="s">
        <v>73</v>
      </c>
      <c r="AY1331" s="292" t="s">
        <v>213</v>
      </c>
    </row>
    <row r="1332" s="13" customFormat="1">
      <c r="A1332" s="13"/>
      <c r="B1332" s="234"/>
      <c r="C1332" s="235"/>
      <c r="D1332" s="236" t="s">
        <v>223</v>
      </c>
      <c r="E1332" s="237" t="s">
        <v>21</v>
      </c>
      <c r="F1332" s="238" t="s">
        <v>2787</v>
      </c>
      <c r="G1332" s="235"/>
      <c r="H1332" s="237" t="s">
        <v>21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223</v>
      </c>
      <c r="AU1332" s="244" t="s">
        <v>86</v>
      </c>
      <c r="AV1332" s="13" t="s">
        <v>80</v>
      </c>
      <c r="AW1332" s="13" t="s">
        <v>34</v>
      </c>
      <c r="AX1332" s="13" t="s">
        <v>73</v>
      </c>
      <c r="AY1332" s="244" t="s">
        <v>213</v>
      </c>
    </row>
    <row r="1333" s="13" customFormat="1">
      <c r="A1333" s="13"/>
      <c r="B1333" s="234"/>
      <c r="C1333" s="235"/>
      <c r="D1333" s="236" t="s">
        <v>223</v>
      </c>
      <c r="E1333" s="237" t="s">
        <v>21</v>
      </c>
      <c r="F1333" s="238" t="s">
        <v>1035</v>
      </c>
      <c r="G1333" s="235"/>
      <c r="H1333" s="237" t="s">
        <v>21</v>
      </c>
      <c r="I1333" s="239"/>
      <c r="J1333" s="235"/>
      <c r="K1333" s="235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223</v>
      </c>
      <c r="AU1333" s="244" t="s">
        <v>86</v>
      </c>
      <c r="AV1333" s="13" t="s">
        <v>80</v>
      </c>
      <c r="AW1333" s="13" t="s">
        <v>34</v>
      </c>
      <c r="AX1333" s="13" t="s">
        <v>73</v>
      </c>
      <c r="AY1333" s="244" t="s">
        <v>213</v>
      </c>
    </row>
    <row r="1334" s="13" customFormat="1">
      <c r="A1334" s="13"/>
      <c r="B1334" s="234"/>
      <c r="C1334" s="235"/>
      <c r="D1334" s="236" t="s">
        <v>223</v>
      </c>
      <c r="E1334" s="237" t="s">
        <v>21</v>
      </c>
      <c r="F1334" s="238" t="s">
        <v>2788</v>
      </c>
      <c r="G1334" s="235"/>
      <c r="H1334" s="237" t="s">
        <v>21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223</v>
      </c>
      <c r="AU1334" s="244" t="s">
        <v>86</v>
      </c>
      <c r="AV1334" s="13" t="s">
        <v>80</v>
      </c>
      <c r="AW1334" s="13" t="s">
        <v>34</v>
      </c>
      <c r="AX1334" s="13" t="s">
        <v>73</v>
      </c>
      <c r="AY1334" s="244" t="s">
        <v>213</v>
      </c>
    </row>
    <row r="1335" s="14" customFormat="1">
      <c r="A1335" s="14"/>
      <c r="B1335" s="245"/>
      <c r="C1335" s="246"/>
      <c r="D1335" s="236" t="s">
        <v>223</v>
      </c>
      <c r="E1335" s="247" t="s">
        <v>21</v>
      </c>
      <c r="F1335" s="248" t="s">
        <v>2789</v>
      </c>
      <c r="G1335" s="246"/>
      <c r="H1335" s="249">
        <v>16.59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223</v>
      </c>
      <c r="AU1335" s="255" t="s">
        <v>86</v>
      </c>
      <c r="AV1335" s="14" t="s">
        <v>86</v>
      </c>
      <c r="AW1335" s="14" t="s">
        <v>34</v>
      </c>
      <c r="AX1335" s="14" t="s">
        <v>73</v>
      </c>
      <c r="AY1335" s="255" t="s">
        <v>213</v>
      </c>
    </row>
    <row r="1336" s="16" customFormat="1">
      <c r="A1336" s="16"/>
      <c r="B1336" s="282"/>
      <c r="C1336" s="283"/>
      <c r="D1336" s="236" t="s">
        <v>223</v>
      </c>
      <c r="E1336" s="284" t="s">
        <v>1984</v>
      </c>
      <c r="F1336" s="285" t="s">
        <v>380</v>
      </c>
      <c r="G1336" s="283"/>
      <c r="H1336" s="286">
        <v>16.59</v>
      </c>
      <c r="I1336" s="287"/>
      <c r="J1336" s="283"/>
      <c r="K1336" s="283"/>
      <c r="L1336" s="288"/>
      <c r="M1336" s="289"/>
      <c r="N1336" s="290"/>
      <c r="O1336" s="290"/>
      <c r="P1336" s="290"/>
      <c r="Q1336" s="290"/>
      <c r="R1336" s="290"/>
      <c r="S1336" s="290"/>
      <c r="T1336" s="291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92" t="s">
        <v>223</v>
      </c>
      <c r="AU1336" s="292" t="s">
        <v>86</v>
      </c>
      <c r="AV1336" s="16" t="s">
        <v>116</v>
      </c>
      <c r="AW1336" s="16" t="s">
        <v>34</v>
      </c>
      <c r="AX1336" s="16" t="s">
        <v>73</v>
      </c>
      <c r="AY1336" s="292" t="s">
        <v>213</v>
      </c>
    </row>
    <row r="1337" s="13" customFormat="1">
      <c r="A1337" s="13"/>
      <c r="B1337" s="234"/>
      <c r="C1337" s="235"/>
      <c r="D1337" s="236" t="s">
        <v>223</v>
      </c>
      <c r="E1337" s="237" t="s">
        <v>21</v>
      </c>
      <c r="F1337" s="238" t="s">
        <v>2790</v>
      </c>
      <c r="G1337" s="235"/>
      <c r="H1337" s="237" t="s">
        <v>21</v>
      </c>
      <c r="I1337" s="239"/>
      <c r="J1337" s="235"/>
      <c r="K1337" s="235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223</v>
      </c>
      <c r="AU1337" s="244" t="s">
        <v>86</v>
      </c>
      <c r="AV1337" s="13" t="s">
        <v>80</v>
      </c>
      <c r="AW1337" s="13" t="s">
        <v>34</v>
      </c>
      <c r="AX1337" s="13" t="s">
        <v>73</v>
      </c>
      <c r="AY1337" s="244" t="s">
        <v>213</v>
      </c>
    </row>
    <row r="1338" s="13" customFormat="1">
      <c r="A1338" s="13"/>
      <c r="B1338" s="234"/>
      <c r="C1338" s="235"/>
      <c r="D1338" s="236" t="s">
        <v>223</v>
      </c>
      <c r="E1338" s="237" t="s">
        <v>21</v>
      </c>
      <c r="F1338" s="238" t="s">
        <v>1035</v>
      </c>
      <c r="G1338" s="235"/>
      <c r="H1338" s="237" t="s">
        <v>21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223</v>
      </c>
      <c r="AU1338" s="244" t="s">
        <v>86</v>
      </c>
      <c r="AV1338" s="13" t="s">
        <v>80</v>
      </c>
      <c r="AW1338" s="13" t="s">
        <v>34</v>
      </c>
      <c r="AX1338" s="13" t="s">
        <v>73</v>
      </c>
      <c r="AY1338" s="244" t="s">
        <v>213</v>
      </c>
    </row>
    <row r="1339" s="13" customFormat="1">
      <c r="A1339" s="13"/>
      <c r="B1339" s="234"/>
      <c r="C1339" s="235"/>
      <c r="D1339" s="236" t="s">
        <v>223</v>
      </c>
      <c r="E1339" s="237" t="s">
        <v>21</v>
      </c>
      <c r="F1339" s="238" t="s">
        <v>1036</v>
      </c>
      <c r="G1339" s="235"/>
      <c r="H1339" s="237" t="s">
        <v>21</v>
      </c>
      <c r="I1339" s="239"/>
      <c r="J1339" s="235"/>
      <c r="K1339" s="235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223</v>
      </c>
      <c r="AU1339" s="244" t="s">
        <v>86</v>
      </c>
      <c r="AV1339" s="13" t="s">
        <v>80</v>
      </c>
      <c r="AW1339" s="13" t="s">
        <v>34</v>
      </c>
      <c r="AX1339" s="13" t="s">
        <v>73</v>
      </c>
      <c r="AY1339" s="244" t="s">
        <v>213</v>
      </c>
    </row>
    <row r="1340" s="14" customFormat="1">
      <c r="A1340" s="14"/>
      <c r="B1340" s="245"/>
      <c r="C1340" s="246"/>
      <c r="D1340" s="236" t="s">
        <v>223</v>
      </c>
      <c r="E1340" s="247" t="s">
        <v>21</v>
      </c>
      <c r="F1340" s="248" t="s">
        <v>2791</v>
      </c>
      <c r="G1340" s="246"/>
      <c r="H1340" s="249">
        <v>1.375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223</v>
      </c>
      <c r="AU1340" s="255" t="s">
        <v>86</v>
      </c>
      <c r="AV1340" s="14" t="s">
        <v>86</v>
      </c>
      <c r="AW1340" s="14" t="s">
        <v>34</v>
      </c>
      <c r="AX1340" s="14" t="s">
        <v>73</v>
      </c>
      <c r="AY1340" s="255" t="s">
        <v>213</v>
      </c>
    </row>
    <row r="1341" s="13" customFormat="1">
      <c r="A1341" s="13"/>
      <c r="B1341" s="234"/>
      <c r="C1341" s="235"/>
      <c r="D1341" s="236" t="s">
        <v>223</v>
      </c>
      <c r="E1341" s="237" t="s">
        <v>21</v>
      </c>
      <c r="F1341" s="238" t="s">
        <v>1044</v>
      </c>
      <c r="G1341" s="235"/>
      <c r="H1341" s="237" t="s">
        <v>21</v>
      </c>
      <c r="I1341" s="239"/>
      <c r="J1341" s="235"/>
      <c r="K1341" s="235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223</v>
      </c>
      <c r="AU1341" s="244" t="s">
        <v>86</v>
      </c>
      <c r="AV1341" s="13" t="s">
        <v>80</v>
      </c>
      <c r="AW1341" s="13" t="s">
        <v>34</v>
      </c>
      <c r="AX1341" s="13" t="s">
        <v>73</v>
      </c>
      <c r="AY1341" s="244" t="s">
        <v>213</v>
      </c>
    </row>
    <row r="1342" s="13" customFormat="1">
      <c r="A1342" s="13"/>
      <c r="B1342" s="234"/>
      <c r="C1342" s="235"/>
      <c r="D1342" s="236" t="s">
        <v>223</v>
      </c>
      <c r="E1342" s="237" t="s">
        <v>21</v>
      </c>
      <c r="F1342" s="238" t="s">
        <v>1375</v>
      </c>
      <c r="G1342" s="235"/>
      <c r="H1342" s="237" t="s">
        <v>21</v>
      </c>
      <c r="I1342" s="239"/>
      <c r="J1342" s="235"/>
      <c r="K1342" s="235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223</v>
      </c>
      <c r="AU1342" s="244" t="s">
        <v>86</v>
      </c>
      <c r="AV1342" s="13" t="s">
        <v>80</v>
      </c>
      <c r="AW1342" s="13" t="s">
        <v>34</v>
      </c>
      <c r="AX1342" s="13" t="s">
        <v>73</v>
      </c>
      <c r="AY1342" s="244" t="s">
        <v>213</v>
      </c>
    </row>
    <row r="1343" s="14" customFormat="1">
      <c r="A1343" s="14"/>
      <c r="B1343" s="245"/>
      <c r="C1343" s="246"/>
      <c r="D1343" s="236" t="s">
        <v>223</v>
      </c>
      <c r="E1343" s="247" t="s">
        <v>21</v>
      </c>
      <c r="F1343" s="248" t="s">
        <v>2792</v>
      </c>
      <c r="G1343" s="246"/>
      <c r="H1343" s="249">
        <v>0.97999999999999998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223</v>
      </c>
      <c r="AU1343" s="255" t="s">
        <v>86</v>
      </c>
      <c r="AV1343" s="14" t="s">
        <v>86</v>
      </c>
      <c r="AW1343" s="14" t="s">
        <v>34</v>
      </c>
      <c r="AX1343" s="14" t="s">
        <v>73</v>
      </c>
      <c r="AY1343" s="255" t="s">
        <v>213</v>
      </c>
    </row>
    <row r="1344" s="14" customFormat="1">
      <c r="A1344" s="14"/>
      <c r="B1344" s="245"/>
      <c r="C1344" s="246"/>
      <c r="D1344" s="236" t="s">
        <v>223</v>
      </c>
      <c r="E1344" s="247" t="s">
        <v>21</v>
      </c>
      <c r="F1344" s="248" t="s">
        <v>2793</v>
      </c>
      <c r="G1344" s="246"/>
      <c r="H1344" s="249">
        <v>1.2749999999999999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223</v>
      </c>
      <c r="AU1344" s="255" t="s">
        <v>86</v>
      </c>
      <c r="AV1344" s="14" t="s">
        <v>86</v>
      </c>
      <c r="AW1344" s="14" t="s">
        <v>34</v>
      </c>
      <c r="AX1344" s="14" t="s">
        <v>73</v>
      </c>
      <c r="AY1344" s="255" t="s">
        <v>213</v>
      </c>
    </row>
    <row r="1345" s="13" customFormat="1">
      <c r="A1345" s="13"/>
      <c r="B1345" s="234"/>
      <c r="C1345" s="235"/>
      <c r="D1345" s="236" t="s">
        <v>223</v>
      </c>
      <c r="E1345" s="237" t="s">
        <v>21</v>
      </c>
      <c r="F1345" s="238" t="s">
        <v>2794</v>
      </c>
      <c r="G1345" s="235"/>
      <c r="H1345" s="237" t="s">
        <v>21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223</v>
      </c>
      <c r="AU1345" s="244" t="s">
        <v>86</v>
      </c>
      <c r="AV1345" s="13" t="s">
        <v>80</v>
      </c>
      <c r="AW1345" s="13" t="s">
        <v>34</v>
      </c>
      <c r="AX1345" s="13" t="s">
        <v>73</v>
      </c>
      <c r="AY1345" s="244" t="s">
        <v>213</v>
      </c>
    </row>
    <row r="1346" s="14" customFormat="1">
      <c r="A1346" s="14"/>
      <c r="B1346" s="245"/>
      <c r="C1346" s="246"/>
      <c r="D1346" s="236" t="s">
        <v>223</v>
      </c>
      <c r="E1346" s="247" t="s">
        <v>21</v>
      </c>
      <c r="F1346" s="248" t="s">
        <v>2792</v>
      </c>
      <c r="G1346" s="246"/>
      <c r="H1346" s="249">
        <v>0.97999999999999998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223</v>
      </c>
      <c r="AU1346" s="255" t="s">
        <v>86</v>
      </c>
      <c r="AV1346" s="14" t="s">
        <v>86</v>
      </c>
      <c r="AW1346" s="14" t="s">
        <v>34</v>
      </c>
      <c r="AX1346" s="14" t="s">
        <v>73</v>
      </c>
      <c r="AY1346" s="255" t="s">
        <v>213</v>
      </c>
    </row>
    <row r="1347" s="14" customFormat="1">
      <c r="A1347" s="14"/>
      <c r="B1347" s="245"/>
      <c r="C1347" s="246"/>
      <c r="D1347" s="236" t="s">
        <v>223</v>
      </c>
      <c r="E1347" s="247" t="s">
        <v>21</v>
      </c>
      <c r="F1347" s="248" t="s">
        <v>2793</v>
      </c>
      <c r="G1347" s="246"/>
      <c r="H1347" s="249">
        <v>1.2749999999999999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223</v>
      </c>
      <c r="AU1347" s="255" t="s">
        <v>86</v>
      </c>
      <c r="AV1347" s="14" t="s">
        <v>86</v>
      </c>
      <c r="AW1347" s="14" t="s">
        <v>34</v>
      </c>
      <c r="AX1347" s="14" t="s">
        <v>73</v>
      </c>
      <c r="AY1347" s="255" t="s">
        <v>213</v>
      </c>
    </row>
    <row r="1348" s="13" customFormat="1">
      <c r="A1348" s="13"/>
      <c r="B1348" s="234"/>
      <c r="C1348" s="235"/>
      <c r="D1348" s="236" t="s">
        <v>223</v>
      </c>
      <c r="E1348" s="237" t="s">
        <v>21</v>
      </c>
      <c r="F1348" s="238" t="s">
        <v>1102</v>
      </c>
      <c r="G1348" s="235"/>
      <c r="H1348" s="237" t="s">
        <v>21</v>
      </c>
      <c r="I1348" s="239"/>
      <c r="J1348" s="235"/>
      <c r="K1348" s="235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223</v>
      </c>
      <c r="AU1348" s="244" t="s">
        <v>86</v>
      </c>
      <c r="AV1348" s="13" t="s">
        <v>80</v>
      </c>
      <c r="AW1348" s="13" t="s">
        <v>34</v>
      </c>
      <c r="AX1348" s="13" t="s">
        <v>73</v>
      </c>
      <c r="AY1348" s="244" t="s">
        <v>213</v>
      </c>
    </row>
    <row r="1349" s="13" customFormat="1">
      <c r="A1349" s="13"/>
      <c r="B1349" s="234"/>
      <c r="C1349" s="235"/>
      <c r="D1349" s="236" t="s">
        <v>223</v>
      </c>
      <c r="E1349" s="237" t="s">
        <v>21</v>
      </c>
      <c r="F1349" s="238" t="s">
        <v>2795</v>
      </c>
      <c r="G1349" s="235"/>
      <c r="H1349" s="237" t="s">
        <v>21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223</v>
      </c>
      <c r="AU1349" s="244" t="s">
        <v>86</v>
      </c>
      <c r="AV1349" s="13" t="s">
        <v>80</v>
      </c>
      <c r="AW1349" s="13" t="s">
        <v>34</v>
      </c>
      <c r="AX1349" s="13" t="s">
        <v>73</v>
      </c>
      <c r="AY1349" s="244" t="s">
        <v>213</v>
      </c>
    </row>
    <row r="1350" s="14" customFormat="1">
      <c r="A1350" s="14"/>
      <c r="B1350" s="245"/>
      <c r="C1350" s="246"/>
      <c r="D1350" s="236" t="s">
        <v>223</v>
      </c>
      <c r="E1350" s="247" t="s">
        <v>21</v>
      </c>
      <c r="F1350" s="248" t="s">
        <v>2796</v>
      </c>
      <c r="G1350" s="246"/>
      <c r="H1350" s="249">
        <v>1.2390000000000001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223</v>
      </c>
      <c r="AU1350" s="255" t="s">
        <v>86</v>
      </c>
      <c r="AV1350" s="14" t="s">
        <v>86</v>
      </c>
      <c r="AW1350" s="14" t="s">
        <v>34</v>
      </c>
      <c r="AX1350" s="14" t="s">
        <v>73</v>
      </c>
      <c r="AY1350" s="255" t="s">
        <v>213</v>
      </c>
    </row>
    <row r="1351" s="14" customFormat="1">
      <c r="A1351" s="14"/>
      <c r="B1351" s="245"/>
      <c r="C1351" s="246"/>
      <c r="D1351" s="236" t="s">
        <v>223</v>
      </c>
      <c r="E1351" s="247" t="s">
        <v>21</v>
      </c>
      <c r="F1351" s="248" t="s">
        <v>2797</v>
      </c>
      <c r="G1351" s="246"/>
      <c r="H1351" s="249">
        <v>1.55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223</v>
      </c>
      <c r="AU1351" s="255" t="s">
        <v>86</v>
      </c>
      <c r="AV1351" s="14" t="s">
        <v>86</v>
      </c>
      <c r="AW1351" s="14" t="s">
        <v>34</v>
      </c>
      <c r="AX1351" s="14" t="s">
        <v>73</v>
      </c>
      <c r="AY1351" s="255" t="s">
        <v>213</v>
      </c>
    </row>
    <row r="1352" s="13" customFormat="1">
      <c r="A1352" s="13"/>
      <c r="B1352" s="234"/>
      <c r="C1352" s="235"/>
      <c r="D1352" s="236" t="s">
        <v>223</v>
      </c>
      <c r="E1352" s="237" t="s">
        <v>21</v>
      </c>
      <c r="F1352" s="238" t="s">
        <v>2798</v>
      </c>
      <c r="G1352" s="235"/>
      <c r="H1352" s="237" t="s">
        <v>21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223</v>
      </c>
      <c r="AU1352" s="244" t="s">
        <v>86</v>
      </c>
      <c r="AV1352" s="13" t="s">
        <v>80</v>
      </c>
      <c r="AW1352" s="13" t="s">
        <v>34</v>
      </c>
      <c r="AX1352" s="13" t="s">
        <v>73</v>
      </c>
      <c r="AY1352" s="244" t="s">
        <v>213</v>
      </c>
    </row>
    <row r="1353" s="14" customFormat="1">
      <c r="A1353" s="14"/>
      <c r="B1353" s="245"/>
      <c r="C1353" s="246"/>
      <c r="D1353" s="236" t="s">
        <v>223</v>
      </c>
      <c r="E1353" s="247" t="s">
        <v>21</v>
      </c>
      <c r="F1353" s="248" t="s">
        <v>2799</v>
      </c>
      <c r="G1353" s="246"/>
      <c r="H1353" s="249">
        <v>1.2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223</v>
      </c>
      <c r="AU1353" s="255" t="s">
        <v>86</v>
      </c>
      <c r="AV1353" s="14" t="s">
        <v>86</v>
      </c>
      <c r="AW1353" s="14" t="s">
        <v>34</v>
      </c>
      <c r="AX1353" s="14" t="s">
        <v>73</v>
      </c>
      <c r="AY1353" s="255" t="s">
        <v>213</v>
      </c>
    </row>
    <row r="1354" s="16" customFormat="1">
      <c r="A1354" s="16"/>
      <c r="B1354" s="282"/>
      <c r="C1354" s="283"/>
      <c r="D1354" s="236" t="s">
        <v>223</v>
      </c>
      <c r="E1354" s="284" t="s">
        <v>1989</v>
      </c>
      <c r="F1354" s="285" t="s">
        <v>380</v>
      </c>
      <c r="G1354" s="283"/>
      <c r="H1354" s="286">
        <v>9.8740000000000006</v>
      </c>
      <c r="I1354" s="287"/>
      <c r="J1354" s="283"/>
      <c r="K1354" s="283"/>
      <c r="L1354" s="288"/>
      <c r="M1354" s="289"/>
      <c r="N1354" s="290"/>
      <c r="O1354" s="290"/>
      <c r="P1354" s="290"/>
      <c r="Q1354" s="290"/>
      <c r="R1354" s="290"/>
      <c r="S1354" s="290"/>
      <c r="T1354" s="291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92" t="s">
        <v>223</v>
      </c>
      <c r="AU1354" s="292" t="s">
        <v>86</v>
      </c>
      <c r="AV1354" s="16" t="s">
        <v>116</v>
      </c>
      <c r="AW1354" s="16" t="s">
        <v>34</v>
      </c>
      <c r="AX1354" s="16" t="s">
        <v>73</v>
      </c>
      <c r="AY1354" s="292" t="s">
        <v>213</v>
      </c>
    </row>
    <row r="1355" s="15" customFormat="1">
      <c r="A1355" s="15"/>
      <c r="B1355" s="256"/>
      <c r="C1355" s="257"/>
      <c r="D1355" s="236" t="s">
        <v>223</v>
      </c>
      <c r="E1355" s="258" t="s">
        <v>21</v>
      </c>
      <c r="F1355" s="259" t="s">
        <v>230</v>
      </c>
      <c r="G1355" s="257"/>
      <c r="H1355" s="260">
        <v>53.159999999999997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223</v>
      </c>
      <c r="AU1355" s="266" t="s">
        <v>86</v>
      </c>
      <c r="AV1355" s="15" t="s">
        <v>122</v>
      </c>
      <c r="AW1355" s="15" t="s">
        <v>34</v>
      </c>
      <c r="AX1355" s="15" t="s">
        <v>80</v>
      </c>
      <c r="AY1355" s="266" t="s">
        <v>213</v>
      </c>
    </row>
    <row r="1356" s="2" customFormat="1" ht="16.5" customHeight="1">
      <c r="A1356" s="41"/>
      <c r="B1356" s="42"/>
      <c r="C1356" s="267" t="s">
        <v>1270</v>
      </c>
      <c r="D1356" s="267" t="s">
        <v>241</v>
      </c>
      <c r="E1356" s="268" t="s">
        <v>2800</v>
      </c>
      <c r="F1356" s="269" t="s">
        <v>2801</v>
      </c>
      <c r="G1356" s="270" t="s">
        <v>248</v>
      </c>
      <c r="H1356" s="271">
        <v>30.699999999999999</v>
      </c>
      <c r="I1356" s="272"/>
      <c r="J1356" s="273">
        <f>ROUND(I1356*H1356,2)</f>
        <v>0</v>
      </c>
      <c r="K1356" s="269" t="s">
        <v>21</v>
      </c>
      <c r="L1356" s="274"/>
      <c r="M1356" s="275" t="s">
        <v>21</v>
      </c>
      <c r="N1356" s="276" t="s">
        <v>45</v>
      </c>
      <c r="O1356" s="87"/>
      <c r="P1356" s="225">
        <f>O1356*H1356</f>
        <v>0</v>
      </c>
      <c r="Q1356" s="225">
        <v>0.01465</v>
      </c>
      <c r="R1356" s="225">
        <f>Q1356*H1356</f>
        <v>0.44975499999999996</v>
      </c>
      <c r="S1356" s="225">
        <v>0</v>
      </c>
      <c r="T1356" s="226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7" t="s">
        <v>502</v>
      </c>
      <c r="AT1356" s="227" t="s">
        <v>241</v>
      </c>
      <c r="AU1356" s="227" t="s">
        <v>86</v>
      </c>
      <c r="AY1356" s="20" t="s">
        <v>213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20" t="s">
        <v>86</v>
      </c>
      <c r="BK1356" s="228">
        <f>ROUND(I1356*H1356,2)</f>
        <v>0</v>
      </c>
      <c r="BL1356" s="20" t="s">
        <v>314</v>
      </c>
      <c r="BM1356" s="227" t="s">
        <v>2802</v>
      </c>
    </row>
    <row r="1357" s="14" customFormat="1">
      <c r="A1357" s="14"/>
      <c r="B1357" s="245"/>
      <c r="C1357" s="246"/>
      <c r="D1357" s="236" t="s">
        <v>223</v>
      </c>
      <c r="E1357" s="247" t="s">
        <v>21</v>
      </c>
      <c r="F1357" s="248" t="s">
        <v>2803</v>
      </c>
      <c r="G1357" s="246"/>
      <c r="H1357" s="249">
        <v>30.699999999999999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223</v>
      </c>
      <c r="AU1357" s="255" t="s">
        <v>86</v>
      </c>
      <c r="AV1357" s="14" t="s">
        <v>86</v>
      </c>
      <c r="AW1357" s="14" t="s">
        <v>34</v>
      </c>
      <c r="AX1357" s="14" t="s">
        <v>73</v>
      </c>
      <c r="AY1357" s="255" t="s">
        <v>213</v>
      </c>
    </row>
    <row r="1358" s="15" customFormat="1">
      <c r="A1358" s="15"/>
      <c r="B1358" s="256"/>
      <c r="C1358" s="257"/>
      <c r="D1358" s="236" t="s">
        <v>223</v>
      </c>
      <c r="E1358" s="258" t="s">
        <v>21</v>
      </c>
      <c r="F1358" s="259" t="s">
        <v>230</v>
      </c>
      <c r="G1358" s="257"/>
      <c r="H1358" s="260">
        <v>30.699999999999999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223</v>
      </c>
      <c r="AU1358" s="266" t="s">
        <v>86</v>
      </c>
      <c r="AV1358" s="15" t="s">
        <v>122</v>
      </c>
      <c r="AW1358" s="15" t="s">
        <v>34</v>
      </c>
      <c r="AX1358" s="15" t="s">
        <v>80</v>
      </c>
      <c r="AY1358" s="266" t="s">
        <v>213</v>
      </c>
    </row>
    <row r="1359" s="2" customFormat="1" ht="16.5" customHeight="1">
      <c r="A1359" s="41"/>
      <c r="B1359" s="42"/>
      <c r="C1359" s="267" t="s">
        <v>1275</v>
      </c>
      <c r="D1359" s="267" t="s">
        <v>241</v>
      </c>
      <c r="E1359" s="268" t="s">
        <v>2804</v>
      </c>
      <c r="F1359" s="269" t="s">
        <v>2805</v>
      </c>
      <c r="G1359" s="270" t="s">
        <v>248</v>
      </c>
      <c r="H1359" s="271">
        <v>19.079000000000001</v>
      </c>
      <c r="I1359" s="272"/>
      <c r="J1359" s="273">
        <f>ROUND(I1359*H1359,2)</f>
        <v>0</v>
      </c>
      <c r="K1359" s="269" t="s">
        <v>21</v>
      </c>
      <c r="L1359" s="274"/>
      <c r="M1359" s="275" t="s">
        <v>21</v>
      </c>
      <c r="N1359" s="276" t="s">
        <v>45</v>
      </c>
      <c r="O1359" s="87"/>
      <c r="P1359" s="225">
        <f>O1359*H1359</f>
        <v>0</v>
      </c>
      <c r="Q1359" s="225">
        <v>0.01465</v>
      </c>
      <c r="R1359" s="225">
        <f>Q1359*H1359</f>
        <v>0.27950734999999999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502</v>
      </c>
      <c r="AT1359" s="227" t="s">
        <v>241</v>
      </c>
      <c r="AU1359" s="227" t="s">
        <v>86</v>
      </c>
      <c r="AY1359" s="20" t="s">
        <v>213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86</v>
      </c>
      <c r="BK1359" s="228">
        <f>ROUND(I1359*H1359,2)</f>
        <v>0</v>
      </c>
      <c r="BL1359" s="20" t="s">
        <v>314</v>
      </c>
      <c r="BM1359" s="227" t="s">
        <v>2806</v>
      </c>
    </row>
    <row r="1360" s="14" customFormat="1">
      <c r="A1360" s="14"/>
      <c r="B1360" s="245"/>
      <c r="C1360" s="246"/>
      <c r="D1360" s="236" t="s">
        <v>223</v>
      </c>
      <c r="E1360" s="247" t="s">
        <v>21</v>
      </c>
      <c r="F1360" s="248" t="s">
        <v>2807</v>
      </c>
      <c r="G1360" s="246"/>
      <c r="H1360" s="249">
        <v>19.079000000000001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223</v>
      </c>
      <c r="AU1360" s="255" t="s">
        <v>86</v>
      </c>
      <c r="AV1360" s="14" t="s">
        <v>86</v>
      </c>
      <c r="AW1360" s="14" t="s">
        <v>34</v>
      </c>
      <c r="AX1360" s="14" t="s">
        <v>73</v>
      </c>
      <c r="AY1360" s="255" t="s">
        <v>213</v>
      </c>
    </row>
    <row r="1361" s="15" customFormat="1">
      <c r="A1361" s="15"/>
      <c r="B1361" s="256"/>
      <c r="C1361" s="257"/>
      <c r="D1361" s="236" t="s">
        <v>223</v>
      </c>
      <c r="E1361" s="258" t="s">
        <v>21</v>
      </c>
      <c r="F1361" s="259" t="s">
        <v>230</v>
      </c>
      <c r="G1361" s="257"/>
      <c r="H1361" s="260">
        <v>19.079000000000001</v>
      </c>
      <c r="I1361" s="261"/>
      <c r="J1361" s="257"/>
      <c r="K1361" s="257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6" t="s">
        <v>223</v>
      </c>
      <c r="AU1361" s="266" t="s">
        <v>86</v>
      </c>
      <c r="AV1361" s="15" t="s">
        <v>122</v>
      </c>
      <c r="AW1361" s="15" t="s">
        <v>34</v>
      </c>
      <c r="AX1361" s="15" t="s">
        <v>80</v>
      </c>
      <c r="AY1361" s="266" t="s">
        <v>213</v>
      </c>
    </row>
    <row r="1362" s="2" customFormat="1" ht="16.5" customHeight="1">
      <c r="A1362" s="41"/>
      <c r="B1362" s="42"/>
      <c r="C1362" s="267" t="s">
        <v>1286</v>
      </c>
      <c r="D1362" s="267" t="s">
        <v>241</v>
      </c>
      <c r="E1362" s="268" t="s">
        <v>2808</v>
      </c>
      <c r="F1362" s="269" t="s">
        <v>2809</v>
      </c>
      <c r="G1362" s="270" t="s">
        <v>248</v>
      </c>
      <c r="H1362" s="271">
        <v>11.355</v>
      </c>
      <c r="I1362" s="272"/>
      <c r="J1362" s="273">
        <f>ROUND(I1362*H1362,2)</f>
        <v>0</v>
      </c>
      <c r="K1362" s="269" t="s">
        <v>21</v>
      </c>
      <c r="L1362" s="274"/>
      <c r="M1362" s="275" t="s">
        <v>21</v>
      </c>
      <c r="N1362" s="276" t="s">
        <v>45</v>
      </c>
      <c r="O1362" s="87"/>
      <c r="P1362" s="225">
        <f>O1362*H1362</f>
        <v>0</v>
      </c>
      <c r="Q1362" s="225">
        <v>0.01465</v>
      </c>
      <c r="R1362" s="225">
        <f>Q1362*H1362</f>
        <v>0.16635074999999999</v>
      </c>
      <c r="S1362" s="225">
        <v>0</v>
      </c>
      <c r="T1362" s="226">
        <f>S1362*H1362</f>
        <v>0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7" t="s">
        <v>502</v>
      </c>
      <c r="AT1362" s="227" t="s">
        <v>241</v>
      </c>
      <c r="AU1362" s="227" t="s">
        <v>86</v>
      </c>
      <c r="AY1362" s="20" t="s">
        <v>213</v>
      </c>
      <c r="BE1362" s="228">
        <f>IF(N1362="základní",J1362,0)</f>
        <v>0</v>
      </c>
      <c r="BF1362" s="228">
        <f>IF(N1362="snížená",J1362,0)</f>
        <v>0</v>
      </c>
      <c r="BG1362" s="228">
        <f>IF(N1362="zákl. přenesená",J1362,0)</f>
        <v>0</v>
      </c>
      <c r="BH1362" s="228">
        <f>IF(N1362="sníž. přenesená",J1362,0)</f>
        <v>0</v>
      </c>
      <c r="BI1362" s="228">
        <f>IF(N1362="nulová",J1362,0)</f>
        <v>0</v>
      </c>
      <c r="BJ1362" s="20" t="s">
        <v>86</v>
      </c>
      <c r="BK1362" s="228">
        <f>ROUND(I1362*H1362,2)</f>
        <v>0</v>
      </c>
      <c r="BL1362" s="20" t="s">
        <v>314</v>
      </c>
      <c r="BM1362" s="227" t="s">
        <v>2810</v>
      </c>
    </row>
    <row r="1363" s="14" customFormat="1">
      <c r="A1363" s="14"/>
      <c r="B1363" s="245"/>
      <c r="C1363" s="246"/>
      <c r="D1363" s="236" t="s">
        <v>223</v>
      </c>
      <c r="E1363" s="247" t="s">
        <v>21</v>
      </c>
      <c r="F1363" s="248" t="s">
        <v>2811</v>
      </c>
      <c r="G1363" s="246"/>
      <c r="H1363" s="249">
        <v>11.355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223</v>
      </c>
      <c r="AU1363" s="255" t="s">
        <v>86</v>
      </c>
      <c r="AV1363" s="14" t="s">
        <v>86</v>
      </c>
      <c r="AW1363" s="14" t="s">
        <v>34</v>
      </c>
      <c r="AX1363" s="14" t="s">
        <v>73</v>
      </c>
      <c r="AY1363" s="255" t="s">
        <v>213</v>
      </c>
    </row>
    <row r="1364" s="15" customFormat="1">
      <c r="A1364" s="15"/>
      <c r="B1364" s="256"/>
      <c r="C1364" s="257"/>
      <c r="D1364" s="236" t="s">
        <v>223</v>
      </c>
      <c r="E1364" s="258" t="s">
        <v>21</v>
      </c>
      <c r="F1364" s="259" t="s">
        <v>230</v>
      </c>
      <c r="G1364" s="257"/>
      <c r="H1364" s="260">
        <v>11.355</v>
      </c>
      <c r="I1364" s="261"/>
      <c r="J1364" s="257"/>
      <c r="K1364" s="257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6" t="s">
        <v>223</v>
      </c>
      <c r="AU1364" s="266" t="s">
        <v>86</v>
      </c>
      <c r="AV1364" s="15" t="s">
        <v>122</v>
      </c>
      <c r="AW1364" s="15" t="s">
        <v>34</v>
      </c>
      <c r="AX1364" s="15" t="s">
        <v>80</v>
      </c>
      <c r="AY1364" s="266" t="s">
        <v>213</v>
      </c>
    </row>
    <row r="1365" s="2" customFormat="1" ht="21.75" customHeight="1">
      <c r="A1365" s="41"/>
      <c r="B1365" s="42"/>
      <c r="C1365" s="216" t="s">
        <v>1292</v>
      </c>
      <c r="D1365" s="216" t="s">
        <v>215</v>
      </c>
      <c r="E1365" s="217" t="s">
        <v>2812</v>
      </c>
      <c r="F1365" s="218" t="s">
        <v>2813</v>
      </c>
      <c r="G1365" s="219" t="s">
        <v>248</v>
      </c>
      <c r="H1365" s="220">
        <v>2.2799999999999998</v>
      </c>
      <c r="I1365" s="221"/>
      <c r="J1365" s="222">
        <f>ROUND(I1365*H1365,2)</f>
        <v>0</v>
      </c>
      <c r="K1365" s="218" t="s">
        <v>219</v>
      </c>
      <c r="L1365" s="47"/>
      <c r="M1365" s="223" t="s">
        <v>21</v>
      </c>
      <c r="N1365" s="224" t="s">
        <v>45</v>
      </c>
      <c r="O1365" s="87"/>
      <c r="P1365" s="225">
        <f>O1365*H1365</f>
        <v>0</v>
      </c>
      <c r="Q1365" s="225">
        <v>0.0053</v>
      </c>
      <c r="R1365" s="225">
        <f>Q1365*H1365</f>
        <v>0.012083999999999999</v>
      </c>
      <c r="S1365" s="225">
        <v>0</v>
      </c>
      <c r="T1365" s="226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27" t="s">
        <v>314</v>
      </c>
      <c r="AT1365" s="227" t="s">
        <v>215</v>
      </c>
      <c r="AU1365" s="227" t="s">
        <v>86</v>
      </c>
      <c r="AY1365" s="20" t="s">
        <v>213</v>
      </c>
      <c r="BE1365" s="228">
        <f>IF(N1365="základní",J1365,0)</f>
        <v>0</v>
      </c>
      <c r="BF1365" s="228">
        <f>IF(N1365="snížená",J1365,0)</f>
        <v>0</v>
      </c>
      <c r="BG1365" s="228">
        <f>IF(N1365="zákl. přenesená",J1365,0)</f>
        <v>0</v>
      </c>
      <c r="BH1365" s="228">
        <f>IF(N1365="sníž. přenesená",J1365,0)</f>
        <v>0</v>
      </c>
      <c r="BI1365" s="228">
        <f>IF(N1365="nulová",J1365,0)</f>
        <v>0</v>
      </c>
      <c r="BJ1365" s="20" t="s">
        <v>86</v>
      </c>
      <c r="BK1365" s="228">
        <f>ROUND(I1365*H1365,2)</f>
        <v>0</v>
      </c>
      <c r="BL1365" s="20" t="s">
        <v>314</v>
      </c>
      <c r="BM1365" s="227" t="s">
        <v>2814</v>
      </c>
    </row>
    <row r="1366" s="2" customFormat="1">
      <c r="A1366" s="41"/>
      <c r="B1366" s="42"/>
      <c r="C1366" s="43"/>
      <c r="D1366" s="229" t="s">
        <v>221</v>
      </c>
      <c r="E1366" s="43"/>
      <c r="F1366" s="230" t="s">
        <v>2815</v>
      </c>
      <c r="G1366" s="43"/>
      <c r="H1366" s="43"/>
      <c r="I1366" s="231"/>
      <c r="J1366" s="43"/>
      <c r="K1366" s="43"/>
      <c r="L1366" s="47"/>
      <c r="M1366" s="232"/>
      <c r="N1366" s="233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221</v>
      </c>
      <c r="AU1366" s="20" t="s">
        <v>86</v>
      </c>
    </row>
    <row r="1367" s="13" customFormat="1">
      <c r="A1367" s="13"/>
      <c r="B1367" s="234"/>
      <c r="C1367" s="235"/>
      <c r="D1367" s="236" t="s">
        <v>223</v>
      </c>
      <c r="E1367" s="237" t="s">
        <v>21</v>
      </c>
      <c r="F1367" s="238" t="s">
        <v>2742</v>
      </c>
      <c r="G1367" s="235"/>
      <c r="H1367" s="237" t="s">
        <v>21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223</v>
      </c>
      <c r="AU1367" s="244" t="s">
        <v>86</v>
      </c>
      <c r="AV1367" s="13" t="s">
        <v>80</v>
      </c>
      <c r="AW1367" s="13" t="s">
        <v>34</v>
      </c>
      <c r="AX1367" s="13" t="s">
        <v>73</v>
      </c>
      <c r="AY1367" s="244" t="s">
        <v>213</v>
      </c>
    </row>
    <row r="1368" s="13" customFormat="1">
      <c r="A1368" s="13"/>
      <c r="B1368" s="234"/>
      <c r="C1368" s="235"/>
      <c r="D1368" s="236" t="s">
        <v>223</v>
      </c>
      <c r="E1368" s="237" t="s">
        <v>21</v>
      </c>
      <c r="F1368" s="238" t="s">
        <v>2816</v>
      </c>
      <c r="G1368" s="235"/>
      <c r="H1368" s="237" t="s">
        <v>21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223</v>
      </c>
      <c r="AU1368" s="244" t="s">
        <v>86</v>
      </c>
      <c r="AV1368" s="13" t="s">
        <v>80</v>
      </c>
      <c r="AW1368" s="13" t="s">
        <v>34</v>
      </c>
      <c r="AX1368" s="13" t="s">
        <v>73</v>
      </c>
      <c r="AY1368" s="244" t="s">
        <v>213</v>
      </c>
    </row>
    <row r="1369" s="13" customFormat="1">
      <c r="A1369" s="13"/>
      <c r="B1369" s="234"/>
      <c r="C1369" s="235"/>
      <c r="D1369" s="236" t="s">
        <v>223</v>
      </c>
      <c r="E1369" s="237" t="s">
        <v>21</v>
      </c>
      <c r="F1369" s="238" t="s">
        <v>1035</v>
      </c>
      <c r="G1369" s="235"/>
      <c r="H1369" s="237" t="s">
        <v>21</v>
      </c>
      <c r="I1369" s="239"/>
      <c r="J1369" s="235"/>
      <c r="K1369" s="235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223</v>
      </c>
      <c r="AU1369" s="244" t="s">
        <v>86</v>
      </c>
      <c r="AV1369" s="13" t="s">
        <v>80</v>
      </c>
      <c r="AW1369" s="13" t="s">
        <v>34</v>
      </c>
      <c r="AX1369" s="13" t="s">
        <v>73</v>
      </c>
      <c r="AY1369" s="244" t="s">
        <v>213</v>
      </c>
    </row>
    <row r="1370" s="13" customFormat="1">
      <c r="A1370" s="13"/>
      <c r="B1370" s="234"/>
      <c r="C1370" s="235"/>
      <c r="D1370" s="236" t="s">
        <v>223</v>
      </c>
      <c r="E1370" s="237" t="s">
        <v>21</v>
      </c>
      <c r="F1370" s="238" t="s">
        <v>2817</v>
      </c>
      <c r="G1370" s="235"/>
      <c r="H1370" s="237" t="s">
        <v>21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223</v>
      </c>
      <c r="AU1370" s="244" t="s">
        <v>86</v>
      </c>
      <c r="AV1370" s="13" t="s">
        <v>80</v>
      </c>
      <c r="AW1370" s="13" t="s">
        <v>34</v>
      </c>
      <c r="AX1370" s="13" t="s">
        <v>73</v>
      </c>
      <c r="AY1370" s="244" t="s">
        <v>213</v>
      </c>
    </row>
    <row r="1371" s="14" customFormat="1">
      <c r="A1371" s="14"/>
      <c r="B1371" s="245"/>
      <c r="C1371" s="246"/>
      <c r="D1371" s="236" t="s">
        <v>223</v>
      </c>
      <c r="E1371" s="247" t="s">
        <v>21</v>
      </c>
      <c r="F1371" s="248" t="s">
        <v>2818</v>
      </c>
      <c r="G1371" s="246"/>
      <c r="H1371" s="249">
        <v>2.2799999999999998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223</v>
      </c>
      <c r="AU1371" s="255" t="s">
        <v>86</v>
      </c>
      <c r="AV1371" s="14" t="s">
        <v>86</v>
      </c>
      <c r="AW1371" s="14" t="s">
        <v>34</v>
      </c>
      <c r="AX1371" s="14" t="s">
        <v>73</v>
      </c>
      <c r="AY1371" s="255" t="s">
        <v>213</v>
      </c>
    </row>
    <row r="1372" s="16" customFormat="1">
      <c r="A1372" s="16"/>
      <c r="B1372" s="282"/>
      <c r="C1372" s="283"/>
      <c r="D1372" s="236" t="s">
        <v>223</v>
      </c>
      <c r="E1372" s="284" t="s">
        <v>1982</v>
      </c>
      <c r="F1372" s="285" t="s">
        <v>380</v>
      </c>
      <c r="G1372" s="283"/>
      <c r="H1372" s="286">
        <v>2.2799999999999998</v>
      </c>
      <c r="I1372" s="287"/>
      <c r="J1372" s="283"/>
      <c r="K1372" s="283"/>
      <c r="L1372" s="288"/>
      <c r="M1372" s="289"/>
      <c r="N1372" s="290"/>
      <c r="O1372" s="290"/>
      <c r="P1372" s="290"/>
      <c r="Q1372" s="290"/>
      <c r="R1372" s="290"/>
      <c r="S1372" s="290"/>
      <c r="T1372" s="291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92" t="s">
        <v>223</v>
      </c>
      <c r="AU1372" s="292" t="s">
        <v>86</v>
      </c>
      <c r="AV1372" s="16" t="s">
        <v>116</v>
      </c>
      <c r="AW1372" s="16" t="s">
        <v>34</v>
      </c>
      <c r="AX1372" s="16" t="s">
        <v>73</v>
      </c>
      <c r="AY1372" s="292" t="s">
        <v>213</v>
      </c>
    </row>
    <row r="1373" s="15" customFormat="1">
      <c r="A1373" s="15"/>
      <c r="B1373" s="256"/>
      <c r="C1373" s="257"/>
      <c r="D1373" s="236" t="s">
        <v>223</v>
      </c>
      <c r="E1373" s="258" t="s">
        <v>21</v>
      </c>
      <c r="F1373" s="259" t="s">
        <v>230</v>
      </c>
      <c r="G1373" s="257"/>
      <c r="H1373" s="260">
        <v>2.2799999999999998</v>
      </c>
      <c r="I1373" s="261"/>
      <c r="J1373" s="257"/>
      <c r="K1373" s="257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6" t="s">
        <v>223</v>
      </c>
      <c r="AU1373" s="266" t="s">
        <v>86</v>
      </c>
      <c r="AV1373" s="15" t="s">
        <v>122</v>
      </c>
      <c r="AW1373" s="15" t="s">
        <v>34</v>
      </c>
      <c r="AX1373" s="15" t="s">
        <v>80</v>
      </c>
      <c r="AY1373" s="266" t="s">
        <v>213</v>
      </c>
    </row>
    <row r="1374" s="2" customFormat="1" ht="16.5" customHeight="1">
      <c r="A1374" s="41"/>
      <c r="B1374" s="42"/>
      <c r="C1374" s="267" t="s">
        <v>1359</v>
      </c>
      <c r="D1374" s="267" t="s">
        <v>241</v>
      </c>
      <c r="E1374" s="268" t="s">
        <v>2819</v>
      </c>
      <c r="F1374" s="269" t="s">
        <v>2820</v>
      </c>
      <c r="G1374" s="270" t="s">
        <v>248</v>
      </c>
      <c r="H1374" s="271">
        <v>2.508</v>
      </c>
      <c r="I1374" s="272"/>
      <c r="J1374" s="273">
        <f>ROUND(I1374*H1374,2)</f>
        <v>0</v>
      </c>
      <c r="K1374" s="269" t="s">
        <v>21</v>
      </c>
      <c r="L1374" s="274"/>
      <c r="M1374" s="275" t="s">
        <v>21</v>
      </c>
      <c r="N1374" s="276" t="s">
        <v>45</v>
      </c>
      <c r="O1374" s="87"/>
      <c r="P1374" s="225">
        <f>O1374*H1374</f>
        <v>0</v>
      </c>
      <c r="Q1374" s="225">
        <v>0.012319999999999999</v>
      </c>
      <c r="R1374" s="225">
        <f>Q1374*H1374</f>
        <v>0.030898559999999999</v>
      </c>
      <c r="S1374" s="225">
        <v>0</v>
      </c>
      <c r="T1374" s="226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7" t="s">
        <v>502</v>
      </c>
      <c r="AT1374" s="227" t="s">
        <v>241</v>
      </c>
      <c r="AU1374" s="227" t="s">
        <v>86</v>
      </c>
      <c r="AY1374" s="20" t="s">
        <v>213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86</v>
      </c>
      <c r="BK1374" s="228">
        <f>ROUND(I1374*H1374,2)</f>
        <v>0</v>
      </c>
      <c r="BL1374" s="20" t="s">
        <v>314</v>
      </c>
      <c r="BM1374" s="227" t="s">
        <v>2821</v>
      </c>
    </row>
    <row r="1375" s="14" customFormat="1">
      <c r="A1375" s="14"/>
      <c r="B1375" s="245"/>
      <c r="C1375" s="246"/>
      <c r="D1375" s="236" t="s">
        <v>223</v>
      </c>
      <c r="E1375" s="247" t="s">
        <v>21</v>
      </c>
      <c r="F1375" s="248" t="s">
        <v>2822</v>
      </c>
      <c r="G1375" s="246"/>
      <c r="H1375" s="249">
        <v>2.508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223</v>
      </c>
      <c r="AU1375" s="255" t="s">
        <v>86</v>
      </c>
      <c r="AV1375" s="14" t="s">
        <v>86</v>
      </c>
      <c r="AW1375" s="14" t="s">
        <v>34</v>
      </c>
      <c r="AX1375" s="14" t="s">
        <v>73</v>
      </c>
      <c r="AY1375" s="255" t="s">
        <v>213</v>
      </c>
    </row>
    <row r="1376" s="15" customFormat="1">
      <c r="A1376" s="15"/>
      <c r="B1376" s="256"/>
      <c r="C1376" s="257"/>
      <c r="D1376" s="236" t="s">
        <v>223</v>
      </c>
      <c r="E1376" s="258" t="s">
        <v>21</v>
      </c>
      <c r="F1376" s="259" t="s">
        <v>230</v>
      </c>
      <c r="G1376" s="257"/>
      <c r="H1376" s="260">
        <v>2.508</v>
      </c>
      <c r="I1376" s="261"/>
      <c r="J1376" s="257"/>
      <c r="K1376" s="257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6" t="s">
        <v>223</v>
      </c>
      <c r="AU1376" s="266" t="s">
        <v>86</v>
      </c>
      <c r="AV1376" s="15" t="s">
        <v>122</v>
      </c>
      <c r="AW1376" s="15" t="s">
        <v>34</v>
      </c>
      <c r="AX1376" s="15" t="s">
        <v>80</v>
      </c>
      <c r="AY1376" s="266" t="s">
        <v>213</v>
      </c>
    </row>
    <row r="1377" s="2" customFormat="1" ht="21.75" customHeight="1">
      <c r="A1377" s="41"/>
      <c r="B1377" s="42"/>
      <c r="C1377" s="216" t="s">
        <v>1387</v>
      </c>
      <c r="D1377" s="216" t="s">
        <v>215</v>
      </c>
      <c r="E1377" s="217" t="s">
        <v>2823</v>
      </c>
      <c r="F1377" s="218" t="s">
        <v>2824</v>
      </c>
      <c r="G1377" s="219" t="s">
        <v>248</v>
      </c>
      <c r="H1377" s="220">
        <v>4.8479999999999999</v>
      </c>
      <c r="I1377" s="221"/>
      <c r="J1377" s="222">
        <f>ROUND(I1377*H1377,2)</f>
        <v>0</v>
      </c>
      <c r="K1377" s="218" t="s">
        <v>219</v>
      </c>
      <c r="L1377" s="47"/>
      <c r="M1377" s="223" t="s">
        <v>21</v>
      </c>
      <c r="N1377" s="224" t="s">
        <v>45</v>
      </c>
      <c r="O1377" s="87"/>
      <c r="P1377" s="225">
        <f>O1377*H1377</f>
        <v>0</v>
      </c>
      <c r="Q1377" s="225">
        <v>0.0053800000000000002</v>
      </c>
      <c r="R1377" s="225">
        <f>Q1377*H1377</f>
        <v>0.02608224</v>
      </c>
      <c r="S1377" s="225">
        <v>0</v>
      </c>
      <c r="T1377" s="226">
        <f>S1377*H1377</f>
        <v>0</v>
      </c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R1377" s="227" t="s">
        <v>314</v>
      </c>
      <c r="AT1377" s="227" t="s">
        <v>215</v>
      </c>
      <c r="AU1377" s="227" t="s">
        <v>86</v>
      </c>
      <c r="AY1377" s="20" t="s">
        <v>213</v>
      </c>
      <c r="BE1377" s="228">
        <f>IF(N1377="základní",J1377,0)</f>
        <v>0</v>
      </c>
      <c r="BF1377" s="228">
        <f>IF(N1377="snížená",J1377,0)</f>
        <v>0</v>
      </c>
      <c r="BG1377" s="228">
        <f>IF(N1377="zákl. přenesená",J1377,0)</f>
        <v>0</v>
      </c>
      <c r="BH1377" s="228">
        <f>IF(N1377="sníž. přenesená",J1377,0)</f>
        <v>0</v>
      </c>
      <c r="BI1377" s="228">
        <f>IF(N1377="nulová",J1377,0)</f>
        <v>0</v>
      </c>
      <c r="BJ1377" s="20" t="s">
        <v>86</v>
      </c>
      <c r="BK1377" s="228">
        <f>ROUND(I1377*H1377,2)</f>
        <v>0</v>
      </c>
      <c r="BL1377" s="20" t="s">
        <v>314</v>
      </c>
      <c r="BM1377" s="227" t="s">
        <v>2825</v>
      </c>
    </row>
    <row r="1378" s="2" customFormat="1">
      <c r="A1378" s="41"/>
      <c r="B1378" s="42"/>
      <c r="C1378" s="43"/>
      <c r="D1378" s="229" t="s">
        <v>221</v>
      </c>
      <c r="E1378" s="43"/>
      <c r="F1378" s="230" t="s">
        <v>2826</v>
      </c>
      <c r="G1378" s="43"/>
      <c r="H1378" s="43"/>
      <c r="I1378" s="231"/>
      <c r="J1378" s="43"/>
      <c r="K1378" s="43"/>
      <c r="L1378" s="47"/>
      <c r="M1378" s="232"/>
      <c r="N1378" s="233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221</v>
      </c>
      <c r="AU1378" s="20" t="s">
        <v>86</v>
      </c>
    </row>
    <row r="1379" s="13" customFormat="1">
      <c r="A1379" s="13"/>
      <c r="B1379" s="234"/>
      <c r="C1379" s="235"/>
      <c r="D1379" s="236" t="s">
        <v>223</v>
      </c>
      <c r="E1379" s="237" t="s">
        <v>21</v>
      </c>
      <c r="F1379" s="238" t="s">
        <v>2742</v>
      </c>
      <c r="G1379" s="235"/>
      <c r="H1379" s="237" t="s">
        <v>21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223</v>
      </c>
      <c r="AU1379" s="244" t="s">
        <v>86</v>
      </c>
      <c r="AV1379" s="13" t="s">
        <v>80</v>
      </c>
      <c r="AW1379" s="13" t="s">
        <v>34</v>
      </c>
      <c r="AX1379" s="13" t="s">
        <v>73</v>
      </c>
      <c r="AY1379" s="244" t="s">
        <v>213</v>
      </c>
    </row>
    <row r="1380" s="13" customFormat="1">
      <c r="A1380" s="13"/>
      <c r="B1380" s="234"/>
      <c r="C1380" s="235"/>
      <c r="D1380" s="236" t="s">
        <v>223</v>
      </c>
      <c r="E1380" s="237" t="s">
        <v>21</v>
      </c>
      <c r="F1380" s="238" t="s">
        <v>2827</v>
      </c>
      <c r="G1380" s="235"/>
      <c r="H1380" s="237" t="s">
        <v>21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223</v>
      </c>
      <c r="AU1380" s="244" t="s">
        <v>86</v>
      </c>
      <c r="AV1380" s="13" t="s">
        <v>80</v>
      </c>
      <c r="AW1380" s="13" t="s">
        <v>34</v>
      </c>
      <c r="AX1380" s="13" t="s">
        <v>73</v>
      </c>
      <c r="AY1380" s="244" t="s">
        <v>213</v>
      </c>
    </row>
    <row r="1381" s="13" customFormat="1">
      <c r="A1381" s="13"/>
      <c r="B1381" s="234"/>
      <c r="C1381" s="235"/>
      <c r="D1381" s="236" t="s">
        <v>223</v>
      </c>
      <c r="E1381" s="237" t="s">
        <v>21</v>
      </c>
      <c r="F1381" s="238" t="s">
        <v>1035</v>
      </c>
      <c r="G1381" s="235"/>
      <c r="H1381" s="237" t="s">
        <v>21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223</v>
      </c>
      <c r="AU1381" s="244" t="s">
        <v>86</v>
      </c>
      <c r="AV1381" s="13" t="s">
        <v>80</v>
      </c>
      <c r="AW1381" s="13" t="s">
        <v>34</v>
      </c>
      <c r="AX1381" s="13" t="s">
        <v>73</v>
      </c>
      <c r="AY1381" s="244" t="s">
        <v>213</v>
      </c>
    </row>
    <row r="1382" s="13" customFormat="1">
      <c r="A1382" s="13"/>
      <c r="B1382" s="234"/>
      <c r="C1382" s="235"/>
      <c r="D1382" s="236" t="s">
        <v>223</v>
      </c>
      <c r="E1382" s="237" t="s">
        <v>21</v>
      </c>
      <c r="F1382" s="238" t="s">
        <v>1911</v>
      </c>
      <c r="G1382" s="235"/>
      <c r="H1382" s="237" t="s">
        <v>21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223</v>
      </c>
      <c r="AU1382" s="244" t="s">
        <v>86</v>
      </c>
      <c r="AV1382" s="13" t="s">
        <v>80</v>
      </c>
      <c r="AW1382" s="13" t="s">
        <v>34</v>
      </c>
      <c r="AX1382" s="13" t="s">
        <v>73</v>
      </c>
      <c r="AY1382" s="244" t="s">
        <v>213</v>
      </c>
    </row>
    <row r="1383" s="14" customFormat="1">
      <c r="A1383" s="14"/>
      <c r="B1383" s="245"/>
      <c r="C1383" s="246"/>
      <c r="D1383" s="236" t="s">
        <v>223</v>
      </c>
      <c r="E1383" s="247" t="s">
        <v>21</v>
      </c>
      <c r="F1383" s="248" t="s">
        <v>2828</v>
      </c>
      <c r="G1383" s="246"/>
      <c r="H1383" s="249">
        <v>1.3300000000000001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223</v>
      </c>
      <c r="AU1383" s="255" t="s">
        <v>86</v>
      </c>
      <c r="AV1383" s="14" t="s">
        <v>86</v>
      </c>
      <c r="AW1383" s="14" t="s">
        <v>34</v>
      </c>
      <c r="AX1383" s="14" t="s">
        <v>73</v>
      </c>
      <c r="AY1383" s="255" t="s">
        <v>213</v>
      </c>
    </row>
    <row r="1384" s="14" customFormat="1">
      <c r="A1384" s="14"/>
      <c r="B1384" s="245"/>
      <c r="C1384" s="246"/>
      <c r="D1384" s="236" t="s">
        <v>223</v>
      </c>
      <c r="E1384" s="247" t="s">
        <v>21</v>
      </c>
      <c r="F1384" s="248" t="s">
        <v>2829</v>
      </c>
      <c r="G1384" s="246"/>
      <c r="H1384" s="249">
        <v>3.5179999999999998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223</v>
      </c>
      <c r="AU1384" s="255" t="s">
        <v>86</v>
      </c>
      <c r="AV1384" s="14" t="s">
        <v>86</v>
      </c>
      <c r="AW1384" s="14" t="s">
        <v>34</v>
      </c>
      <c r="AX1384" s="14" t="s">
        <v>73</v>
      </c>
      <c r="AY1384" s="255" t="s">
        <v>213</v>
      </c>
    </row>
    <row r="1385" s="16" customFormat="1">
      <c r="A1385" s="16"/>
      <c r="B1385" s="282"/>
      <c r="C1385" s="283"/>
      <c r="D1385" s="236" t="s">
        <v>223</v>
      </c>
      <c r="E1385" s="284" t="s">
        <v>1986</v>
      </c>
      <c r="F1385" s="285" t="s">
        <v>380</v>
      </c>
      <c r="G1385" s="283"/>
      <c r="H1385" s="286">
        <v>4.8479999999999999</v>
      </c>
      <c r="I1385" s="287"/>
      <c r="J1385" s="283"/>
      <c r="K1385" s="283"/>
      <c r="L1385" s="288"/>
      <c r="M1385" s="289"/>
      <c r="N1385" s="290"/>
      <c r="O1385" s="290"/>
      <c r="P1385" s="290"/>
      <c r="Q1385" s="290"/>
      <c r="R1385" s="290"/>
      <c r="S1385" s="290"/>
      <c r="T1385" s="291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92" t="s">
        <v>223</v>
      </c>
      <c r="AU1385" s="292" t="s">
        <v>86</v>
      </c>
      <c r="AV1385" s="16" t="s">
        <v>116</v>
      </c>
      <c r="AW1385" s="16" t="s">
        <v>34</v>
      </c>
      <c r="AX1385" s="16" t="s">
        <v>73</v>
      </c>
      <c r="AY1385" s="292" t="s">
        <v>213</v>
      </c>
    </row>
    <row r="1386" s="15" customFormat="1">
      <c r="A1386" s="15"/>
      <c r="B1386" s="256"/>
      <c r="C1386" s="257"/>
      <c r="D1386" s="236" t="s">
        <v>223</v>
      </c>
      <c r="E1386" s="258" t="s">
        <v>21</v>
      </c>
      <c r="F1386" s="259" t="s">
        <v>230</v>
      </c>
      <c r="G1386" s="257"/>
      <c r="H1386" s="260">
        <v>4.8479999999999999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223</v>
      </c>
      <c r="AU1386" s="266" t="s">
        <v>86</v>
      </c>
      <c r="AV1386" s="15" t="s">
        <v>122</v>
      </c>
      <c r="AW1386" s="15" t="s">
        <v>34</v>
      </c>
      <c r="AX1386" s="15" t="s">
        <v>80</v>
      </c>
      <c r="AY1386" s="266" t="s">
        <v>213</v>
      </c>
    </row>
    <row r="1387" s="2" customFormat="1" ht="16.5" customHeight="1">
      <c r="A1387" s="41"/>
      <c r="B1387" s="42"/>
      <c r="C1387" s="267" t="s">
        <v>1405</v>
      </c>
      <c r="D1387" s="267" t="s">
        <v>241</v>
      </c>
      <c r="E1387" s="268" t="s">
        <v>2830</v>
      </c>
      <c r="F1387" s="269" t="s">
        <v>2831</v>
      </c>
      <c r="G1387" s="270" t="s">
        <v>248</v>
      </c>
      <c r="H1387" s="271">
        <v>5.3330000000000002</v>
      </c>
      <c r="I1387" s="272"/>
      <c r="J1387" s="273">
        <f>ROUND(I1387*H1387,2)</f>
        <v>0</v>
      </c>
      <c r="K1387" s="269" t="s">
        <v>21</v>
      </c>
      <c r="L1387" s="274"/>
      <c r="M1387" s="275" t="s">
        <v>21</v>
      </c>
      <c r="N1387" s="276" t="s">
        <v>45</v>
      </c>
      <c r="O1387" s="87"/>
      <c r="P1387" s="225">
        <f>O1387*H1387</f>
        <v>0</v>
      </c>
      <c r="Q1387" s="225">
        <v>0.01112</v>
      </c>
      <c r="R1387" s="225">
        <f>Q1387*H1387</f>
        <v>0.059302960000000002</v>
      </c>
      <c r="S1387" s="225">
        <v>0</v>
      </c>
      <c r="T1387" s="226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7" t="s">
        <v>502</v>
      </c>
      <c r="AT1387" s="227" t="s">
        <v>241</v>
      </c>
      <c r="AU1387" s="227" t="s">
        <v>86</v>
      </c>
      <c r="AY1387" s="20" t="s">
        <v>213</v>
      </c>
      <c r="BE1387" s="228">
        <f>IF(N1387="základní",J1387,0)</f>
        <v>0</v>
      </c>
      <c r="BF1387" s="228">
        <f>IF(N1387="snížená",J1387,0)</f>
        <v>0</v>
      </c>
      <c r="BG1387" s="228">
        <f>IF(N1387="zákl. přenesená",J1387,0)</f>
        <v>0</v>
      </c>
      <c r="BH1387" s="228">
        <f>IF(N1387="sníž. přenesená",J1387,0)</f>
        <v>0</v>
      </c>
      <c r="BI1387" s="228">
        <f>IF(N1387="nulová",J1387,0)</f>
        <v>0</v>
      </c>
      <c r="BJ1387" s="20" t="s">
        <v>86</v>
      </c>
      <c r="BK1387" s="228">
        <f>ROUND(I1387*H1387,2)</f>
        <v>0</v>
      </c>
      <c r="BL1387" s="20" t="s">
        <v>314</v>
      </c>
      <c r="BM1387" s="227" t="s">
        <v>2832</v>
      </c>
    </row>
    <row r="1388" s="14" customFormat="1">
      <c r="A1388" s="14"/>
      <c r="B1388" s="245"/>
      <c r="C1388" s="246"/>
      <c r="D1388" s="236" t="s">
        <v>223</v>
      </c>
      <c r="E1388" s="247" t="s">
        <v>21</v>
      </c>
      <c r="F1388" s="248" t="s">
        <v>2833</v>
      </c>
      <c r="G1388" s="246"/>
      <c r="H1388" s="249">
        <v>5.3330000000000002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223</v>
      </c>
      <c r="AU1388" s="255" t="s">
        <v>86</v>
      </c>
      <c r="AV1388" s="14" t="s">
        <v>86</v>
      </c>
      <c r="AW1388" s="14" t="s">
        <v>34</v>
      </c>
      <c r="AX1388" s="14" t="s">
        <v>73</v>
      </c>
      <c r="AY1388" s="255" t="s">
        <v>213</v>
      </c>
    </row>
    <row r="1389" s="15" customFormat="1">
      <c r="A1389" s="15"/>
      <c r="B1389" s="256"/>
      <c r="C1389" s="257"/>
      <c r="D1389" s="236" t="s">
        <v>223</v>
      </c>
      <c r="E1389" s="258" t="s">
        <v>21</v>
      </c>
      <c r="F1389" s="259" t="s">
        <v>230</v>
      </c>
      <c r="G1389" s="257"/>
      <c r="H1389" s="260">
        <v>5.3330000000000002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223</v>
      </c>
      <c r="AU1389" s="266" t="s">
        <v>86</v>
      </c>
      <c r="AV1389" s="15" t="s">
        <v>122</v>
      </c>
      <c r="AW1389" s="15" t="s">
        <v>34</v>
      </c>
      <c r="AX1389" s="15" t="s">
        <v>80</v>
      </c>
      <c r="AY1389" s="266" t="s">
        <v>213</v>
      </c>
    </row>
    <row r="1390" s="2" customFormat="1" ht="21.75" customHeight="1">
      <c r="A1390" s="41"/>
      <c r="B1390" s="42"/>
      <c r="C1390" s="216" t="s">
        <v>1412</v>
      </c>
      <c r="D1390" s="216" t="s">
        <v>215</v>
      </c>
      <c r="E1390" s="217" t="s">
        <v>2834</v>
      </c>
      <c r="F1390" s="218" t="s">
        <v>2835</v>
      </c>
      <c r="G1390" s="219" t="s">
        <v>248</v>
      </c>
      <c r="H1390" s="220">
        <v>5.9950000000000001</v>
      </c>
      <c r="I1390" s="221"/>
      <c r="J1390" s="222">
        <f>ROUND(I1390*H1390,2)</f>
        <v>0</v>
      </c>
      <c r="K1390" s="218" t="s">
        <v>219</v>
      </c>
      <c r="L1390" s="47"/>
      <c r="M1390" s="223" t="s">
        <v>21</v>
      </c>
      <c r="N1390" s="224" t="s">
        <v>45</v>
      </c>
      <c r="O1390" s="87"/>
      <c r="P1390" s="225">
        <f>O1390*H1390</f>
        <v>0</v>
      </c>
      <c r="Q1390" s="225">
        <v>0.00562</v>
      </c>
      <c r="R1390" s="225">
        <f>Q1390*H1390</f>
        <v>0.033691900000000004</v>
      </c>
      <c r="S1390" s="225">
        <v>0</v>
      </c>
      <c r="T1390" s="226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7" t="s">
        <v>314</v>
      </c>
      <c r="AT1390" s="227" t="s">
        <v>215</v>
      </c>
      <c r="AU1390" s="227" t="s">
        <v>86</v>
      </c>
      <c r="AY1390" s="20" t="s">
        <v>213</v>
      </c>
      <c r="BE1390" s="228">
        <f>IF(N1390="základní",J1390,0)</f>
        <v>0</v>
      </c>
      <c r="BF1390" s="228">
        <f>IF(N1390="snížená",J1390,0)</f>
        <v>0</v>
      </c>
      <c r="BG1390" s="228">
        <f>IF(N1390="zákl. přenesená",J1390,0)</f>
        <v>0</v>
      </c>
      <c r="BH1390" s="228">
        <f>IF(N1390="sníž. přenesená",J1390,0)</f>
        <v>0</v>
      </c>
      <c r="BI1390" s="228">
        <f>IF(N1390="nulová",J1390,0)</f>
        <v>0</v>
      </c>
      <c r="BJ1390" s="20" t="s">
        <v>86</v>
      </c>
      <c r="BK1390" s="228">
        <f>ROUND(I1390*H1390,2)</f>
        <v>0</v>
      </c>
      <c r="BL1390" s="20" t="s">
        <v>314</v>
      </c>
      <c r="BM1390" s="227" t="s">
        <v>2836</v>
      </c>
    </row>
    <row r="1391" s="2" customFormat="1">
      <c r="A1391" s="41"/>
      <c r="B1391" s="42"/>
      <c r="C1391" s="43"/>
      <c r="D1391" s="229" t="s">
        <v>221</v>
      </c>
      <c r="E1391" s="43"/>
      <c r="F1391" s="230" t="s">
        <v>2837</v>
      </c>
      <c r="G1391" s="43"/>
      <c r="H1391" s="43"/>
      <c r="I1391" s="231"/>
      <c r="J1391" s="43"/>
      <c r="K1391" s="43"/>
      <c r="L1391" s="47"/>
      <c r="M1391" s="232"/>
      <c r="N1391" s="233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221</v>
      </c>
      <c r="AU1391" s="20" t="s">
        <v>86</v>
      </c>
    </row>
    <row r="1392" s="13" customFormat="1">
      <c r="A1392" s="13"/>
      <c r="B1392" s="234"/>
      <c r="C1392" s="235"/>
      <c r="D1392" s="236" t="s">
        <v>223</v>
      </c>
      <c r="E1392" s="237" t="s">
        <v>21</v>
      </c>
      <c r="F1392" s="238" t="s">
        <v>2742</v>
      </c>
      <c r="G1392" s="235"/>
      <c r="H1392" s="237" t="s">
        <v>21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223</v>
      </c>
      <c r="AU1392" s="244" t="s">
        <v>86</v>
      </c>
      <c r="AV1392" s="13" t="s">
        <v>80</v>
      </c>
      <c r="AW1392" s="13" t="s">
        <v>34</v>
      </c>
      <c r="AX1392" s="13" t="s">
        <v>73</v>
      </c>
      <c r="AY1392" s="244" t="s">
        <v>213</v>
      </c>
    </row>
    <row r="1393" s="13" customFormat="1">
      <c r="A1393" s="13"/>
      <c r="B1393" s="234"/>
      <c r="C1393" s="235"/>
      <c r="D1393" s="236" t="s">
        <v>223</v>
      </c>
      <c r="E1393" s="237" t="s">
        <v>21</v>
      </c>
      <c r="F1393" s="238" t="s">
        <v>2838</v>
      </c>
      <c r="G1393" s="235"/>
      <c r="H1393" s="237" t="s">
        <v>21</v>
      </c>
      <c r="I1393" s="239"/>
      <c r="J1393" s="235"/>
      <c r="K1393" s="235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223</v>
      </c>
      <c r="AU1393" s="244" t="s">
        <v>86</v>
      </c>
      <c r="AV1393" s="13" t="s">
        <v>80</v>
      </c>
      <c r="AW1393" s="13" t="s">
        <v>34</v>
      </c>
      <c r="AX1393" s="13" t="s">
        <v>73</v>
      </c>
      <c r="AY1393" s="244" t="s">
        <v>213</v>
      </c>
    </row>
    <row r="1394" s="13" customFormat="1">
      <c r="A1394" s="13"/>
      <c r="B1394" s="234"/>
      <c r="C1394" s="235"/>
      <c r="D1394" s="236" t="s">
        <v>223</v>
      </c>
      <c r="E1394" s="237" t="s">
        <v>21</v>
      </c>
      <c r="F1394" s="238" t="s">
        <v>1035</v>
      </c>
      <c r="G1394" s="235"/>
      <c r="H1394" s="237" t="s">
        <v>21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223</v>
      </c>
      <c r="AU1394" s="244" t="s">
        <v>86</v>
      </c>
      <c r="AV1394" s="13" t="s">
        <v>80</v>
      </c>
      <c r="AW1394" s="13" t="s">
        <v>34</v>
      </c>
      <c r="AX1394" s="13" t="s">
        <v>73</v>
      </c>
      <c r="AY1394" s="244" t="s">
        <v>213</v>
      </c>
    </row>
    <row r="1395" s="13" customFormat="1">
      <c r="A1395" s="13"/>
      <c r="B1395" s="234"/>
      <c r="C1395" s="235"/>
      <c r="D1395" s="236" t="s">
        <v>223</v>
      </c>
      <c r="E1395" s="237" t="s">
        <v>21</v>
      </c>
      <c r="F1395" s="238" t="s">
        <v>2839</v>
      </c>
      <c r="G1395" s="235"/>
      <c r="H1395" s="237" t="s">
        <v>21</v>
      </c>
      <c r="I1395" s="239"/>
      <c r="J1395" s="235"/>
      <c r="K1395" s="235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223</v>
      </c>
      <c r="AU1395" s="244" t="s">
        <v>86</v>
      </c>
      <c r="AV1395" s="13" t="s">
        <v>80</v>
      </c>
      <c r="AW1395" s="13" t="s">
        <v>34</v>
      </c>
      <c r="AX1395" s="13" t="s">
        <v>73</v>
      </c>
      <c r="AY1395" s="244" t="s">
        <v>213</v>
      </c>
    </row>
    <row r="1396" s="14" customFormat="1">
      <c r="A1396" s="14"/>
      <c r="B1396" s="245"/>
      <c r="C1396" s="246"/>
      <c r="D1396" s="236" t="s">
        <v>223</v>
      </c>
      <c r="E1396" s="247" t="s">
        <v>21</v>
      </c>
      <c r="F1396" s="248" t="s">
        <v>2840</v>
      </c>
      <c r="G1396" s="246"/>
      <c r="H1396" s="249">
        <v>1.4750000000000001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223</v>
      </c>
      <c r="AU1396" s="255" t="s">
        <v>86</v>
      </c>
      <c r="AV1396" s="14" t="s">
        <v>86</v>
      </c>
      <c r="AW1396" s="14" t="s">
        <v>34</v>
      </c>
      <c r="AX1396" s="14" t="s">
        <v>73</v>
      </c>
      <c r="AY1396" s="255" t="s">
        <v>213</v>
      </c>
    </row>
    <row r="1397" s="13" customFormat="1">
      <c r="A1397" s="13"/>
      <c r="B1397" s="234"/>
      <c r="C1397" s="235"/>
      <c r="D1397" s="236" t="s">
        <v>223</v>
      </c>
      <c r="E1397" s="237" t="s">
        <v>21</v>
      </c>
      <c r="F1397" s="238" t="s">
        <v>1040</v>
      </c>
      <c r="G1397" s="235"/>
      <c r="H1397" s="237" t="s">
        <v>21</v>
      </c>
      <c r="I1397" s="239"/>
      <c r="J1397" s="235"/>
      <c r="K1397" s="235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223</v>
      </c>
      <c r="AU1397" s="244" t="s">
        <v>86</v>
      </c>
      <c r="AV1397" s="13" t="s">
        <v>80</v>
      </c>
      <c r="AW1397" s="13" t="s">
        <v>34</v>
      </c>
      <c r="AX1397" s="13" t="s">
        <v>73</v>
      </c>
      <c r="AY1397" s="244" t="s">
        <v>213</v>
      </c>
    </row>
    <row r="1398" s="14" customFormat="1">
      <c r="A1398" s="14"/>
      <c r="B1398" s="245"/>
      <c r="C1398" s="246"/>
      <c r="D1398" s="236" t="s">
        <v>223</v>
      </c>
      <c r="E1398" s="247" t="s">
        <v>21</v>
      </c>
      <c r="F1398" s="248" t="s">
        <v>2841</v>
      </c>
      <c r="G1398" s="246"/>
      <c r="H1398" s="249">
        <v>1.3200000000000001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223</v>
      </c>
      <c r="AU1398" s="255" t="s">
        <v>86</v>
      </c>
      <c r="AV1398" s="14" t="s">
        <v>86</v>
      </c>
      <c r="AW1398" s="14" t="s">
        <v>34</v>
      </c>
      <c r="AX1398" s="14" t="s">
        <v>73</v>
      </c>
      <c r="AY1398" s="255" t="s">
        <v>213</v>
      </c>
    </row>
    <row r="1399" s="13" customFormat="1">
      <c r="A1399" s="13"/>
      <c r="B1399" s="234"/>
      <c r="C1399" s="235"/>
      <c r="D1399" s="236" t="s">
        <v>223</v>
      </c>
      <c r="E1399" s="237" t="s">
        <v>21</v>
      </c>
      <c r="F1399" s="238" t="s">
        <v>1044</v>
      </c>
      <c r="G1399" s="235"/>
      <c r="H1399" s="237" t="s">
        <v>21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223</v>
      </c>
      <c r="AU1399" s="244" t="s">
        <v>86</v>
      </c>
      <c r="AV1399" s="13" t="s">
        <v>80</v>
      </c>
      <c r="AW1399" s="13" t="s">
        <v>34</v>
      </c>
      <c r="AX1399" s="13" t="s">
        <v>73</v>
      </c>
      <c r="AY1399" s="244" t="s">
        <v>213</v>
      </c>
    </row>
    <row r="1400" s="13" customFormat="1">
      <c r="A1400" s="13"/>
      <c r="B1400" s="234"/>
      <c r="C1400" s="235"/>
      <c r="D1400" s="236" t="s">
        <v>223</v>
      </c>
      <c r="E1400" s="237" t="s">
        <v>21</v>
      </c>
      <c r="F1400" s="238" t="s">
        <v>2764</v>
      </c>
      <c r="G1400" s="235"/>
      <c r="H1400" s="237" t="s">
        <v>21</v>
      </c>
      <c r="I1400" s="239"/>
      <c r="J1400" s="235"/>
      <c r="K1400" s="235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223</v>
      </c>
      <c r="AU1400" s="244" t="s">
        <v>86</v>
      </c>
      <c r="AV1400" s="13" t="s">
        <v>80</v>
      </c>
      <c r="AW1400" s="13" t="s">
        <v>34</v>
      </c>
      <c r="AX1400" s="13" t="s">
        <v>73</v>
      </c>
      <c r="AY1400" s="244" t="s">
        <v>213</v>
      </c>
    </row>
    <row r="1401" s="14" customFormat="1">
      <c r="A1401" s="14"/>
      <c r="B1401" s="245"/>
      <c r="C1401" s="246"/>
      <c r="D1401" s="236" t="s">
        <v>223</v>
      </c>
      <c r="E1401" s="247" t="s">
        <v>21</v>
      </c>
      <c r="F1401" s="248" t="s">
        <v>2840</v>
      </c>
      <c r="G1401" s="246"/>
      <c r="H1401" s="249">
        <v>1.4750000000000001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223</v>
      </c>
      <c r="AU1401" s="255" t="s">
        <v>86</v>
      </c>
      <c r="AV1401" s="14" t="s">
        <v>86</v>
      </c>
      <c r="AW1401" s="14" t="s">
        <v>34</v>
      </c>
      <c r="AX1401" s="14" t="s">
        <v>73</v>
      </c>
      <c r="AY1401" s="255" t="s">
        <v>213</v>
      </c>
    </row>
    <row r="1402" s="13" customFormat="1">
      <c r="A1402" s="13"/>
      <c r="B1402" s="234"/>
      <c r="C1402" s="235"/>
      <c r="D1402" s="236" t="s">
        <v>223</v>
      </c>
      <c r="E1402" s="237" t="s">
        <v>21</v>
      </c>
      <c r="F1402" s="238" t="s">
        <v>1047</v>
      </c>
      <c r="G1402" s="235"/>
      <c r="H1402" s="237" t="s">
        <v>21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223</v>
      </c>
      <c r="AU1402" s="244" t="s">
        <v>86</v>
      </c>
      <c r="AV1402" s="13" t="s">
        <v>80</v>
      </c>
      <c r="AW1402" s="13" t="s">
        <v>34</v>
      </c>
      <c r="AX1402" s="13" t="s">
        <v>73</v>
      </c>
      <c r="AY1402" s="244" t="s">
        <v>213</v>
      </c>
    </row>
    <row r="1403" s="14" customFormat="1">
      <c r="A1403" s="14"/>
      <c r="B1403" s="245"/>
      <c r="C1403" s="246"/>
      <c r="D1403" s="236" t="s">
        <v>223</v>
      </c>
      <c r="E1403" s="247" t="s">
        <v>21</v>
      </c>
      <c r="F1403" s="248" t="s">
        <v>2842</v>
      </c>
      <c r="G1403" s="246"/>
      <c r="H1403" s="249">
        <v>1.7250000000000001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223</v>
      </c>
      <c r="AU1403" s="255" t="s">
        <v>86</v>
      </c>
      <c r="AV1403" s="14" t="s">
        <v>86</v>
      </c>
      <c r="AW1403" s="14" t="s">
        <v>34</v>
      </c>
      <c r="AX1403" s="14" t="s">
        <v>73</v>
      </c>
      <c r="AY1403" s="255" t="s">
        <v>213</v>
      </c>
    </row>
    <row r="1404" s="16" customFormat="1">
      <c r="A1404" s="16"/>
      <c r="B1404" s="282"/>
      <c r="C1404" s="283"/>
      <c r="D1404" s="236" t="s">
        <v>223</v>
      </c>
      <c r="E1404" s="284" t="s">
        <v>1976</v>
      </c>
      <c r="F1404" s="285" t="s">
        <v>380</v>
      </c>
      <c r="G1404" s="283"/>
      <c r="H1404" s="286">
        <v>5.9950000000000001</v>
      </c>
      <c r="I1404" s="287"/>
      <c r="J1404" s="283"/>
      <c r="K1404" s="283"/>
      <c r="L1404" s="288"/>
      <c r="M1404" s="289"/>
      <c r="N1404" s="290"/>
      <c r="O1404" s="290"/>
      <c r="P1404" s="290"/>
      <c r="Q1404" s="290"/>
      <c r="R1404" s="290"/>
      <c r="S1404" s="290"/>
      <c r="T1404" s="291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92" t="s">
        <v>223</v>
      </c>
      <c r="AU1404" s="292" t="s">
        <v>86</v>
      </c>
      <c r="AV1404" s="16" t="s">
        <v>116</v>
      </c>
      <c r="AW1404" s="16" t="s">
        <v>34</v>
      </c>
      <c r="AX1404" s="16" t="s">
        <v>73</v>
      </c>
      <c r="AY1404" s="292" t="s">
        <v>213</v>
      </c>
    </row>
    <row r="1405" s="15" customFormat="1">
      <c r="A1405" s="15"/>
      <c r="B1405" s="256"/>
      <c r="C1405" s="257"/>
      <c r="D1405" s="236" t="s">
        <v>223</v>
      </c>
      <c r="E1405" s="258" t="s">
        <v>21</v>
      </c>
      <c r="F1405" s="259" t="s">
        <v>230</v>
      </c>
      <c r="G1405" s="257"/>
      <c r="H1405" s="260">
        <v>5.9950000000000001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223</v>
      </c>
      <c r="AU1405" s="266" t="s">
        <v>86</v>
      </c>
      <c r="AV1405" s="15" t="s">
        <v>122</v>
      </c>
      <c r="AW1405" s="15" t="s">
        <v>34</v>
      </c>
      <c r="AX1405" s="15" t="s">
        <v>80</v>
      </c>
      <c r="AY1405" s="266" t="s">
        <v>213</v>
      </c>
    </row>
    <row r="1406" s="2" customFormat="1" ht="16.5" customHeight="1">
      <c r="A1406" s="41"/>
      <c r="B1406" s="42"/>
      <c r="C1406" s="267" t="s">
        <v>1418</v>
      </c>
      <c r="D1406" s="267" t="s">
        <v>241</v>
      </c>
      <c r="E1406" s="268" t="s">
        <v>2843</v>
      </c>
      <c r="F1406" s="269" t="s">
        <v>2844</v>
      </c>
      <c r="G1406" s="270" t="s">
        <v>248</v>
      </c>
      <c r="H1406" s="271">
        <v>6.5949999999999998</v>
      </c>
      <c r="I1406" s="272"/>
      <c r="J1406" s="273">
        <f>ROUND(I1406*H1406,2)</f>
        <v>0</v>
      </c>
      <c r="K1406" s="269" t="s">
        <v>21</v>
      </c>
      <c r="L1406" s="274"/>
      <c r="M1406" s="275" t="s">
        <v>21</v>
      </c>
      <c r="N1406" s="276" t="s">
        <v>45</v>
      </c>
      <c r="O1406" s="87"/>
      <c r="P1406" s="225">
        <f>O1406*H1406</f>
        <v>0</v>
      </c>
      <c r="Q1406" s="225">
        <v>0.01112</v>
      </c>
      <c r="R1406" s="225">
        <f>Q1406*H1406</f>
        <v>0.073336399999999996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502</v>
      </c>
      <c r="AT1406" s="227" t="s">
        <v>241</v>
      </c>
      <c r="AU1406" s="227" t="s">
        <v>86</v>
      </c>
      <c r="AY1406" s="20" t="s">
        <v>213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86</v>
      </c>
      <c r="BK1406" s="228">
        <f>ROUND(I1406*H1406,2)</f>
        <v>0</v>
      </c>
      <c r="BL1406" s="20" t="s">
        <v>314</v>
      </c>
      <c r="BM1406" s="227" t="s">
        <v>2845</v>
      </c>
    </row>
    <row r="1407" s="14" customFormat="1">
      <c r="A1407" s="14"/>
      <c r="B1407" s="245"/>
      <c r="C1407" s="246"/>
      <c r="D1407" s="236" t="s">
        <v>223</v>
      </c>
      <c r="E1407" s="247" t="s">
        <v>21</v>
      </c>
      <c r="F1407" s="248" t="s">
        <v>2846</v>
      </c>
      <c r="G1407" s="246"/>
      <c r="H1407" s="249">
        <v>6.5949999999999998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223</v>
      </c>
      <c r="AU1407" s="255" t="s">
        <v>86</v>
      </c>
      <c r="AV1407" s="14" t="s">
        <v>86</v>
      </c>
      <c r="AW1407" s="14" t="s">
        <v>34</v>
      </c>
      <c r="AX1407" s="14" t="s">
        <v>73</v>
      </c>
      <c r="AY1407" s="255" t="s">
        <v>213</v>
      </c>
    </row>
    <row r="1408" s="15" customFormat="1">
      <c r="A1408" s="15"/>
      <c r="B1408" s="256"/>
      <c r="C1408" s="257"/>
      <c r="D1408" s="236" t="s">
        <v>223</v>
      </c>
      <c r="E1408" s="258" t="s">
        <v>21</v>
      </c>
      <c r="F1408" s="259" t="s">
        <v>230</v>
      </c>
      <c r="G1408" s="257"/>
      <c r="H1408" s="260">
        <v>6.5949999999999998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223</v>
      </c>
      <c r="AU1408" s="266" t="s">
        <v>86</v>
      </c>
      <c r="AV1408" s="15" t="s">
        <v>122</v>
      </c>
      <c r="AW1408" s="15" t="s">
        <v>34</v>
      </c>
      <c r="AX1408" s="15" t="s">
        <v>80</v>
      </c>
      <c r="AY1408" s="266" t="s">
        <v>213</v>
      </c>
    </row>
    <row r="1409" s="2" customFormat="1" ht="24.15" customHeight="1">
      <c r="A1409" s="41"/>
      <c r="B1409" s="42"/>
      <c r="C1409" s="216" t="s">
        <v>1423</v>
      </c>
      <c r="D1409" s="216" t="s">
        <v>215</v>
      </c>
      <c r="E1409" s="217" t="s">
        <v>2847</v>
      </c>
      <c r="F1409" s="218" t="s">
        <v>2848</v>
      </c>
      <c r="G1409" s="219" t="s">
        <v>284</v>
      </c>
      <c r="H1409" s="220">
        <v>12.922000000000001</v>
      </c>
      <c r="I1409" s="221"/>
      <c r="J1409" s="222">
        <f>ROUND(I1409*H1409,2)</f>
        <v>0</v>
      </c>
      <c r="K1409" s="218" t="s">
        <v>219</v>
      </c>
      <c r="L1409" s="47"/>
      <c r="M1409" s="223" t="s">
        <v>21</v>
      </c>
      <c r="N1409" s="224" t="s">
        <v>45</v>
      </c>
      <c r="O1409" s="87"/>
      <c r="P1409" s="225">
        <f>O1409*H1409</f>
        <v>0</v>
      </c>
      <c r="Q1409" s="225">
        <v>0</v>
      </c>
      <c r="R1409" s="225">
        <f>Q1409*H1409</f>
        <v>0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314</v>
      </c>
      <c r="AT1409" s="227" t="s">
        <v>215</v>
      </c>
      <c r="AU1409" s="227" t="s">
        <v>86</v>
      </c>
      <c r="AY1409" s="20" t="s">
        <v>213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86</v>
      </c>
      <c r="BK1409" s="228">
        <f>ROUND(I1409*H1409,2)</f>
        <v>0</v>
      </c>
      <c r="BL1409" s="20" t="s">
        <v>314</v>
      </c>
      <c r="BM1409" s="227" t="s">
        <v>2849</v>
      </c>
    </row>
    <row r="1410" s="2" customFormat="1">
      <c r="A1410" s="41"/>
      <c r="B1410" s="42"/>
      <c r="C1410" s="43"/>
      <c r="D1410" s="229" t="s">
        <v>221</v>
      </c>
      <c r="E1410" s="43"/>
      <c r="F1410" s="230" t="s">
        <v>2850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221</v>
      </c>
      <c r="AU1410" s="20" t="s">
        <v>86</v>
      </c>
    </row>
    <row r="1411" s="12" customFormat="1" ht="22.8" customHeight="1">
      <c r="A1411" s="12"/>
      <c r="B1411" s="200"/>
      <c r="C1411" s="201"/>
      <c r="D1411" s="202" t="s">
        <v>72</v>
      </c>
      <c r="E1411" s="214" t="s">
        <v>2851</v>
      </c>
      <c r="F1411" s="214" t="s">
        <v>2852</v>
      </c>
      <c r="G1411" s="201"/>
      <c r="H1411" s="201"/>
      <c r="I1411" s="204"/>
      <c r="J1411" s="215">
        <f>BK1411</f>
        <v>0</v>
      </c>
      <c r="K1411" s="201"/>
      <c r="L1411" s="206"/>
      <c r="M1411" s="207"/>
      <c r="N1411" s="208"/>
      <c r="O1411" s="208"/>
      <c r="P1411" s="209">
        <f>SUM(P1412:P1639)</f>
        <v>0</v>
      </c>
      <c r="Q1411" s="208"/>
      <c r="R1411" s="209">
        <f>SUM(R1412:R1639)</f>
        <v>2.4542257800000002</v>
      </c>
      <c r="S1411" s="208"/>
      <c r="T1411" s="210">
        <f>SUM(T1412:T1639)</f>
        <v>0</v>
      </c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R1411" s="211" t="s">
        <v>86</v>
      </c>
      <c r="AT1411" s="212" t="s">
        <v>72</v>
      </c>
      <c r="AU1411" s="212" t="s">
        <v>80</v>
      </c>
      <c r="AY1411" s="211" t="s">
        <v>213</v>
      </c>
      <c r="BK1411" s="213">
        <f>SUM(BK1412:BK1639)</f>
        <v>0</v>
      </c>
    </row>
    <row r="1412" s="2" customFormat="1" ht="16.5" customHeight="1">
      <c r="A1412" s="41"/>
      <c r="B1412" s="42"/>
      <c r="C1412" s="216" t="s">
        <v>1430</v>
      </c>
      <c r="D1412" s="216" t="s">
        <v>215</v>
      </c>
      <c r="E1412" s="217" t="s">
        <v>2853</v>
      </c>
      <c r="F1412" s="218" t="s">
        <v>2854</v>
      </c>
      <c r="G1412" s="219" t="s">
        <v>248</v>
      </c>
      <c r="H1412" s="220">
        <v>4238.9579999999996</v>
      </c>
      <c r="I1412" s="221"/>
      <c r="J1412" s="222">
        <f>ROUND(I1412*H1412,2)</f>
        <v>0</v>
      </c>
      <c r="K1412" s="218" t="s">
        <v>219</v>
      </c>
      <c r="L1412" s="47"/>
      <c r="M1412" s="223" t="s">
        <v>21</v>
      </c>
      <c r="N1412" s="224" t="s">
        <v>45</v>
      </c>
      <c r="O1412" s="87"/>
      <c r="P1412" s="225">
        <f>O1412*H1412</f>
        <v>0</v>
      </c>
      <c r="Q1412" s="225">
        <v>0</v>
      </c>
      <c r="R1412" s="225">
        <f>Q1412*H1412</f>
        <v>0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314</v>
      </c>
      <c r="AT1412" s="227" t="s">
        <v>215</v>
      </c>
      <c r="AU1412" s="227" t="s">
        <v>86</v>
      </c>
      <c r="AY1412" s="20" t="s">
        <v>213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86</v>
      </c>
      <c r="BK1412" s="228">
        <f>ROUND(I1412*H1412,2)</f>
        <v>0</v>
      </c>
      <c r="BL1412" s="20" t="s">
        <v>314</v>
      </c>
      <c r="BM1412" s="227" t="s">
        <v>2855</v>
      </c>
    </row>
    <row r="1413" s="2" customFormat="1">
      <c r="A1413" s="41"/>
      <c r="B1413" s="42"/>
      <c r="C1413" s="43"/>
      <c r="D1413" s="229" t="s">
        <v>221</v>
      </c>
      <c r="E1413" s="43"/>
      <c r="F1413" s="230" t="s">
        <v>2856</v>
      </c>
      <c r="G1413" s="43"/>
      <c r="H1413" s="43"/>
      <c r="I1413" s="231"/>
      <c r="J1413" s="43"/>
      <c r="K1413" s="43"/>
      <c r="L1413" s="47"/>
      <c r="M1413" s="232"/>
      <c r="N1413" s="233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221</v>
      </c>
      <c r="AU1413" s="20" t="s">
        <v>86</v>
      </c>
    </row>
    <row r="1414" s="13" customFormat="1">
      <c r="A1414" s="13"/>
      <c r="B1414" s="234"/>
      <c r="C1414" s="235"/>
      <c r="D1414" s="236" t="s">
        <v>223</v>
      </c>
      <c r="E1414" s="237" t="s">
        <v>21</v>
      </c>
      <c r="F1414" s="238" t="s">
        <v>1209</v>
      </c>
      <c r="G1414" s="235"/>
      <c r="H1414" s="237" t="s">
        <v>21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223</v>
      </c>
      <c r="AU1414" s="244" t="s">
        <v>86</v>
      </c>
      <c r="AV1414" s="13" t="s">
        <v>80</v>
      </c>
      <c r="AW1414" s="13" t="s">
        <v>34</v>
      </c>
      <c r="AX1414" s="13" t="s">
        <v>73</v>
      </c>
      <c r="AY1414" s="244" t="s">
        <v>213</v>
      </c>
    </row>
    <row r="1415" s="14" customFormat="1">
      <c r="A1415" s="14"/>
      <c r="B1415" s="245"/>
      <c r="C1415" s="246"/>
      <c r="D1415" s="236" t="s">
        <v>223</v>
      </c>
      <c r="E1415" s="247" t="s">
        <v>21</v>
      </c>
      <c r="F1415" s="248" t="s">
        <v>2065</v>
      </c>
      <c r="G1415" s="246"/>
      <c r="H1415" s="249">
        <v>111.78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223</v>
      </c>
      <c r="AU1415" s="255" t="s">
        <v>86</v>
      </c>
      <c r="AV1415" s="14" t="s">
        <v>86</v>
      </c>
      <c r="AW1415" s="14" t="s">
        <v>34</v>
      </c>
      <c r="AX1415" s="14" t="s">
        <v>73</v>
      </c>
      <c r="AY1415" s="255" t="s">
        <v>213</v>
      </c>
    </row>
    <row r="1416" s="14" customFormat="1">
      <c r="A1416" s="14"/>
      <c r="B1416" s="245"/>
      <c r="C1416" s="246"/>
      <c r="D1416" s="236" t="s">
        <v>223</v>
      </c>
      <c r="E1416" s="247" t="s">
        <v>21</v>
      </c>
      <c r="F1416" s="248" t="s">
        <v>2066</v>
      </c>
      <c r="G1416" s="246"/>
      <c r="H1416" s="249">
        <v>69.308999999999998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223</v>
      </c>
      <c r="AU1416" s="255" t="s">
        <v>86</v>
      </c>
      <c r="AV1416" s="14" t="s">
        <v>86</v>
      </c>
      <c r="AW1416" s="14" t="s">
        <v>34</v>
      </c>
      <c r="AX1416" s="14" t="s">
        <v>73</v>
      </c>
      <c r="AY1416" s="255" t="s">
        <v>213</v>
      </c>
    </row>
    <row r="1417" s="14" customFormat="1">
      <c r="A1417" s="14"/>
      <c r="B1417" s="245"/>
      <c r="C1417" s="246"/>
      <c r="D1417" s="236" t="s">
        <v>223</v>
      </c>
      <c r="E1417" s="247" t="s">
        <v>21</v>
      </c>
      <c r="F1417" s="248" t="s">
        <v>2067</v>
      </c>
      <c r="G1417" s="246"/>
      <c r="H1417" s="249">
        <v>75.302999999999997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223</v>
      </c>
      <c r="AU1417" s="255" t="s">
        <v>86</v>
      </c>
      <c r="AV1417" s="14" t="s">
        <v>86</v>
      </c>
      <c r="AW1417" s="14" t="s">
        <v>34</v>
      </c>
      <c r="AX1417" s="14" t="s">
        <v>73</v>
      </c>
      <c r="AY1417" s="255" t="s">
        <v>213</v>
      </c>
    </row>
    <row r="1418" s="14" customFormat="1">
      <c r="A1418" s="14"/>
      <c r="B1418" s="245"/>
      <c r="C1418" s="246"/>
      <c r="D1418" s="236" t="s">
        <v>223</v>
      </c>
      <c r="E1418" s="247" t="s">
        <v>21</v>
      </c>
      <c r="F1418" s="248" t="s">
        <v>2068</v>
      </c>
      <c r="G1418" s="246"/>
      <c r="H1418" s="249">
        <v>55.619999999999997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223</v>
      </c>
      <c r="AU1418" s="255" t="s">
        <v>86</v>
      </c>
      <c r="AV1418" s="14" t="s">
        <v>86</v>
      </c>
      <c r="AW1418" s="14" t="s">
        <v>34</v>
      </c>
      <c r="AX1418" s="14" t="s">
        <v>73</v>
      </c>
      <c r="AY1418" s="255" t="s">
        <v>213</v>
      </c>
    </row>
    <row r="1419" s="14" customFormat="1">
      <c r="A1419" s="14"/>
      <c r="B1419" s="245"/>
      <c r="C1419" s="246"/>
      <c r="D1419" s="236" t="s">
        <v>223</v>
      </c>
      <c r="E1419" s="247" t="s">
        <v>21</v>
      </c>
      <c r="F1419" s="248" t="s">
        <v>2069</v>
      </c>
      <c r="G1419" s="246"/>
      <c r="H1419" s="249">
        <v>66.393000000000001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223</v>
      </c>
      <c r="AU1419" s="255" t="s">
        <v>86</v>
      </c>
      <c r="AV1419" s="14" t="s">
        <v>86</v>
      </c>
      <c r="AW1419" s="14" t="s">
        <v>34</v>
      </c>
      <c r="AX1419" s="14" t="s">
        <v>73</v>
      </c>
      <c r="AY1419" s="255" t="s">
        <v>213</v>
      </c>
    </row>
    <row r="1420" s="14" customFormat="1">
      <c r="A1420" s="14"/>
      <c r="B1420" s="245"/>
      <c r="C1420" s="246"/>
      <c r="D1420" s="236" t="s">
        <v>223</v>
      </c>
      <c r="E1420" s="247" t="s">
        <v>21</v>
      </c>
      <c r="F1420" s="248" t="s">
        <v>2070</v>
      </c>
      <c r="G1420" s="246"/>
      <c r="H1420" s="249">
        <v>67.959000000000003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223</v>
      </c>
      <c r="AU1420" s="255" t="s">
        <v>86</v>
      </c>
      <c r="AV1420" s="14" t="s">
        <v>86</v>
      </c>
      <c r="AW1420" s="14" t="s">
        <v>34</v>
      </c>
      <c r="AX1420" s="14" t="s">
        <v>73</v>
      </c>
      <c r="AY1420" s="255" t="s">
        <v>213</v>
      </c>
    </row>
    <row r="1421" s="14" customFormat="1">
      <c r="A1421" s="14"/>
      <c r="B1421" s="245"/>
      <c r="C1421" s="246"/>
      <c r="D1421" s="236" t="s">
        <v>223</v>
      </c>
      <c r="E1421" s="247" t="s">
        <v>21</v>
      </c>
      <c r="F1421" s="248" t="s">
        <v>2071</v>
      </c>
      <c r="G1421" s="246"/>
      <c r="H1421" s="249">
        <v>28.457999999999998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223</v>
      </c>
      <c r="AU1421" s="255" t="s">
        <v>86</v>
      </c>
      <c r="AV1421" s="14" t="s">
        <v>86</v>
      </c>
      <c r="AW1421" s="14" t="s">
        <v>34</v>
      </c>
      <c r="AX1421" s="14" t="s">
        <v>73</v>
      </c>
      <c r="AY1421" s="255" t="s">
        <v>213</v>
      </c>
    </row>
    <row r="1422" s="14" customFormat="1">
      <c r="A1422" s="14"/>
      <c r="B1422" s="245"/>
      <c r="C1422" s="246"/>
      <c r="D1422" s="236" t="s">
        <v>223</v>
      </c>
      <c r="E1422" s="247" t="s">
        <v>21</v>
      </c>
      <c r="F1422" s="248" t="s">
        <v>2072</v>
      </c>
      <c r="G1422" s="246"/>
      <c r="H1422" s="249">
        <v>32.319000000000003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223</v>
      </c>
      <c r="AU1422" s="255" t="s">
        <v>86</v>
      </c>
      <c r="AV1422" s="14" t="s">
        <v>86</v>
      </c>
      <c r="AW1422" s="14" t="s">
        <v>34</v>
      </c>
      <c r="AX1422" s="14" t="s">
        <v>73</v>
      </c>
      <c r="AY1422" s="255" t="s">
        <v>213</v>
      </c>
    </row>
    <row r="1423" s="14" customFormat="1">
      <c r="A1423" s="14"/>
      <c r="B1423" s="245"/>
      <c r="C1423" s="246"/>
      <c r="D1423" s="236" t="s">
        <v>223</v>
      </c>
      <c r="E1423" s="247" t="s">
        <v>21</v>
      </c>
      <c r="F1423" s="248" t="s">
        <v>2073</v>
      </c>
      <c r="G1423" s="246"/>
      <c r="H1423" s="249">
        <v>58.347000000000001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223</v>
      </c>
      <c r="AU1423" s="255" t="s">
        <v>86</v>
      </c>
      <c r="AV1423" s="14" t="s">
        <v>86</v>
      </c>
      <c r="AW1423" s="14" t="s">
        <v>34</v>
      </c>
      <c r="AX1423" s="14" t="s">
        <v>73</v>
      </c>
      <c r="AY1423" s="255" t="s">
        <v>213</v>
      </c>
    </row>
    <row r="1424" s="14" customFormat="1">
      <c r="A1424" s="14"/>
      <c r="B1424" s="245"/>
      <c r="C1424" s="246"/>
      <c r="D1424" s="236" t="s">
        <v>223</v>
      </c>
      <c r="E1424" s="247" t="s">
        <v>21</v>
      </c>
      <c r="F1424" s="248" t="s">
        <v>2074</v>
      </c>
      <c r="G1424" s="246"/>
      <c r="H1424" s="249">
        <v>65.799000000000007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223</v>
      </c>
      <c r="AU1424" s="255" t="s">
        <v>86</v>
      </c>
      <c r="AV1424" s="14" t="s">
        <v>86</v>
      </c>
      <c r="AW1424" s="14" t="s">
        <v>34</v>
      </c>
      <c r="AX1424" s="14" t="s">
        <v>73</v>
      </c>
      <c r="AY1424" s="255" t="s">
        <v>213</v>
      </c>
    </row>
    <row r="1425" s="14" customFormat="1">
      <c r="A1425" s="14"/>
      <c r="B1425" s="245"/>
      <c r="C1425" s="246"/>
      <c r="D1425" s="236" t="s">
        <v>223</v>
      </c>
      <c r="E1425" s="247" t="s">
        <v>21</v>
      </c>
      <c r="F1425" s="248" t="s">
        <v>2075</v>
      </c>
      <c r="G1425" s="246"/>
      <c r="H1425" s="249">
        <v>41.067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223</v>
      </c>
      <c r="AU1425" s="255" t="s">
        <v>86</v>
      </c>
      <c r="AV1425" s="14" t="s">
        <v>86</v>
      </c>
      <c r="AW1425" s="14" t="s">
        <v>34</v>
      </c>
      <c r="AX1425" s="14" t="s">
        <v>73</v>
      </c>
      <c r="AY1425" s="255" t="s">
        <v>213</v>
      </c>
    </row>
    <row r="1426" s="14" customFormat="1">
      <c r="A1426" s="14"/>
      <c r="B1426" s="245"/>
      <c r="C1426" s="246"/>
      <c r="D1426" s="236" t="s">
        <v>223</v>
      </c>
      <c r="E1426" s="247" t="s">
        <v>21</v>
      </c>
      <c r="F1426" s="248" t="s">
        <v>2076</v>
      </c>
      <c r="G1426" s="246"/>
      <c r="H1426" s="249">
        <v>85.697999999999993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223</v>
      </c>
      <c r="AU1426" s="255" t="s">
        <v>86</v>
      </c>
      <c r="AV1426" s="14" t="s">
        <v>86</v>
      </c>
      <c r="AW1426" s="14" t="s">
        <v>34</v>
      </c>
      <c r="AX1426" s="14" t="s">
        <v>73</v>
      </c>
      <c r="AY1426" s="255" t="s">
        <v>213</v>
      </c>
    </row>
    <row r="1427" s="14" customFormat="1">
      <c r="A1427" s="14"/>
      <c r="B1427" s="245"/>
      <c r="C1427" s="246"/>
      <c r="D1427" s="236" t="s">
        <v>223</v>
      </c>
      <c r="E1427" s="247" t="s">
        <v>21</v>
      </c>
      <c r="F1427" s="248" t="s">
        <v>2077</v>
      </c>
      <c r="G1427" s="246"/>
      <c r="H1427" s="249">
        <v>85.346999999999994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223</v>
      </c>
      <c r="AU1427" s="255" t="s">
        <v>86</v>
      </c>
      <c r="AV1427" s="14" t="s">
        <v>86</v>
      </c>
      <c r="AW1427" s="14" t="s">
        <v>34</v>
      </c>
      <c r="AX1427" s="14" t="s">
        <v>73</v>
      </c>
      <c r="AY1427" s="255" t="s">
        <v>213</v>
      </c>
    </row>
    <row r="1428" s="14" customFormat="1">
      <c r="A1428" s="14"/>
      <c r="B1428" s="245"/>
      <c r="C1428" s="246"/>
      <c r="D1428" s="236" t="s">
        <v>223</v>
      </c>
      <c r="E1428" s="247" t="s">
        <v>21</v>
      </c>
      <c r="F1428" s="248" t="s">
        <v>2078</v>
      </c>
      <c r="G1428" s="246"/>
      <c r="H1428" s="249">
        <v>60.479999999999997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223</v>
      </c>
      <c r="AU1428" s="255" t="s">
        <v>86</v>
      </c>
      <c r="AV1428" s="14" t="s">
        <v>86</v>
      </c>
      <c r="AW1428" s="14" t="s">
        <v>34</v>
      </c>
      <c r="AX1428" s="14" t="s">
        <v>73</v>
      </c>
      <c r="AY1428" s="255" t="s">
        <v>213</v>
      </c>
    </row>
    <row r="1429" s="13" customFormat="1">
      <c r="A1429" s="13"/>
      <c r="B1429" s="234"/>
      <c r="C1429" s="235"/>
      <c r="D1429" s="236" t="s">
        <v>223</v>
      </c>
      <c r="E1429" s="237" t="s">
        <v>21</v>
      </c>
      <c r="F1429" s="238" t="s">
        <v>1035</v>
      </c>
      <c r="G1429" s="235"/>
      <c r="H1429" s="237" t="s">
        <v>21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223</v>
      </c>
      <c r="AU1429" s="244" t="s">
        <v>86</v>
      </c>
      <c r="AV1429" s="13" t="s">
        <v>80</v>
      </c>
      <c r="AW1429" s="13" t="s">
        <v>34</v>
      </c>
      <c r="AX1429" s="13" t="s">
        <v>73</v>
      </c>
      <c r="AY1429" s="244" t="s">
        <v>213</v>
      </c>
    </row>
    <row r="1430" s="14" customFormat="1">
      <c r="A1430" s="14"/>
      <c r="B1430" s="245"/>
      <c r="C1430" s="246"/>
      <c r="D1430" s="236" t="s">
        <v>223</v>
      </c>
      <c r="E1430" s="247" t="s">
        <v>21</v>
      </c>
      <c r="F1430" s="248" t="s">
        <v>2079</v>
      </c>
      <c r="G1430" s="246"/>
      <c r="H1430" s="249">
        <v>218.268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223</v>
      </c>
      <c r="AU1430" s="255" t="s">
        <v>86</v>
      </c>
      <c r="AV1430" s="14" t="s">
        <v>86</v>
      </c>
      <c r="AW1430" s="14" t="s">
        <v>34</v>
      </c>
      <c r="AX1430" s="14" t="s">
        <v>73</v>
      </c>
      <c r="AY1430" s="255" t="s">
        <v>213</v>
      </c>
    </row>
    <row r="1431" s="14" customFormat="1">
      <c r="A1431" s="14"/>
      <c r="B1431" s="245"/>
      <c r="C1431" s="246"/>
      <c r="D1431" s="236" t="s">
        <v>223</v>
      </c>
      <c r="E1431" s="247" t="s">
        <v>21</v>
      </c>
      <c r="F1431" s="248" t="s">
        <v>2080</v>
      </c>
      <c r="G1431" s="246"/>
      <c r="H1431" s="249">
        <v>91.179000000000002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223</v>
      </c>
      <c r="AU1431" s="255" t="s">
        <v>86</v>
      </c>
      <c r="AV1431" s="14" t="s">
        <v>86</v>
      </c>
      <c r="AW1431" s="14" t="s">
        <v>34</v>
      </c>
      <c r="AX1431" s="14" t="s">
        <v>73</v>
      </c>
      <c r="AY1431" s="255" t="s">
        <v>213</v>
      </c>
    </row>
    <row r="1432" s="14" customFormat="1">
      <c r="A1432" s="14"/>
      <c r="B1432" s="245"/>
      <c r="C1432" s="246"/>
      <c r="D1432" s="236" t="s">
        <v>223</v>
      </c>
      <c r="E1432" s="247" t="s">
        <v>21</v>
      </c>
      <c r="F1432" s="248" t="s">
        <v>2081</v>
      </c>
      <c r="G1432" s="246"/>
      <c r="H1432" s="249">
        <v>41.094000000000001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223</v>
      </c>
      <c r="AU1432" s="255" t="s">
        <v>86</v>
      </c>
      <c r="AV1432" s="14" t="s">
        <v>86</v>
      </c>
      <c r="AW1432" s="14" t="s">
        <v>34</v>
      </c>
      <c r="AX1432" s="14" t="s">
        <v>73</v>
      </c>
      <c r="AY1432" s="255" t="s">
        <v>213</v>
      </c>
    </row>
    <row r="1433" s="14" customFormat="1">
      <c r="A1433" s="14"/>
      <c r="B1433" s="245"/>
      <c r="C1433" s="246"/>
      <c r="D1433" s="236" t="s">
        <v>223</v>
      </c>
      <c r="E1433" s="247" t="s">
        <v>21</v>
      </c>
      <c r="F1433" s="248" t="s">
        <v>2082</v>
      </c>
      <c r="G1433" s="246"/>
      <c r="H1433" s="249">
        <v>31.995000000000001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223</v>
      </c>
      <c r="AU1433" s="255" t="s">
        <v>86</v>
      </c>
      <c r="AV1433" s="14" t="s">
        <v>86</v>
      </c>
      <c r="AW1433" s="14" t="s">
        <v>34</v>
      </c>
      <c r="AX1433" s="14" t="s">
        <v>73</v>
      </c>
      <c r="AY1433" s="255" t="s">
        <v>213</v>
      </c>
    </row>
    <row r="1434" s="14" customFormat="1">
      <c r="A1434" s="14"/>
      <c r="B1434" s="245"/>
      <c r="C1434" s="246"/>
      <c r="D1434" s="236" t="s">
        <v>223</v>
      </c>
      <c r="E1434" s="247" t="s">
        <v>21</v>
      </c>
      <c r="F1434" s="248" t="s">
        <v>2083</v>
      </c>
      <c r="G1434" s="246"/>
      <c r="H1434" s="249">
        <v>30.672000000000001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223</v>
      </c>
      <c r="AU1434" s="255" t="s">
        <v>86</v>
      </c>
      <c r="AV1434" s="14" t="s">
        <v>86</v>
      </c>
      <c r="AW1434" s="14" t="s">
        <v>34</v>
      </c>
      <c r="AX1434" s="14" t="s">
        <v>73</v>
      </c>
      <c r="AY1434" s="255" t="s">
        <v>213</v>
      </c>
    </row>
    <row r="1435" s="14" customFormat="1">
      <c r="A1435" s="14"/>
      <c r="B1435" s="245"/>
      <c r="C1435" s="246"/>
      <c r="D1435" s="236" t="s">
        <v>223</v>
      </c>
      <c r="E1435" s="247" t="s">
        <v>21</v>
      </c>
      <c r="F1435" s="248" t="s">
        <v>2084</v>
      </c>
      <c r="G1435" s="246"/>
      <c r="H1435" s="249">
        <v>22.788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223</v>
      </c>
      <c r="AU1435" s="255" t="s">
        <v>86</v>
      </c>
      <c r="AV1435" s="14" t="s">
        <v>86</v>
      </c>
      <c r="AW1435" s="14" t="s">
        <v>34</v>
      </c>
      <c r="AX1435" s="14" t="s">
        <v>73</v>
      </c>
      <c r="AY1435" s="255" t="s">
        <v>213</v>
      </c>
    </row>
    <row r="1436" s="14" customFormat="1">
      <c r="A1436" s="14"/>
      <c r="B1436" s="245"/>
      <c r="C1436" s="246"/>
      <c r="D1436" s="236" t="s">
        <v>223</v>
      </c>
      <c r="E1436" s="247" t="s">
        <v>21</v>
      </c>
      <c r="F1436" s="248" t="s">
        <v>2085</v>
      </c>
      <c r="G1436" s="246"/>
      <c r="H1436" s="249">
        <v>50.058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223</v>
      </c>
      <c r="AU1436" s="255" t="s">
        <v>86</v>
      </c>
      <c r="AV1436" s="14" t="s">
        <v>86</v>
      </c>
      <c r="AW1436" s="14" t="s">
        <v>34</v>
      </c>
      <c r="AX1436" s="14" t="s">
        <v>73</v>
      </c>
      <c r="AY1436" s="255" t="s">
        <v>213</v>
      </c>
    </row>
    <row r="1437" s="14" customFormat="1">
      <c r="A1437" s="14"/>
      <c r="B1437" s="245"/>
      <c r="C1437" s="246"/>
      <c r="D1437" s="236" t="s">
        <v>223</v>
      </c>
      <c r="E1437" s="247" t="s">
        <v>21</v>
      </c>
      <c r="F1437" s="248" t="s">
        <v>2086</v>
      </c>
      <c r="G1437" s="246"/>
      <c r="H1437" s="249">
        <v>40.878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223</v>
      </c>
      <c r="AU1437" s="255" t="s">
        <v>86</v>
      </c>
      <c r="AV1437" s="14" t="s">
        <v>86</v>
      </c>
      <c r="AW1437" s="14" t="s">
        <v>34</v>
      </c>
      <c r="AX1437" s="14" t="s">
        <v>73</v>
      </c>
      <c r="AY1437" s="255" t="s">
        <v>213</v>
      </c>
    </row>
    <row r="1438" s="14" customFormat="1">
      <c r="A1438" s="14"/>
      <c r="B1438" s="245"/>
      <c r="C1438" s="246"/>
      <c r="D1438" s="236" t="s">
        <v>223</v>
      </c>
      <c r="E1438" s="247" t="s">
        <v>21</v>
      </c>
      <c r="F1438" s="248" t="s">
        <v>2087</v>
      </c>
      <c r="G1438" s="246"/>
      <c r="H1438" s="249">
        <v>60.155999999999999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223</v>
      </c>
      <c r="AU1438" s="255" t="s">
        <v>86</v>
      </c>
      <c r="AV1438" s="14" t="s">
        <v>86</v>
      </c>
      <c r="AW1438" s="14" t="s">
        <v>34</v>
      </c>
      <c r="AX1438" s="14" t="s">
        <v>73</v>
      </c>
      <c r="AY1438" s="255" t="s">
        <v>213</v>
      </c>
    </row>
    <row r="1439" s="14" customFormat="1">
      <c r="A1439" s="14"/>
      <c r="B1439" s="245"/>
      <c r="C1439" s="246"/>
      <c r="D1439" s="236" t="s">
        <v>223</v>
      </c>
      <c r="E1439" s="247" t="s">
        <v>21</v>
      </c>
      <c r="F1439" s="248" t="s">
        <v>2088</v>
      </c>
      <c r="G1439" s="246"/>
      <c r="H1439" s="249">
        <v>54.378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223</v>
      </c>
      <c r="AU1439" s="255" t="s">
        <v>86</v>
      </c>
      <c r="AV1439" s="14" t="s">
        <v>86</v>
      </c>
      <c r="AW1439" s="14" t="s">
        <v>34</v>
      </c>
      <c r="AX1439" s="14" t="s">
        <v>73</v>
      </c>
      <c r="AY1439" s="255" t="s">
        <v>213</v>
      </c>
    </row>
    <row r="1440" s="14" customFormat="1">
      <c r="A1440" s="14"/>
      <c r="B1440" s="245"/>
      <c r="C1440" s="246"/>
      <c r="D1440" s="236" t="s">
        <v>223</v>
      </c>
      <c r="E1440" s="247" t="s">
        <v>21</v>
      </c>
      <c r="F1440" s="248" t="s">
        <v>2089</v>
      </c>
      <c r="G1440" s="246"/>
      <c r="H1440" s="249">
        <v>54.081000000000003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223</v>
      </c>
      <c r="AU1440" s="255" t="s">
        <v>86</v>
      </c>
      <c r="AV1440" s="14" t="s">
        <v>86</v>
      </c>
      <c r="AW1440" s="14" t="s">
        <v>34</v>
      </c>
      <c r="AX1440" s="14" t="s">
        <v>73</v>
      </c>
      <c r="AY1440" s="255" t="s">
        <v>213</v>
      </c>
    </row>
    <row r="1441" s="14" customFormat="1">
      <c r="A1441" s="14"/>
      <c r="B1441" s="245"/>
      <c r="C1441" s="246"/>
      <c r="D1441" s="236" t="s">
        <v>223</v>
      </c>
      <c r="E1441" s="247" t="s">
        <v>21</v>
      </c>
      <c r="F1441" s="248" t="s">
        <v>2090</v>
      </c>
      <c r="G1441" s="246"/>
      <c r="H1441" s="249">
        <v>22.302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223</v>
      </c>
      <c r="AU1441" s="255" t="s">
        <v>86</v>
      </c>
      <c r="AV1441" s="14" t="s">
        <v>86</v>
      </c>
      <c r="AW1441" s="14" t="s">
        <v>34</v>
      </c>
      <c r="AX1441" s="14" t="s">
        <v>73</v>
      </c>
      <c r="AY1441" s="255" t="s">
        <v>213</v>
      </c>
    </row>
    <row r="1442" s="14" customFormat="1">
      <c r="A1442" s="14"/>
      <c r="B1442" s="245"/>
      <c r="C1442" s="246"/>
      <c r="D1442" s="236" t="s">
        <v>223</v>
      </c>
      <c r="E1442" s="247" t="s">
        <v>21</v>
      </c>
      <c r="F1442" s="248" t="s">
        <v>2091</v>
      </c>
      <c r="G1442" s="246"/>
      <c r="H1442" s="249">
        <v>24.003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223</v>
      </c>
      <c r="AU1442" s="255" t="s">
        <v>86</v>
      </c>
      <c r="AV1442" s="14" t="s">
        <v>86</v>
      </c>
      <c r="AW1442" s="14" t="s">
        <v>34</v>
      </c>
      <c r="AX1442" s="14" t="s">
        <v>73</v>
      </c>
      <c r="AY1442" s="255" t="s">
        <v>213</v>
      </c>
    </row>
    <row r="1443" s="14" customFormat="1">
      <c r="A1443" s="14"/>
      <c r="B1443" s="245"/>
      <c r="C1443" s="246"/>
      <c r="D1443" s="236" t="s">
        <v>223</v>
      </c>
      <c r="E1443" s="247" t="s">
        <v>21</v>
      </c>
      <c r="F1443" s="248" t="s">
        <v>2092</v>
      </c>
      <c r="G1443" s="246"/>
      <c r="H1443" s="249">
        <v>34.587000000000003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223</v>
      </c>
      <c r="AU1443" s="255" t="s">
        <v>86</v>
      </c>
      <c r="AV1443" s="14" t="s">
        <v>86</v>
      </c>
      <c r="AW1443" s="14" t="s">
        <v>34</v>
      </c>
      <c r="AX1443" s="14" t="s">
        <v>73</v>
      </c>
      <c r="AY1443" s="255" t="s">
        <v>213</v>
      </c>
    </row>
    <row r="1444" s="14" customFormat="1">
      <c r="A1444" s="14"/>
      <c r="B1444" s="245"/>
      <c r="C1444" s="246"/>
      <c r="D1444" s="236" t="s">
        <v>223</v>
      </c>
      <c r="E1444" s="247" t="s">
        <v>21</v>
      </c>
      <c r="F1444" s="248" t="s">
        <v>2093</v>
      </c>
      <c r="G1444" s="246"/>
      <c r="H1444" s="249">
        <v>119.232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223</v>
      </c>
      <c r="AU1444" s="255" t="s">
        <v>86</v>
      </c>
      <c r="AV1444" s="14" t="s">
        <v>86</v>
      </c>
      <c r="AW1444" s="14" t="s">
        <v>34</v>
      </c>
      <c r="AX1444" s="14" t="s">
        <v>73</v>
      </c>
      <c r="AY1444" s="255" t="s">
        <v>213</v>
      </c>
    </row>
    <row r="1445" s="14" customFormat="1">
      <c r="A1445" s="14"/>
      <c r="B1445" s="245"/>
      <c r="C1445" s="246"/>
      <c r="D1445" s="236" t="s">
        <v>223</v>
      </c>
      <c r="E1445" s="247" t="s">
        <v>21</v>
      </c>
      <c r="F1445" s="248" t="s">
        <v>2094</v>
      </c>
      <c r="G1445" s="246"/>
      <c r="H1445" s="249">
        <v>78.353999999999999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223</v>
      </c>
      <c r="AU1445" s="255" t="s">
        <v>86</v>
      </c>
      <c r="AV1445" s="14" t="s">
        <v>86</v>
      </c>
      <c r="AW1445" s="14" t="s">
        <v>34</v>
      </c>
      <c r="AX1445" s="14" t="s">
        <v>73</v>
      </c>
      <c r="AY1445" s="255" t="s">
        <v>213</v>
      </c>
    </row>
    <row r="1446" s="14" customFormat="1">
      <c r="A1446" s="14"/>
      <c r="B1446" s="245"/>
      <c r="C1446" s="246"/>
      <c r="D1446" s="236" t="s">
        <v>223</v>
      </c>
      <c r="E1446" s="247" t="s">
        <v>21</v>
      </c>
      <c r="F1446" s="248" t="s">
        <v>2095</v>
      </c>
      <c r="G1446" s="246"/>
      <c r="H1446" s="249">
        <v>48.951000000000001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223</v>
      </c>
      <c r="AU1446" s="255" t="s">
        <v>86</v>
      </c>
      <c r="AV1446" s="14" t="s">
        <v>86</v>
      </c>
      <c r="AW1446" s="14" t="s">
        <v>34</v>
      </c>
      <c r="AX1446" s="14" t="s">
        <v>73</v>
      </c>
      <c r="AY1446" s="255" t="s">
        <v>213</v>
      </c>
    </row>
    <row r="1447" s="14" customFormat="1">
      <c r="A1447" s="14"/>
      <c r="B1447" s="245"/>
      <c r="C1447" s="246"/>
      <c r="D1447" s="236" t="s">
        <v>223</v>
      </c>
      <c r="E1447" s="247" t="s">
        <v>21</v>
      </c>
      <c r="F1447" s="248" t="s">
        <v>2096</v>
      </c>
      <c r="G1447" s="246"/>
      <c r="H1447" s="249">
        <v>49.274999999999999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223</v>
      </c>
      <c r="AU1447" s="255" t="s">
        <v>86</v>
      </c>
      <c r="AV1447" s="14" t="s">
        <v>86</v>
      </c>
      <c r="AW1447" s="14" t="s">
        <v>34</v>
      </c>
      <c r="AX1447" s="14" t="s">
        <v>73</v>
      </c>
      <c r="AY1447" s="255" t="s">
        <v>213</v>
      </c>
    </row>
    <row r="1448" s="14" customFormat="1">
      <c r="A1448" s="14"/>
      <c r="B1448" s="245"/>
      <c r="C1448" s="246"/>
      <c r="D1448" s="236" t="s">
        <v>223</v>
      </c>
      <c r="E1448" s="247" t="s">
        <v>21</v>
      </c>
      <c r="F1448" s="248" t="s">
        <v>2097</v>
      </c>
      <c r="G1448" s="246"/>
      <c r="H1448" s="249">
        <v>48.654000000000003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223</v>
      </c>
      <c r="AU1448" s="255" t="s">
        <v>86</v>
      </c>
      <c r="AV1448" s="14" t="s">
        <v>86</v>
      </c>
      <c r="AW1448" s="14" t="s">
        <v>34</v>
      </c>
      <c r="AX1448" s="14" t="s">
        <v>73</v>
      </c>
      <c r="AY1448" s="255" t="s">
        <v>213</v>
      </c>
    </row>
    <row r="1449" s="14" customFormat="1">
      <c r="A1449" s="14"/>
      <c r="B1449" s="245"/>
      <c r="C1449" s="246"/>
      <c r="D1449" s="236" t="s">
        <v>223</v>
      </c>
      <c r="E1449" s="247" t="s">
        <v>21</v>
      </c>
      <c r="F1449" s="248" t="s">
        <v>2098</v>
      </c>
      <c r="G1449" s="246"/>
      <c r="H1449" s="249">
        <v>49.274999999999999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223</v>
      </c>
      <c r="AU1449" s="255" t="s">
        <v>86</v>
      </c>
      <c r="AV1449" s="14" t="s">
        <v>86</v>
      </c>
      <c r="AW1449" s="14" t="s">
        <v>34</v>
      </c>
      <c r="AX1449" s="14" t="s">
        <v>73</v>
      </c>
      <c r="AY1449" s="255" t="s">
        <v>213</v>
      </c>
    </row>
    <row r="1450" s="14" customFormat="1">
      <c r="A1450" s="14"/>
      <c r="B1450" s="245"/>
      <c r="C1450" s="246"/>
      <c r="D1450" s="236" t="s">
        <v>223</v>
      </c>
      <c r="E1450" s="247" t="s">
        <v>21</v>
      </c>
      <c r="F1450" s="248" t="s">
        <v>2099</v>
      </c>
      <c r="G1450" s="246"/>
      <c r="H1450" s="249">
        <v>33.399000000000001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223</v>
      </c>
      <c r="AU1450" s="255" t="s">
        <v>86</v>
      </c>
      <c r="AV1450" s="14" t="s">
        <v>86</v>
      </c>
      <c r="AW1450" s="14" t="s">
        <v>34</v>
      </c>
      <c r="AX1450" s="14" t="s">
        <v>73</v>
      </c>
      <c r="AY1450" s="255" t="s">
        <v>213</v>
      </c>
    </row>
    <row r="1451" s="14" customFormat="1">
      <c r="A1451" s="14"/>
      <c r="B1451" s="245"/>
      <c r="C1451" s="246"/>
      <c r="D1451" s="236" t="s">
        <v>223</v>
      </c>
      <c r="E1451" s="247" t="s">
        <v>21</v>
      </c>
      <c r="F1451" s="248" t="s">
        <v>2100</v>
      </c>
      <c r="G1451" s="246"/>
      <c r="H1451" s="249">
        <v>17.091000000000001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223</v>
      </c>
      <c r="AU1451" s="255" t="s">
        <v>86</v>
      </c>
      <c r="AV1451" s="14" t="s">
        <v>86</v>
      </c>
      <c r="AW1451" s="14" t="s">
        <v>34</v>
      </c>
      <c r="AX1451" s="14" t="s">
        <v>73</v>
      </c>
      <c r="AY1451" s="255" t="s">
        <v>213</v>
      </c>
    </row>
    <row r="1452" s="14" customFormat="1">
      <c r="A1452" s="14"/>
      <c r="B1452" s="245"/>
      <c r="C1452" s="246"/>
      <c r="D1452" s="236" t="s">
        <v>223</v>
      </c>
      <c r="E1452" s="247" t="s">
        <v>21</v>
      </c>
      <c r="F1452" s="248" t="s">
        <v>2101</v>
      </c>
      <c r="G1452" s="246"/>
      <c r="H1452" s="249">
        <v>27.728999999999999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223</v>
      </c>
      <c r="AU1452" s="255" t="s">
        <v>86</v>
      </c>
      <c r="AV1452" s="14" t="s">
        <v>86</v>
      </c>
      <c r="AW1452" s="14" t="s">
        <v>34</v>
      </c>
      <c r="AX1452" s="14" t="s">
        <v>73</v>
      </c>
      <c r="AY1452" s="255" t="s">
        <v>213</v>
      </c>
    </row>
    <row r="1453" s="14" customFormat="1">
      <c r="A1453" s="14"/>
      <c r="B1453" s="245"/>
      <c r="C1453" s="246"/>
      <c r="D1453" s="236" t="s">
        <v>223</v>
      </c>
      <c r="E1453" s="247" t="s">
        <v>21</v>
      </c>
      <c r="F1453" s="248" t="s">
        <v>2102</v>
      </c>
      <c r="G1453" s="246"/>
      <c r="H1453" s="249">
        <v>21.167999999999999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223</v>
      </c>
      <c r="AU1453" s="255" t="s">
        <v>86</v>
      </c>
      <c r="AV1453" s="14" t="s">
        <v>86</v>
      </c>
      <c r="AW1453" s="14" t="s">
        <v>34</v>
      </c>
      <c r="AX1453" s="14" t="s">
        <v>73</v>
      </c>
      <c r="AY1453" s="255" t="s">
        <v>213</v>
      </c>
    </row>
    <row r="1454" s="14" customFormat="1">
      <c r="A1454" s="14"/>
      <c r="B1454" s="245"/>
      <c r="C1454" s="246"/>
      <c r="D1454" s="236" t="s">
        <v>223</v>
      </c>
      <c r="E1454" s="247" t="s">
        <v>21</v>
      </c>
      <c r="F1454" s="248" t="s">
        <v>2103</v>
      </c>
      <c r="G1454" s="246"/>
      <c r="H1454" s="249">
        <v>14.417999999999999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223</v>
      </c>
      <c r="AU1454" s="255" t="s">
        <v>86</v>
      </c>
      <c r="AV1454" s="14" t="s">
        <v>86</v>
      </c>
      <c r="AW1454" s="14" t="s">
        <v>34</v>
      </c>
      <c r="AX1454" s="14" t="s">
        <v>73</v>
      </c>
      <c r="AY1454" s="255" t="s">
        <v>213</v>
      </c>
    </row>
    <row r="1455" s="14" customFormat="1">
      <c r="A1455" s="14"/>
      <c r="B1455" s="245"/>
      <c r="C1455" s="246"/>
      <c r="D1455" s="236" t="s">
        <v>223</v>
      </c>
      <c r="E1455" s="247" t="s">
        <v>21</v>
      </c>
      <c r="F1455" s="248" t="s">
        <v>2104</v>
      </c>
      <c r="G1455" s="246"/>
      <c r="H1455" s="249">
        <v>28.350000000000001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223</v>
      </c>
      <c r="AU1455" s="255" t="s">
        <v>86</v>
      </c>
      <c r="AV1455" s="14" t="s">
        <v>86</v>
      </c>
      <c r="AW1455" s="14" t="s">
        <v>34</v>
      </c>
      <c r="AX1455" s="14" t="s">
        <v>73</v>
      </c>
      <c r="AY1455" s="255" t="s">
        <v>213</v>
      </c>
    </row>
    <row r="1456" s="14" customFormat="1">
      <c r="A1456" s="14"/>
      <c r="B1456" s="245"/>
      <c r="C1456" s="246"/>
      <c r="D1456" s="236" t="s">
        <v>223</v>
      </c>
      <c r="E1456" s="247" t="s">
        <v>21</v>
      </c>
      <c r="F1456" s="248" t="s">
        <v>2105</v>
      </c>
      <c r="G1456" s="246"/>
      <c r="H1456" s="249">
        <v>23.760000000000002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223</v>
      </c>
      <c r="AU1456" s="255" t="s">
        <v>86</v>
      </c>
      <c r="AV1456" s="14" t="s">
        <v>86</v>
      </c>
      <c r="AW1456" s="14" t="s">
        <v>34</v>
      </c>
      <c r="AX1456" s="14" t="s">
        <v>73</v>
      </c>
      <c r="AY1456" s="255" t="s">
        <v>213</v>
      </c>
    </row>
    <row r="1457" s="14" customFormat="1">
      <c r="A1457" s="14"/>
      <c r="B1457" s="245"/>
      <c r="C1457" s="246"/>
      <c r="D1457" s="236" t="s">
        <v>223</v>
      </c>
      <c r="E1457" s="247" t="s">
        <v>21</v>
      </c>
      <c r="F1457" s="248" t="s">
        <v>2106</v>
      </c>
      <c r="G1457" s="246"/>
      <c r="H1457" s="249">
        <v>23.193000000000001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223</v>
      </c>
      <c r="AU1457" s="255" t="s">
        <v>86</v>
      </c>
      <c r="AV1457" s="14" t="s">
        <v>86</v>
      </c>
      <c r="AW1457" s="14" t="s">
        <v>34</v>
      </c>
      <c r="AX1457" s="14" t="s">
        <v>73</v>
      </c>
      <c r="AY1457" s="255" t="s">
        <v>213</v>
      </c>
    </row>
    <row r="1458" s="14" customFormat="1">
      <c r="A1458" s="14"/>
      <c r="B1458" s="245"/>
      <c r="C1458" s="246"/>
      <c r="D1458" s="236" t="s">
        <v>223</v>
      </c>
      <c r="E1458" s="247" t="s">
        <v>21</v>
      </c>
      <c r="F1458" s="248" t="s">
        <v>2107</v>
      </c>
      <c r="G1458" s="246"/>
      <c r="H1458" s="249">
        <v>22.032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223</v>
      </c>
      <c r="AU1458" s="255" t="s">
        <v>86</v>
      </c>
      <c r="AV1458" s="14" t="s">
        <v>86</v>
      </c>
      <c r="AW1458" s="14" t="s">
        <v>34</v>
      </c>
      <c r="AX1458" s="14" t="s">
        <v>73</v>
      </c>
      <c r="AY1458" s="255" t="s">
        <v>213</v>
      </c>
    </row>
    <row r="1459" s="13" customFormat="1">
      <c r="A1459" s="13"/>
      <c r="B1459" s="234"/>
      <c r="C1459" s="235"/>
      <c r="D1459" s="236" t="s">
        <v>223</v>
      </c>
      <c r="E1459" s="237" t="s">
        <v>21</v>
      </c>
      <c r="F1459" s="238" t="s">
        <v>1044</v>
      </c>
      <c r="G1459" s="235"/>
      <c r="H1459" s="237" t="s">
        <v>21</v>
      </c>
      <c r="I1459" s="239"/>
      <c r="J1459" s="235"/>
      <c r="K1459" s="235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223</v>
      </c>
      <c r="AU1459" s="244" t="s">
        <v>86</v>
      </c>
      <c r="AV1459" s="13" t="s">
        <v>80</v>
      </c>
      <c r="AW1459" s="13" t="s">
        <v>34</v>
      </c>
      <c r="AX1459" s="13" t="s">
        <v>73</v>
      </c>
      <c r="AY1459" s="244" t="s">
        <v>213</v>
      </c>
    </row>
    <row r="1460" s="14" customFormat="1">
      <c r="A1460" s="14"/>
      <c r="B1460" s="245"/>
      <c r="C1460" s="246"/>
      <c r="D1460" s="236" t="s">
        <v>223</v>
      </c>
      <c r="E1460" s="247" t="s">
        <v>21</v>
      </c>
      <c r="F1460" s="248" t="s">
        <v>2108</v>
      </c>
      <c r="G1460" s="246"/>
      <c r="H1460" s="249">
        <v>118.125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223</v>
      </c>
      <c r="AU1460" s="255" t="s">
        <v>86</v>
      </c>
      <c r="AV1460" s="14" t="s">
        <v>86</v>
      </c>
      <c r="AW1460" s="14" t="s">
        <v>34</v>
      </c>
      <c r="AX1460" s="14" t="s">
        <v>73</v>
      </c>
      <c r="AY1460" s="255" t="s">
        <v>213</v>
      </c>
    </row>
    <row r="1461" s="14" customFormat="1">
      <c r="A1461" s="14"/>
      <c r="B1461" s="245"/>
      <c r="C1461" s="246"/>
      <c r="D1461" s="236" t="s">
        <v>223</v>
      </c>
      <c r="E1461" s="247" t="s">
        <v>21</v>
      </c>
      <c r="F1461" s="248" t="s">
        <v>2109</v>
      </c>
      <c r="G1461" s="246"/>
      <c r="H1461" s="249">
        <v>107.649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223</v>
      </c>
      <c r="AU1461" s="255" t="s">
        <v>86</v>
      </c>
      <c r="AV1461" s="14" t="s">
        <v>86</v>
      </c>
      <c r="AW1461" s="14" t="s">
        <v>34</v>
      </c>
      <c r="AX1461" s="14" t="s">
        <v>73</v>
      </c>
      <c r="AY1461" s="255" t="s">
        <v>213</v>
      </c>
    </row>
    <row r="1462" s="14" customFormat="1">
      <c r="A1462" s="14"/>
      <c r="B1462" s="245"/>
      <c r="C1462" s="246"/>
      <c r="D1462" s="236" t="s">
        <v>223</v>
      </c>
      <c r="E1462" s="247" t="s">
        <v>21</v>
      </c>
      <c r="F1462" s="248" t="s">
        <v>2110</v>
      </c>
      <c r="G1462" s="246"/>
      <c r="H1462" s="249">
        <v>38.366999999999997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223</v>
      </c>
      <c r="AU1462" s="255" t="s">
        <v>86</v>
      </c>
      <c r="AV1462" s="14" t="s">
        <v>86</v>
      </c>
      <c r="AW1462" s="14" t="s">
        <v>34</v>
      </c>
      <c r="AX1462" s="14" t="s">
        <v>73</v>
      </c>
      <c r="AY1462" s="255" t="s">
        <v>213</v>
      </c>
    </row>
    <row r="1463" s="14" customFormat="1">
      <c r="A1463" s="14"/>
      <c r="B1463" s="245"/>
      <c r="C1463" s="246"/>
      <c r="D1463" s="236" t="s">
        <v>223</v>
      </c>
      <c r="E1463" s="247" t="s">
        <v>21</v>
      </c>
      <c r="F1463" s="248" t="s">
        <v>2111</v>
      </c>
      <c r="G1463" s="246"/>
      <c r="H1463" s="249">
        <v>55.457999999999998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223</v>
      </c>
      <c r="AU1463" s="255" t="s">
        <v>86</v>
      </c>
      <c r="AV1463" s="14" t="s">
        <v>86</v>
      </c>
      <c r="AW1463" s="14" t="s">
        <v>34</v>
      </c>
      <c r="AX1463" s="14" t="s">
        <v>73</v>
      </c>
      <c r="AY1463" s="255" t="s">
        <v>213</v>
      </c>
    </row>
    <row r="1464" s="14" customFormat="1">
      <c r="A1464" s="14"/>
      <c r="B1464" s="245"/>
      <c r="C1464" s="246"/>
      <c r="D1464" s="236" t="s">
        <v>223</v>
      </c>
      <c r="E1464" s="247" t="s">
        <v>21</v>
      </c>
      <c r="F1464" s="248" t="s">
        <v>2112</v>
      </c>
      <c r="G1464" s="246"/>
      <c r="H1464" s="249">
        <v>46.439999999999998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223</v>
      </c>
      <c r="AU1464" s="255" t="s">
        <v>86</v>
      </c>
      <c r="AV1464" s="14" t="s">
        <v>86</v>
      </c>
      <c r="AW1464" s="14" t="s">
        <v>34</v>
      </c>
      <c r="AX1464" s="14" t="s">
        <v>73</v>
      </c>
      <c r="AY1464" s="255" t="s">
        <v>213</v>
      </c>
    </row>
    <row r="1465" s="14" customFormat="1">
      <c r="A1465" s="14"/>
      <c r="B1465" s="245"/>
      <c r="C1465" s="246"/>
      <c r="D1465" s="236" t="s">
        <v>223</v>
      </c>
      <c r="E1465" s="247" t="s">
        <v>21</v>
      </c>
      <c r="F1465" s="248" t="s">
        <v>2113</v>
      </c>
      <c r="G1465" s="246"/>
      <c r="H1465" s="249">
        <v>41.283000000000001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223</v>
      </c>
      <c r="AU1465" s="255" t="s">
        <v>86</v>
      </c>
      <c r="AV1465" s="14" t="s">
        <v>86</v>
      </c>
      <c r="AW1465" s="14" t="s">
        <v>34</v>
      </c>
      <c r="AX1465" s="14" t="s">
        <v>73</v>
      </c>
      <c r="AY1465" s="255" t="s">
        <v>213</v>
      </c>
    </row>
    <row r="1466" s="14" customFormat="1">
      <c r="A1466" s="14"/>
      <c r="B1466" s="245"/>
      <c r="C1466" s="246"/>
      <c r="D1466" s="236" t="s">
        <v>223</v>
      </c>
      <c r="E1466" s="247" t="s">
        <v>21</v>
      </c>
      <c r="F1466" s="248" t="s">
        <v>2114</v>
      </c>
      <c r="G1466" s="246"/>
      <c r="H1466" s="249">
        <v>57.131999999999998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223</v>
      </c>
      <c r="AU1466" s="255" t="s">
        <v>86</v>
      </c>
      <c r="AV1466" s="14" t="s">
        <v>86</v>
      </c>
      <c r="AW1466" s="14" t="s">
        <v>34</v>
      </c>
      <c r="AX1466" s="14" t="s">
        <v>73</v>
      </c>
      <c r="AY1466" s="255" t="s">
        <v>213</v>
      </c>
    </row>
    <row r="1467" s="14" customFormat="1">
      <c r="A1467" s="14"/>
      <c r="B1467" s="245"/>
      <c r="C1467" s="246"/>
      <c r="D1467" s="236" t="s">
        <v>223</v>
      </c>
      <c r="E1467" s="247" t="s">
        <v>21</v>
      </c>
      <c r="F1467" s="248" t="s">
        <v>2115</v>
      </c>
      <c r="G1467" s="246"/>
      <c r="H1467" s="249">
        <v>23.760000000000002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223</v>
      </c>
      <c r="AU1467" s="255" t="s">
        <v>86</v>
      </c>
      <c r="AV1467" s="14" t="s">
        <v>86</v>
      </c>
      <c r="AW1467" s="14" t="s">
        <v>34</v>
      </c>
      <c r="AX1467" s="14" t="s">
        <v>73</v>
      </c>
      <c r="AY1467" s="255" t="s">
        <v>213</v>
      </c>
    </row>
    <row r="1468" s="14" customFormat="1">
      <c r="A1468" s="14"/>
      <c r="B1468" s="245"/>
      <c r="C1468" s="246"/>
      <c r="D1468" s="236" t="s">
        <v>223</v>
      </c>
      <c r="E1468" s="247" t="s">
        <v>21</v>
      </c>
      <c r="F1468" s="248" t="s">
        <v>2116</v>
      </c>
      <c r="G1468" s="246"/>
      <c r="H1468" s="249">
        <v>15.93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223</v>
      </c>
      <c r="AU1468" s="255" t="s">
        <v>86</v>
      </c>
      <c r="AV1468" s="14" t="s">
        <v>86</v>
      </c>
      <c r="AW1468" s="14" t="s">
        <v>34</v>
      </c>
      <c r="AX1468" s="14" t="s">
        <v>73</v>
      </c>
      <c r="AY1468" s="255" t="s">
        <v>213</v>
      </c>
    </row>
    <row r="1469" s="14" customFormat="1">
      <c r="A1469" s="14"/>
      <c r="B1469" s="245"/>
      <c r="C1469" s="246"/>
      <c r="D1469" s="236" t="s">
        <v>223</v>
      </c>
      <c r="E1469" s="247" t="s">
        <v>21</v>
      </c>
      <c r="F1469" s="248" t="s">
        <v>2117</v>
      </c>
      <c r="G1469" s="246"/>
      <c r="H1469" s="249">
        <v>15.93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223</v>
      </c>
      <c r="AU1469" s="255" t="s">
        <v>86</v>
      </c>
      <c r="AV1469" s="14" t="s">
        <v>86</v>
      </c>
      <c r="AW1469" s="14" t="s">
        <v>34</v>
      </c>
      <c r="AX1469" s="14" t="s">
        <v>73</v>
      </c>
      <c r="AY1469" s="255" t="s">
        <v>213</v>
      </c>
    </row>
    <row r="1470" s="14" customFormat="1">
      <c r="A1470" s="14"/>
      <c r="B1470" s="245"/>
      <c r="C1470" s="246"/>
      <c r="D1470" s="236" t="s">
        <v>223</v>
      </c>
      <c r="E1470" s="247" t="s">
        <v>21</v>
      </c>
      <c r="F1470" s="248" t="s">
        <v>2118</v>
      </c>
      <c r="G1470" s="246"/>
      <c r="H1470" s="249">
        <v>31.265999999999998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223</v>
      </c>
      <c r="AU1470" s="255" t="s">
        <v>86</v>
      </c>
      <c r="AV1470" s="14" t="s">
        <v>86</v>
      </c>
      <c r="AW1470" s="14" t="s">
        <v>34</v>
      </c>
      <c r="AX1470" s="14" t="s">
        <v>73</v>
      </c>
      <c r="AY1470" s="255" t="s">
        <v>213</v>
      </c>
    </row>
    <row r="1471" s="14" customFormat="1">
      <c r="A1471" s="14"/>
      <c r="B1471" s="245"/>
      <c r="C1471" s="246"/>
      <c r="D1471" s="236" t="s">
        <v>223</v>
      </c>
      <c r="E1471" s="247" t="s">
        <v>21</v>
      </c>
      <c r="F1471" s="248" t="s">
        <v>2119</v>
      </c>
      <c r="G1471" s="246"/>
      <c r="H1471" s="249">
        <v>83.078999999999994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223</v>
      </c>
      <c r="AU1471" s="255" t="s">
        <v>86</v>
      </c>
      <c r="AV1471" s="14" t="s">
        <v>86</v>
      </c>
      <c r="AW1471" s="14" t="s">
        <v>34</v>
      </c>
      <c r="AX1471" s="14" t="s">
        <v>73</v>
      </c>
      <c r="AY1471" s="255" t="s">
        <v>213</v>
      </c>
    </row>
    <row r="1472" s="14" customFormat="1">
      <c r="A1472" s="14"/>
      <c r="B1472" s="245"/>
      <c r="C1472" s="246"/>
      <c r="D1472" s="236" t="s">
        <v>223</v>
      </c>
      <c r="E1472" s="247" t="s">
        <v>21</v>
      </c>
      <c r="F1472" s="248" t="s">
        <v>2120</v>
      </c>
      <c r="G1472" s="246"/>
      <c r="H1472" s="249">
        <v>78.569999999999993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223</v>
      </c>
      <c r="AU1472" s="255" t="s">
        <v>86</v>
      </c>
      <c r="AV1472" s="14" t="s">
        <v>86</v>
      </c>
      <c r="AW1472" s="14" t="s">
        <v>34</v>
      </c>
      <c r="AX1472" s="14" t="s">
        <v>73</v>
      </c>
      <c r="AY1472" s="255" t="s">
        <v>213</v>
      </c>
    </row>
    <row r="1473" s="14" customFormat="1">
      <c r="A1473" s="14"/>
      <c r="B1473" s="245"/>
      <c r="C1473" s="246"/>
      <c r="D1473" s="236" t="s">
        <v>223</v>
      </c>
      <c r="E1473" s="247" t="s">
        <v>21</v>
      </c>
      <c r="F1473" s="248" t="s">
        <v>2121</v>
      </c>
      <c r="G1473" s="246"/>
      <c r="H1473" s="249">
        <v>53.378999999999998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223</v>
      </c>
      <c r="AU1473" s="255" t="s">
        <v>86</v>
      </c>
      <c r="AV1473" s="14" t="s">
        <v>86</v>
      </c>
      <c r="AW1473" s="14" t="s">
        <v>34</v>
      </c>
      <c r="AX1473" s="14" t="s">
        <v>73</v>
      </c>
      <c r="AY1473" s="255" t="s">
        <v>213</v>
      </c>
    </row>
    <row r="1474" s="14" customFormat="1">
      <c r="A1474" s="14"/>
      <c r="B1474" s="245"/>
      <c r="C1474" s="246"/>
      <c r="D1474" s="236" t="s">
        <v>223</v>
      </c>
      <c r="E1474" s="247" t="s">
        <v>21</v>
      </c>
      <c r="F1474" s="248" t="s">
        <v>2122</v>
      </c>
      <c r="G1474" s="246"/>
      <c r="H1474" s="249">
        <v>50.759999999999998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223</v>
      </c>
      <c r="AU1474" s="255" t="s">
        <v>86</v>
      </c>
      <c r="AV1474" s="14" t="s">
        <v>86</v>
      </c>
      <c r="AW1474" s="14" t="s">
        <v>34</v>
      </c>
      <c r="AX1474" s="14" t="s">
        <v>73</v>
      </c>
      <c r="AY1474" s="255" t="s">
        <v>213</v>
      </c>
    </row>
    <row r="1475" s="14" customFormat="1">
      <c r="A1475" s="14"/>
      <c r="B1475" s="245"/>
      <c r="C1475" s="246"/>
      <c r="D1475" s="236" t="s">
        <v>223</v>
      </c>
      <c r="E1475" s="247" t="s">
        <v>21</v>
      </c>
      <c r="F1475" s="248" t="s">
        <v>2123</v>
      </c>
      <c r="G1475" s="246"/>
      <c r="H1475" s="249">
        <v>21.033000000000001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223</v>
      </c>
      <c r="AU1475" s="255" t="s">
        <v>86</v>
      </c>
      <c r="AV1475" s="14" t="s">
        <v>86</v>
      </c>
      <c r="AW1475" s="14" t="s">
        <v>34</v>
      </c>
      <c r="AX1475" s="14" t="s">
        <v>73</v>
      </c>
      <c r="AY1475" s="255" t="s">
        <v>213</v>
      </c>
    </row>
    <row r="1476" s="14" customFormat="1">
      <c r="A1476" s="14"/>
      <c r="B1476" s="245"/>
      <c r="C1476" s="246"/>
      <c r="D1476" s="236" t="s">
        <v>223</v>
      </c>
      <c r="E1476" s="247" t="s">
        <v>21</v>
      </c>
      <c r="F1476" s="248" t="s">
        <v>2124</v>
      </c>
      <c r="G1476" s="246"/>
      <c r="H1476" s="249">
        <v>34.938000000000002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223</v>
      </c>
      <c r="AU1476" s="255" t="s">
        <v>86</v>
      </c>
      <c r="AV1476" s="14" t="s">
        <v>86</v>
      </c>
      <c r="AW1476" s="14" t="s">
        <v>34</v>
      </c>
      <c r="AX1476" s="14" t="s">
        <v>73</v>
      </c>
      <c r="AY1476" s="255" t="s">
        <v>213</v>
      </c>
    </row>
    <row r="1477" s="14" customFormat="1">
      <c r="A1477" s="14"/>
      <c r="B1477" s="245"/>
      <c r="C1477" s="246"/>
      <c r="D1477" s="236" t="s">
        <v>223</v>
      </c>
      <c r="E1477" s="247" t="s">
        <v>21</v>
      </c>
      <c r="F1477" s="248" t="s">
        <v>2125</v>
      </c>
      <c r="G1477" s="246"/>
      <c r="H1477" s="249">
        <v>19.629000000000001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223</v>
      </c>
      <c r="AU1477" s="255" t="s">
        <v>86</v>
      </c>
      <c r="AV1477" s="14" t="s">
        <v>86</v>
      </c>
      <c r="AW1477" s="14" t="s">
        <v>34</v>
      </c>
      <c r="AX1477" s="14" t="s">
        <v>73</v>
      </c>
      <c r="AY1477" s="255" t="s">
        <v>213</v>
      </c>
    </row>
    <row r="1478" s="14" customFormat="1">
      <c r="A1478" s="14"/>
      <c r="B1478" s="245"/>
      <c r="C1478" s="246"/>
      <c r="D1478" s="236" t="s">
        <v>223</v>
      </c>
      <c r="E1478" s="247" t="s">
        <v>21</v>
      </c>
      <c r="F1478" s="248" t="s">
        <v>2126</v>
      </c>
      <c r="G1478" s="246"/>
      <c r="H1478" s="249">
        <v>119.178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223</v>
      </c>
      <c r="AU1478" s="255" t="s">
        <v>86</v>
      </c>
      <c r="AV1478" s="14" t="s">
        <v>86</v>
      </c>
      <c r="AW1478" s="14" t="s">
        <v>34</v>
      </c>
      <c r="AX1478" s="14" t="s">
        <v>73</v>
      </c>
      <c r="AY1478" s="255" t="s">
        <v>213</v>
      </c>
    </row>
    <row r="1479" s="14" customFormat="1">
      <c r="A1479" s="14"/>
      <c r="B1479" s="245"/>
      <c r="C1479" s="246"/>
      <c r="D1479" s="236" t="s">
        <v>223</v>
      </c>
      <c r="E1479" s="247" t="s">
        <v>21</v>
      </c>
      <c r="F1479" s="248" t="s">
        <v>2127</v>
      </c>
      <c r="G1479" s="246"/>
      <c r="H1479" s="249">
        <v>49.274999999999999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223</v>
      </c>
      <c r="AU1479" s="255" t="s">
        <v>86</v>
      </c>
      <c r="AV1479" s="14" t="s">
        <v>86</v>
      </c>
      <c r="AW1479" s="14" t="s">
        <v>34</v>
      </c>
      <c r="AX1479" s="14" t="s">
        <v>73</v>
      </c>
      <c r="AY1479" s="255" t="s">
        <v>213</v>
      </c>
    </row>
    <row r="1480" s="14" customFormat="1">
      <c r="A1480" s="14"/>
      <c r="B1480" s="245"/>
      <c r="C1480" s="246"/>
      <c r="D1480" s="236" t="s">
        <v>223</v>
      </c>
      <c r="E1480" s="247" t="s">
        <v>21</v>
      </c>
      <c r="F1480" s="248" t="s">
        <v>2128</v>
      </c>
      <c r="G1480" s="246"/>
      <c r="H1480" s="249">
        <v>48.951000000000001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223</v>
      </c>
      <c r="AU1480" s="255" t="s">
        <v>86</v>
      </c>
      <c r="AV1480" s="14" t="s">
        <v>86</v>
      </c>
      <c r="AW1480" s="14" t="s">
        <v>34</v>
      </c>
      <c r="AX1480" s="14" t="s">
        <v>73</v>
      </c>
      <c r="AY1480" s="255" t="s">
        <v>213</v>
      </c>
    </row>
    <row r="1481" s="14" customFormat="1">
      <c r="A1481" s="14"/>
      <c r="B1481" s="245"/>
      <c r="C1481" s="246"/>
      <c r="D1481" s="236" t="s">
        <v>223</v>
      </c>
      <c r="E1481" s="247" t="s">
        <v>21</v>
      </c>
      <c r="F1481" s="248" t="s">
        <v>2129</v>
      </c>
      <c r="G1481" s="246"/>
      <c r="H1481" s="249">
        <v>78.353999999999999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223</v>
      </c>
      <c r="AU1481" s="255" t="s">
        <v>86</v>
      </c>
      <c r="AV1481" s="14" t="s">
        <v>86</v>
      </c>
      <c r="AW1481" s="14" t="s">
        <v>34</v>
      </c>
      <c r="AX1481" s="14" t="s">
        <v>73</v>
      </c>
      <c r="AY1481" s="255" t="s">
        <v>213</v>
      </c>
    </row>
    <row r="1482" s="14" customFormat="1">
      <c r="A1482" s="14"/>
      <c r="B1482" s="245"/>
      <c r="C1482" s="246"/>
      <c r="D1482" s="236" t="s">
        <v>223</v>
      </c>
      <c r="E1482" s="247" t="s">
        <v>21</v>
      </c>
      <c r="F1482" s="248" t="s">
        <v>2130</v>
      </c>
      <c r="G1482" s="246"/>
      <c r="H1482" s="249">
        <v>49.140000000000001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223</v>
      </c>
      <c r="AU1482" s="255" t="s">
        <v>86</v>
      </c>
      <c r="AV1482" s="14" t="s">
        <v>86</v>
      </c>
      <c r="AW1482" s="14" t="s">
        <v>34</v>
      </c>
      <c r="AX1482" s="14" t="s">
        <v>73</v>
      </c>
      <c r="AY1482" s="255" t="s">
        <v>213</v>
      </c>
    </row>
    <row r="1483" s="14" customFormat="1">
      <c r="A1483" s="14"/>
      <c r="B1483" s="245"/>
      <c r="C1483" s="246"/>
      <c r="D1483" s="236" t="s">
        <v>223</v>
      </c>
      <c r="E1483" s="247" t="s">
        <v>21</v>
      </c>
      <c r="F1483" s="248" t="s">
        <v>2131</v>
      </c>
      <c r="G1483" s="246"/>
      <c r="H1483" s="249">
        <v>49.274999999999999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223</v>
      </c>
      <c r="AU1483" s="255" t="s">
        <v>86</v>
      </c>
      <c r="AV1483" s="14" t="s">
        <v>86</v>
      </c>
      <c r="AW1483" s="14" t="s">
        <v>34</v>
      </c>
      <c r="AX1483" s="14" t="s">
        <v>73</v>
      </c>
      <c r="AY1483" s="255" t="s">
        <v>213</v>
      </c>
    </row>
    <row r="1484" s="14" customFormat="1">
      <c r="A1484" s="14"/>
      <c r="B1484" s="245"/>
      <c r="C1484" s="246"/>
      <c r="D1484" s="236" t="s">
        <v>223</v>
      </c>
      <c r="E1484" s="247" t="s">
        <v>21</v>
      </c>
      <c r="F1484" s="248" t="s">
        <v>2132</v>
      </c>
      <c r="G1484" s="246"/>
      <c r="H1484" s="249">
        <v>33.399000000000001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223</v>
      </c>
      <c r="AU1484" s="255" t="s">
        <v>86</v>
      </c>
      <c r="AV1484" s="14" t="s">
        <v>86</v>
      </c>
      <c r="AW1484" s="14" t="s">
        <v>34</v>
      </c>
      <c r="AX1484" s="14" t="s">
        <v>73</v>
      </c>
      <c r="AY1484" s="255" t="s">
        <v>213</v>
      </c>
    </row>
    <row r="1485" s="14" customFormat="1">
      <c r="A1485" s="14"/>
      <c r="B1485" s="245"/>
      <c r="C1485" s="246"/>
      <c r="D1485" s="236" t="s">
        <v>223</v>
      </c>
      <c r="E1485" s="247" t="s">
        <v>21</v>
      </c>
      <c r="F1485" s="248" t="s">
        <v>2133</v>
      </c>
      <c r="G1485" s="246"/>
      <c r="H1485" s="249">
        <v>18.359999999999999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223</v>
      </c>
      <c r="AU1485" s="255" t="s">
        <v>86</v>
      </c>
      <c r="AV1485" s="14" t="s">
        <v>86</v>
      </c>
      <c r="AW1485" s="14" t="s">
        <v>34</v>
      </c>
      <c r="AX1485" s="14" t="s">
        <v>73</v>
      </c>
      <c r="AY1485" s="255" t="s">
        <v>213</v>
      </c>
    </row>
    <row r="1486" s="14" customFormat="1">
      <c r="A1486" s="14"/>
      <c r="B1486" s="245"/>
      <c r="C1486" s="246"/>
      <c r="D1486" s="236" t="s">
        <v>223</v>
      </c>
      <c r="E1486" s="247" t="s">
        <v>21</v>
      </c>
      <c r="F1486" s="248" t="s">
        <v>2134</v>
      </c>
      <c r="G1486" s="246"/>
      <c r="H1486" s="249">
        <v>28.268999999999998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223</v>
      </c>
      <c r="AU1486" s="255" t="s">
        <v>86</v>
      </c>
      <c r="AV1486" s="14" t="s">
        <v>86</v>
      </c>
      <c r="AW1486" s="14" t="s">
        <v>34</v>
      </c>
      <c r="AX1486" s="14" t="s">
        <v>73</v>
      </c>
      <c r="AY1486" s="255" t="s">
        <v>213</v>
      </c>
    </row>
    <row r="1487" s="14" customFormat="1">
      <c r="A1487" s="14"/>
      <c r="B1487" s="245"/>
      <c r="C1487" s="246"/>
      <c r="D1487" s="236" t="s">
        <v>223</v>
      </c>
      <c r="E1487" s="247" t="s">
        <v>21</v>
      </c>
      <c r="F1487" s="248" t="s">
        <v>2135</v>
      </c>
      <c r="G1487" s="246"/>
      <c r="H1487" s="249">
        <v>31.968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223</v>
      </c>
      <c r="AU1487" s="255" t="s">
        <v>86</v>
      </c>
      <c r="AV1487" s="14" t="s">
        <v>86</v>
      </c>
      <c r="AW1487" s="14" t="s">
        <v>34</v>
      </c>
      <c r="AX1487" s="14" t="s">
        <v>73</v>
      </c>
      <c r="AY1487" s="255" t="s">
        <v>213</v>
      </c>
    </row>
    <row r="1488" s="13" customFormat="1">
      <c r="A1488" s="13"/>
      <c r="B1488" s="234"/>
      <c r="C1488" s="235"/>
      <c r="D1488" s="236" t="s">
        <v>223</v>
      </c>
      <c r="E1488" s="237" t="s">
        <v>21</v>
      </c>
      <c r="F1488" s="238" t="s">
        <v>1102</v>
      </c>
      <c r="G1488" s="235"/>
      <c r="H1488" s="237" t="s">
        <v>21</v>
      </c>
      <c r="I1488" s="239"/>
      <c r="J1488" s="235"/>
      <c r="K1488" s="235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223</v>
      </c>
      <c r="AU1488" s="244" t="s">
        <v>86</v>
      </c>
      <c r="AV1488" s="13" t="s">
        <v>80</v>
      </c>
      <c r="AW1488" s="13" t="s">
        <v>34</v>
      </c>
      <c r="AX1488" s="13" t="s">
        <v>73</v>
      </c>
      <c r="AY1488" s="244" t="s">
        <v>213</v>
      </c>
    </row>
    <row r="1489" s="14" customFormat="1">
      <c r="A1489" s="14"/>
      <c r="B1489" s="245"/>
      <c r="C1489" s="246"/>
      <c r="D1489" s="236" t="s">
        <v>223</v>
      </c>
      <c r="E1489" s="247" t="s">
        <v>21</v>
      </c>
      <c r="F1489" s="248" t="s">
        <v>2136</v>
      </c>
      <c r="G1489" s="246"/>
      <c r="H1489" s="249">
        <v>104.352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223</v>
      </c>
      <c r="AU1489" s="255" t="s">
        <v>86</v>
      </c>
      <c r="AV1489" s="14" t="s">
        <v>86</v>
      </c>
      <c r="AW1489" s="14" t="s">
        <v>34</v>
      </c>
      <c r="AX1489" s="14" t="s">
        <v>73</v>
      </c>
      <c r="AY1489" s="255" t="s">
        <v>213</v>
      </c>
    </row>
    <row r="1490" s="14" customFormat="1">
      <c r="A1490" s="14"/>
      <c r="B1490" s="245"/>
      <c r="C1490" s="246"/>
      <c r="D1490" s="236" t="s">
        <v>223</v>
      </c>
      <c r="E1490" s="247" t="s">
        <v>21</v>
      </c>
      <c r="F1490" s="248" t="s">
        <v>2137</v>
      </c>
      <c r="G1490" s="246"/>
      <c r="H1490" s="249">
        <v>95.591999999999999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223</v>
      </c>
      <c r="AU1490" s="255" t="s">
        <v>86</v>
      </c>
      <c r="AV1490" s="14" t="s">
        <v>86</v>
      </c>
      <c r="AW1490" s="14" t="s">
        <v>34</v>
      </c>
      <c r="AX1490" s="14" t="s">
        <v>73</v>
      </c>
      <c r="AY1490" s="255" t="s">
        <v>213</v>
      </c>
    </row>
    <row r="1491" s="14" customFormat="1">
      <c r="A1491" s="14"/>
      <c r="B1491" s="245"/>
      <c r="C1491" s="246"/>
      <c r="D1491" s="236" t="s">
        <v>223</v>
      </c>
      <c r="E1491" s="247" t="s">
        <v>21</v>
      </c>
      <c r="F1491" s="248" t="s">
        <v>2138</v>
      </c>
      <c r="G1491" s="246"/>
      <c r="H1491" s="249">
        <v>34.896000000000001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223</v>
      </c>
      <c r="AU1491" s="255" t="s">
        <v>86</v>
      </c>
      <c r="AV1491" s="14" t="s">
        <v>86</v>
      </c>
      <c r="AW1491" s="14" t="s">
        <v>34</v>
      </c>
      <c r="AX1491" s="14" t="s">
        <v>73</v>
      </c>
      <c r="AY1491" s="255" t="s">
        <v>213</v>
      </c>
    </row>
    <row r="1492" s="14" customFormat="1">
      <c r="A1492" s="14"/>
      <c r="B1492" s="245"/>
      <c r="C1492" s="246"/>
      <c r="D1492" s="236" t="s">
        <v>223</v>
      </c>
      <c r="E1492" s="247" t="s">
        <v>21</v>
      </c>
      <c r="F1492" s="248" t="s">
        <v>2139</v>
      </c>
      <c r="G1492" s="246"/>
      <c r="H1492" s="249">
        <v>31.344000000000001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223</v>
      </c>
      <c r="AU1492" s="255" t="s">
        <v>86</v>
      </c>
      <c r="AV1492" s="14" t="s">
        <v>86</v>
      </c>
      <c r="AW1492" s="14" t="s">
        <v>34</v>
      </c>
      <c r="AX1492" s="14" t="s">
        <v>73</v>
      </c>
      <c r="AY1492" s="255" t="s">
        <v>213</v>
      </c>
    </row>
    <row r="1493" s="14" customFormat="1">
      <c r="A1493" s="14"/>
      <c r="B1493" s="245"/>
      <c r="C1493" s="246"/>
      <c r="D1493" s="236" t="s">
        <v>223</v>
      </c>
      <c r="E1493" s="247" t="s">
        <v>21</v>
      </c>
      <c r="F1493" s="248" t="s">
        <v>2140</v>
      </c>
      <c r="G1493" s="246"/>
      <c r="H1493" s="249">
        <v>34.752000000000002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223</v>
      </c>
      <c r="AU1493" s="255" t="s">
        <v>86</v>
      </c>
      <c r="AV1493" s="14" t="s">
        <v>86</v>
      </c>
      <c r="AW1493" s="14" t="s">
        <v>34</v>
      </c>
      <c r="AX1493" s="14" t="s">
        <v>73</v>
      </c>
      <c r="AY1493" s="255" t="s">
        <v>213</v>
      </c>
    </row>
    <row r="1494" s="14" customFormat="1">
      <c r="A1494" s="14"/>
      <c r="B1494" s="245"/>
      <c r="C1494" s="246"/>
      <c r="D1494" s="236" t="s">
        <v>223</v>
      </c>
      <c r="E1494" s="247" t="s">
        <v>21</v>
      </c>
      <c r="F1494" s="248" t="s">
        <v>2141</v>
      </c>
      <c r="G1494" s="246"/>
      <c r="H1494" s="249">
        <v>36.527999999999999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223</v>
      </c>
      <c r="AU1494" s="255" t="s">
        <v>86</v>
      </c>
      <c r="AV1494" s="14" t="s">
        <v>86</v>
      </c>
      <c r="AW1494" s="14" t="s">
        <v>34</v>
      </c>
      <c r="AX1494" s="14" t="s">
        <v>73</v>
      </c>
      <c r="AY1494" s="255" t="s">
        <v>213</v>
      </c>
    </row>
    <row r="1495" s="14" customFormat="1">
      <c r="A1495" s="14"/>
      <c r="B1495" s="245"/>
      <c r="C1495" s="246"/>
      <c r="D1495" s="236" t="s">
        <v>223</v>
      </c>
      <c r="E1495" s="247" t="s">
        <v>21</v>
      </c>
      <c r="F1495" s="248" t="s">
        <v>2142</v>
      </c>
      <c r="G1495" s="246"/>
      <c r="H1495" s="249">
        <v>39.527999999999999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223</v>
      </c>
      <c r="AU1495" s="255" t="s">
        <v>86</v>
      </c>
      <c r="AV1495" s="14" t="s">
        <v>86</v>
      </c>
      <c r="AW1495" s="14" t="s">
        <v>34</v>
      </c>
      <c r="AX1495" s="14" t="s">
        <v>73</v>
      </c>
      <c r="AY1495" s="255" t="s">
        <v>213</v>
      </c>
    </row>
    <row r="1496" s="14" customFormat="1">
      <c r="A1496" s="14"/>
      <c r="B1496" s="245"/>
      <c r="C1496" s="246"/>
      <c r="D1496" s="236" t="s">
        <v>223</v>
      </c>
      <c r="E1496" s="247" t="s">
        <v>21</v>
      </c>
      <c r="F1496" s="248" t="s">
        <v>2143</v>
      </c>
      <c r="G1496" s="246"/>
      <c r="H1496" s="249">
        <v>37.512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223</v>
      </c>
      <c r="AU1496" s="255" t="s">
        <v>86</v>
      </c>
      <c r="AV1496" s="14" t="s">
        <v>86</v>
      </c>
      <c r="AW1496" s="14" t="s">
        <v>34</v>
      </c>
      <c r="AX1496" s="14" t="s">
        <v>73</v>
      </c>
      <c r="AY1496" s="255" t="s">
        <v>213</v>
      </c>
    </row>
    <row r="1497" s="14" customFormat="1">
      <c r="A1497" s="14"/>
      <c r="B1497" s="245"/>
      <c r="C1497" s="246"/>
      <c r="D1497" s="236" t="s">
        <v>223</v>
      </c>
      <c r="E1497" s="247" t="s">
        <v>21</v>
      </c>
      <c r="F1497" s="248" t="s">
        <v>2144</v>
      </c>
      <c r="G1497" s="246"/>
      <c r="H1497" s="249">
        <v>35.856000000000002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223</v>
      </c>
      <c r="AU1497" s="255" t="s">
        <v>86</v>
      </c>
      <c r="AV1497" s="14" t="s">
        <v>86</v>
      </c>
      <c r="AW1497" s="14" t="s">
        <v>34</v>
      </c>
      <c r="AX1497" s="14" t="s">
        <v>73</v>
      </c>
      <c r="AY1497" s="255" t="s">
        <v>213</v>
      </c>
    </row>
    <row r="1498" s="14" customFormat="1">
      <c r="A1498" s="14"/>
      <c r="B1498" s="245"/>
      <c r="C1498" s="246"/>
      <c r="D1498" s="236" t="s">
        <v>223</v>
      </c>
      <c r="E1498" s="247" t="s">
        <v>21</v>
      </c>
      <c r="F1498" s="248" t="s">
        <v>2145</v>
      </c>
      <c r="G1498" s="246"/>
      <c r="H1498" s="249">
        <v>22.007999999999999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223</v>
      </c>
      <c r="AU1498" s="255" t="s">
        <v>86</v>
      </c>
      <c r="AV1498" s="14" t="s">
        <v>86</v>
      </c>
      <c r="AW1498" s="14" t="s">
        <v>34</v>
      </c>
      <c r="AX1498" s="14" t="s">
        <v>73</v>
      </c>
      <c r="AY1498" s="255" t="s">
        <v>213</v>
      </c>
    </row>
    <row r="1499" s="14" customFormat="1">
      <c r="A1499" s="14"/>
      <c r="B1499" s="245"/>
      <c r="C1499" s="246"/>
      <c r="D1499" s="236" t="s">
        <v>223</v>
      </c>
      <c r="E1499" s="247" t="s">
        <v>21</v>
      </c>
      <c r="F1499" s="248" t="s">
        <v>2146</v>
      </c>
      <c r="G1499" s="246"/>
      <c r="H1499" s="249">
        <v>16.728000000000002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223</v>
      </c>
      <c r="AU1499" s="255" t="s">
        <v>86</v>
      </c>
      <c r="AV1499" s="14" t="s">
        <v>86</v>
      </c>
      <c r="AW1499" s="14" t="s">
        <v>34</v>
      </c>
      <c r="AX1499" s="14" t="s">
        <v>73</v>
      </c>
      <c r="AY1499" s="255" t="s">
        <v>213</v>
      </c>
    </row>
    <row r="1500" s="14" customFormat="1">
      <c r="A1500" s="14"/>
      <c r="B1500" s="245"/>
      <c r="C1500" s="246"/>
      <c r="D1500" s="236" t="s">
        <v>223</v>
      </c>
      <c r="E1500" s="247" t="s">
        <v>21</v>
      </c>
      <c r="F1500" s="248" t="s">
        <v>2147</v>
      </c>
      <c r="G1500" s="246"/>
      <c r="H1500" s="249">
        <v>16.728000000000002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223</v>
      </c>
      <c r="AU1500" s="255" t="s">
        <v>86</v>
      </c>
      <c r="AV1500" s="14" t="s">
        <v>86</v>
      </c>
      <c r="AW1500" s="14" t="s">
        <v>34</v>
      </c>
      <c r="AX1500" s="14" t="s">
        <v>73</v>
      </c>
      <c r="AY1500" s="255" t="s">
        <v>213</v>
      </c>
    </row>
    <row r="1501" s="14" customFormat="1">
      <c r="A1501" s="14"/>
      <c r="B1501" s="245"/>
      <c r="C1501" s="246"/>
      <c r="D1501" s="236" t="s">
        <v>223</v>
      </c>
      <c r="E1501" s="247" t="s">
        <v>21</v>
      </c>
      <c r="F1501" s="248" t="s">
        <v>2148</v>
      </c>
      <c r="G1501" s="246"/>
      <c r="H1501" s="249">
        <v>25.68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223</v>
      </c>
      <c r="AU1501" s="255" t="s">
        <v>86</v>
      </c>
      <c r="AV1501" s="14" t="s">
        <v>86</v>
      </c>
      <c r="AW1501" s="14" t="s">
        <v>34</v>
      </c>
      <c r="AX1501" s="14" t="s">
        <v>73</v>
      </c>
      <c r="AY1501" s="255" t="s">
        <v>213</v>
      </c>
    </row>
    <row r="1502" s="14" customFormat="1">
      <c r="A1502" s="14"/>
      <c r="B1502" s="245"/>
      <c r="C1502" s="246"/>
      <c r="D1502" s="236" t="s">
        <v>223</v>
      </c>
      <c r="E1502" s="247" t="s">
        <v>21</v>
      </c>
      <c r="F1502" s="248" t="s">
        <v>2149</v>
      </c>
      <c r="G1502" s="246"/>
      <c r="H1502" s="249">
        <v>53.064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223</v>
      </c>
      <c r="AU1502" s="255" t="s">
        <v>86</v>
      </c>
      <c r="AV1502" s="14" t="s">
        <v>86</v>
      </c>
      <c r="AW1502" s="14" t="s">
        <v>34</v>
      </c>
      <c r="AX1502" s="14" t="s">
        <v>73</v>
      </c>
      <c r="AY1502" s="255" t="s">
        <v>213</v>
      </c>
    </row>
    <row r="1503" s="14" customFormat="1">
      <c r="A1503" s="14"/>
      <c r="B1503" s="245"/>
      <c r="C1503" s="246"/>
      <c r="D1503" s="236" t="s">
        <v>223</v>
      </c>
      <c r="E1503" s="247" t="s">
        <v>21</v>
      </c>
      <c r="F1503" s="248" t="s">
        <v>2150</v>
      </c>
      <c r="G1503" s="246"/>
      <c r="H1503" s="249">
        <v>54.335999999999999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223</v>
      </c>
      <c r="AU1503" s="255" t="s">
        <v>86</v>
      </c>
      <c r="AV1503" s="14" t="s">
        <v>86</v>
      </c>
      <c r="AW1503" s="14" t="s">
        <v>34</v>
      </c>
      <c r="AX1503" s="14" t="s">
        <v>73</v>
      </c>
      <c r="AY1503" s="255" t="s">
        <v>213</v>
      </c>
    </row>
    <row r="1504" s="14" customFormat="1">
      <c r="A1504" s="14"/>
      <c r="B1504" s="245"/>
      <c r="C1504" s="246"/>
      <c r="D1504" s="236" t="s">
        <v>223</v>
      </c>
      <c r="E1504" s="247" t="s">
        <v>21</v>
      </c>
      <c r="F1504" s="248" t="s">
        <v>2151</v>
      </c>
      <c r="G1504" s="246"/>
      <c r="H1504" s="249">
        <v>33.936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223</v>
      </c>
      <c r="AU1504" s="255" t="s">
        <v>86</v>
      </c>
      <c r="AV1504" s="14" t="s">
        <v>86</v>
      </c>
      <c r="AW1504" s="14" t="s">
        <v>34</v>
      </c>
      <c r="AX1504" s="14" t="s">
        <v>73</v>
      </c>
      <c r="AY1504" s="255" t="s">
        <v>213</v>
      </c>
    </row>
    <row r="1505" s="14" customFormat="1">
      <c r="A1505" s="14"/>
      <c r="B1505" s="245"/>
      <c r="C1505" s="246"/>
      <c r="D1505" s="236" t="s">
        <v>223</v>
      </c>
      <c r="E1505" s="247" t="s">
        <v>21</v>
      </c>
      <c r="F1505" s="248" t="s">
        <v>2152</v>
      </c>
      <c r="G1505" s="246"/>
      <c r="H1505" s="249">
        <v>39.216000000000001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223</v>
      </c>
      <c r="AU1505" s="255" t="s">
        <v>86</v>
      </c>
      <c r="AV1505" s="14" t="s">
        <v>86</v>
      </c>
      <c r="AW1505" s="14" t="s">
        <v>34</v>
      </c>
      <c r="AX1505" s="14" t="s">
        <v>73</v>
      </c>
      <c r="AY1505" s="255" t="s">
        <v>213</v>
      </c>
    </row>
    <row r="1506" s="14" customFormat="1">
      <c r="A1506" s="14"/>
      <c r="B1506" s="245"/>
      <c r="C1506" s="246"/>
      <c r="D1506" s="236" t="s">
        <v>223</v>
      </c>
      <c r="E1506" s="247" t="s">
        <v>21</v>
      </c>
      <c r="F1506" s="248" t="s">
        <v>2153</v>
      </c>
      <c r="G1506" s="246"/>
      <c r="H1506" s="249">
        <v>13.055999999999999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223</v>
      </c>
      <c r="AU1506" s="255" t="s">
        <v>86</v>
      </c>
      <c r="AV1506" s="14" t="s">
        <v>86</v>
      </c>
      <c r="AW1506" s="14" t="s">
        <v>34</v>
      </c>
      <c r="AX1506" s="14" t="s">
        <v>73</v>
      </c>
      <c r="AY1506" s="255" t="s">
        <v>213</v>
      </c>
    </row>
    <row r="1507" s="14" customFormat="1">
      <c r="A1507" s="14"/>
      <c r="B1507" s="245"/>
      <c r="C1507" s="246"/>
      <c r="D1507" s="236" t="s">
        <v>223</v>
      </c>
      <c r="E1507" s="247" t="s">
        <v>21</v>
      </c>
      <c r="F1507" s="248" t="s">
        <v>2154</v>
      </c>
      <c r="G1507" s="246"/>
      <c r="H1507" s="249">
        <v>37.704000000000001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223</v>
      </c>
      <c r="AU1507" s="255" t="s">
        <v>86</v>
      </c>
      <c r="AV1507" s="14" t="s">
        <v>86</v>
      </c>
      <c r="AW1507" s="14" t="s">
        <v>34</v>
      </c>
      <c r="AX1507" s="14" t="s">
        <v>73</v>
      </c>
      <c r="AY1507" s="255" t="s">
        <v>213</v>
      </c>
    </row>
    <row r="1508" s="14" customFormat="1">
      <c r="A1508" s="14"/>
      <c r="B1508" s="245"/>
      <c r="C1508" s="246"/>
      <c r="D1508" s="236" t="s">
        <v>223</v>
      </c>
      <c r="E1508" s="247" t="s">
        <v>21</v>
      </c>
      <c r="F1508" s="248" t="s">
        <v>2155</v>
      </c>
      <c r="G1508" s="246"/>
      <c r="H1508" s="249">
        <v>14.664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223</v>
      </c>
      <c r="AU1508" s="255" t="s">
        <v>86</v>
      </c>
      <c r="AV1508" s="14" t="s">
        <v>86</v>
      </c>
      <c r="AW1508" s="14" t="s">
        <v>34</v>
      </c>
      <c r="AX1508" s="14" t="s">
        <v>73</v>
      </c>
      <c r="AY1508" s="255" t="s">
        <v>213</v>
      </c>
    </row>
    <row r="1509" s="14" customFormat="1">
      <c r="A1509" s="14"/>
      <c r="B1509" s="245"/>
      <c r="C1509" s="246"/>
      <c r="D1509" s="236" t="s">
        <v>223</v>
      </c>
      <c r="E1509" s="247" t="s">
        <v>21</v>
      </c>
      <c r="F1509" s="248" t="s">
        <v>2156</v>
      </c>
      <c r="G1509" s="246"/>
      <c r="H1509" s="249">
        <v>52.560000000000002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223</v>
      </c>
      <c r="AU1509" s="255" t="s">
        <v>86</v>
      </c>
      <c r="AV1509" s="14" t="s">
        <v>86</v>
      </c>
      <c r="AW1509" s="14" t="s">
        <v>34</v>
      </c>
      <c r="AX1509" s="14" t="s">
        <v>73</v>
      </c>
      <c r="AY1509" s="255" t="s">
        <v>213</v>
      </c>
    </row>
    <row r="1510" s="14" customFormat="1">
      <c r="A1510" s="14"/>
      <c r="B1510" s="245"/>
      <c r="C1510" s="246"/>
      <c r="D1510" s="236" t="s">
        <v>223</v>
      </c>
      <c r="E1510" s="247" t="s">
        <v>21</v>
      </c>
      <c r="F1510" s="248" t="s">
        <v>2157</v>
      </c>
      <c r="G1510" s="246"/>
      <c r="H1510" s="249">
        <v>35.927999999999997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223</v>
      </c>
      <c r="AU1510" s="255" t="s">
        <v>86</v>
      </c>
      <c r="AV1510" s="14" t="s">
        <v>86</v>
      </c>
      <c r="AW1510" s="14" t="s">
        <v>34</v>
      </c>
      <c r="AX1510" s="14" t="s">
        <v>73</v>
      </c>
      <c r="AY1510" s="255" t="s">
        <v>213</v>
      </c>
    </row>
    <row r="1511" s="14" customFormat="1">
      <c r="A1511" s="14"/>
      <c r="B1511" s="245"/>
      <c r="C1511" s="246"/>
      <c r="D1511" s="236" t="s">
        <v>223</v>
      </c>
      <c r="E1511" s="247" t="s">
        <v>21</v>
      </c>
      <c r="F1511" s="248" t="s">
        <v>2158</v>
      </c>
      <c r="G1511" s="246"/>
      <c r="H1511" s="249">
        <v>17.783999999999999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223</v>
      </c>
      <c r="AU1511" s="255" t="s">
        <v>86</v>
      </c>
      <c r="AV1511" s="14" t="s">
        <v>86</v>
      </c>
      <c r="AW1511" s="14" t="s">
        <v>34</v>
      </c>
      <c r="AX1511" s="14" t="s">
        <v>73</v>
      </c>
      <c r="AY1511" s="255" t="s">
        <v>213</v>
      </c>
    </row>
    <row r="1512" s="14" customFormat="1">
      <c r="A1512" s="14"/>
      <c r="B1512" s="245"/>
      <c r="C1512" s="246"/>
      <c r="D1512" s="236" t="s">
        <v>223</v>
      </c>
      <c r="E1512" s="247" t="s">
        <v>21</v>
      </c>
      <c r="F1512" s="248" t="s">
        <v>2159</v>
      </c>
      <c r="G1512" s="246"/>
      <c r="H1512" s="249">
        <v>24.949000000000002</v>
      </c>
      <c r="I1512" s="250"/>
      <c r="J1512" s="246"/>
      <c r="K1512" s="246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223</v>
      </c>
      <c r="AU1512" s="255" t="s">
        <v>86</v>
      </c>
      <c r="AV1512" s="14" t="s">
        <v>86</v>
      </c>
      <c r="AW1512" s="14" t="s">
        <v>34</v>
      </c>
      <c r="AX1512" s="14" t="s">
        <v>73</v>
      </c>
      <c r="AY1512" s="255" t="s">
        <v>213</v>
      </c>
    </row>
    <row r="1513" s="13" customFormat="1">
      <c r="A1513" s="13"/>
      <c r="B1513" s="234"/>
      <c r="C1513" s="235"/>
      <c r="D1513" s="236" t="s">
        <v>223</v>
      </c>
      <c r="E1513" s="237" t="s">
        <v>21</v>
      </c>
      <c r="F1513" s="238" t="s">
        <v>2160</v>
      </c>
      <c r="G1513" s="235"/>
      <c r="H1513" s="237" t="s">
        <v>21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223</v>
      </c>
      <c r="AU1513" s="244" t="s">
        <v>86</v>
      </c>
      <c r="AV1513" s="13" t="s">
        <v>80</v>
      </c>
      <c r="AW1513" s="13" t="s">
        <v>34</v>
      </c>
      <c r="AX1513" s="13" t="s">
        <v>73</v>
      </c>
      <c r="AY1513" s="244" t="s">
        <v>213</v>
      </c>
    </row>
    <row r="1514" s="14" customFormat="1">
      <c r="A1514" s="14"/>
      <c r="B1514" s="245"/>
      <c r="C1514" s="246"/>
      <c r="D1514" s="236" t="s">
        <v>223</v>
      </c>
      <c r="E1514" s="247" t="s">
        <v>21</v>
      </c>
      <c r="F1514" s="248" t="s">
        <v>2161</v>
      </c>
      <c r="G1514" s="246"/>
      <c r="H1514" s="249">
        <v>24.863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223</v>
      </c>
      <c r="AU1514" s="255" t="s">
        <v>86</v>
      </c>
      <c r="AV1514" s="14" t="s">
        <v>86</v>
      </c>
      <c r="AW1514" s="14" t="s">
        <v>34</v>
      </c>
      <c r="AX1514" s="14" t="s">
        <v>73</v>
      </c>
      <c r="AY1514" s="255" t="s">
        <v>213</v>
      </c>
    </row>
    <row r="1515" s="14" customFormat="1">
      <c r="A1515" s="14"/>
      <c r="B1515" s="245"/>
      <c r="C1515" s="246"/>
      <c r="D1515" s="236" t="s">
        <v>223</v>
      </c>
      <c r="E1515" s="247" t="s">
        <v>21</v>
      </c>
      <c r="F1515" s="248" t="s">
        <v>2162</v>
      </c>
      <c r="G1515" s="246"/>
      <c r="H1515" s="249">
        <v>0.90000000000000002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223</v>
      </c>
      <c r="AU1515" s="255" t="s">
        <v>86</v>
      </c>
      <c r="AV1515" s="14" t="s">
        <v>86</v>
      </c>
      <c r="AW1515" s="14" t="s">
        <v>34</v>
      </c>
      <c r="AX1515" s="14" t="s">
        <v>73</v>
      </c>
      <c r="AY1515" s="255" t="s">
        <v>213</v>
      </c>
    </row>
    <row r="1516" s="14" customFormat="1">
      <c r="A1516" s="14"/>
      <c r="B1516" s="245"/>
      <c r="C1516" s="246"/>
      <c r="D1516" s="236" t="s">
        <v>223</v>
      </c>
      <c r="E1516" s="247" t="s">
        <v>21</v>
      </c>
      <c r="F1516" s="248" t="s">
        <v>2163</v>
      </c>
      <c r="G1516" s="246"/>
      <c r="H1516" s="249">
        <v>0.98999999999999999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223</v>
      </c>
      <c r="AU1516" s="255" t="s">
        <v>86</v>
      </c>
      <c r="AV1516" s="14" t="s">
        <v>86</v>
      </c>
      <c r="AW1516" s="14" t="s">
        <v>34</v>
      </c>
      <c r="AX1516" s="14" t="s">
        <v>73</v>
      </c>
      <c r="AY1516" s="255" t="s">
        <v>213</v>
      </c>
    </row>
    <row r="1517" s="14" customFormat="1">
      <c r="A1517" s="14"/>
      <c r="B1517" s="245"/>
      <c r="C1517" s="246"/>
      <c r="D1517" s="236" t="s">
        <v>223</v>
      </c>
      <c r="E1517" s="247" t="s">
        <v>21</v>
      </c>
      <c r="F1517" s="248" t="s">
        <v>2164</v>
      </c>
      <c r="G1517" s="246"/>
      <c r="H1517" s="249">
        <v>6.5880000000000001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223</v>
      </c>
      <c r="AU1517" s="255" t="s">
        <v>86</v>
      </c>
      <c r="AV1517" s="14" t="s">
        <v>86</v>
      </c>
      <c r="AW1517" s="14" t="s">
        <v>34</v>
      </c>
      <c r="AX1517" s="14" t="s">
        <v>73</v>
      </c>
      <c r="AY1517" s="255" t="s">
        <v>213</v>
      </c>
    </row>
    <row r="1518" s="14" customFormat="1">
      <c r="A1518" s="14"/>
      <c r="B1518" s="245"/>
      <c r="C1518" s="246"/>
      <c r="D1518" s="236" t="s">
        <v>223</v>
      </c>
      <c r="E1518" s="247" t="s">
        <v>21</v>
      </c>
      <c r="F1518" s="248" t="s">
        <v>2165</v>
      </c>
      <c r="G1518" s="246"/>
      <c r="H1518" s="249">
        <v>1.125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223</v>
      </c>
      <c r="AU1518" s="255" t="s">
        <v>86</v>
      </c>
      <c r="AV1518" s="14" t="s">
        <v>86</v>
      </c>
      <c r="AW1518" s="14" t="s">
        <v>34</v>
      </c>
      <c r="AX1518" s="14" t="s">
        <v>73</v>
      </c>
      <c r="AY1518" s="255" t="s">
        <v>213</v>
      </c>
    </row>
    <row r="1519" s="14" customFormat="1">
      <c r="A1519" s="14"/>
      <c r="B1519" s="245"/>
      <c r="C1519" s="246"/>
      <c r="D1519" s="236" t="s">
        <v>223</v>
      </c>
      <c r="E1519" s="247" t="s">
        <v>21</v>
      </c>
      <c r="F1519" s="248" t="s">
        <v>2166</v>
      </c>
      <c r="G1519" s="246"/>
      <c r="H1519" s="249">
        <v>1.1100000000000001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223</v>
      </c>
      <c r="AU1519" s="255" t="s">
        <v>86</v>
      </c>
      <c r="AV1519" s="14" t="s">
        <v>86</v>
      </c>
      <c r="AW1519" s="14" t="s">
        <v>34</v>
      </c>
      <c r="AX1519" s="14" t="s">
        <v>73</v>
      </c>
      <c r="AY1519" s="255" t="s">
        <v>213</v>
      </c>
    </row>
    <row r="1520" s="14" customFormat="1">
      <c r="A1520" s="14"/>
      <c r="B1520" s="245"/>
      <c r="C1520" s="246"/>
      <c r="D1520" s="236" t="s">
        <v>223</v>
      </c>
      <c r="E1520" s="247" t="s">
        <v>21</v>
      </c>
      <c r="F1520" s="248" t="s">
        <v>2167</v>
      </c>
      <c r="G1520" s="246"/>
      <c r="H1520" s="249">
        <v>1.599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223</v>
      </c>
      <c r="AU1520" s="255" t="s">
        <v>86</v>
      </c>
      <c r="AV1520" s="14" t="s">
        <v>86</v>
      </c>
      <c r="AW1520" s="14" t="s">
        <v>34</v>
      </c>
      <c r="AX1520" s="14" t="s">
        <v>73</v>
      </c>
      <c r="AY1520" s="255" t="s">
        <v>213</v>
      </c>
    </row>
    <row r="1521" s="14" customFormat="1">
      <c r="A1521" s="14"/>
      <c r="B1521" s="245"/>
      <c r="C1521" s="246"/>
      <c r="D1521" s="236" t="s">
        <v>223</v>
      </c>
      <c r="E1521" s="247" t="s">
        <v>21</v>
      </c>
      <c r="F1521" s="248" t="s">
        <v>2168</v>
      </c>
      <c r="G1521" s="246"/>
      <c r="H1521" s="249">
        <v>0.75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223</v>
      </c>
      <c r="AU1521" s="255" t="s">
        <v>86</v>
      </c>
      <c r="AV1521" s="14" t="s">
        <v>86</v>
      </c>
      <c r="AW1521" s="14" t="s">
        <v>34</v>
      </c>
      <c r="AX1521" s="14" t="s">
        <v>73</v>
      </c>
      <c r="AY1521" s="255" t="s">
        <v>213</v>
      </c>
    </row>
    <row r="1522" s="14" customFormat="1">
      <c r="A1522" s="14"/>
      <c r="B1522" s="245"/>
      <c r="C1522" s="246"/>
      <c r="D1522" s="236" t="s">
        <v>223</v>
      </c>
      <c r="E1522" s="247" t="s">
        <v>21</v>
      </c>
      <c r="F1522" s="248" t="s">
        <v>2169</v>
      </c>
      <c r="G1522" s="246"/>
      <c r="H1522" s="249">
        <v>10.688000000000001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223</v>
      </c>
      <c r="AU1522" s="255" t="s">
        <v>86</v>
      </c>
      <c r="AV1522" s="14" t="s">
        <v>86</v>
      </c>
      <c r="AW1522" s="14" t="s">
        <v>34</v>
      </c>
      <c r="AX1522" s="14" t="s">
        <v>73</v>
      </c>
      <c r="AY1522" s="255" t="s">
        <v>213</v>
      </c>
    </row>
    <row r="1523" s="14" customFormat="1">
      <c r="A1523" s="14"/>
      <c r="B1523" s="245"/>
      <c r="C1523" s="246"/>
      <c r="D1523" s="236" t="s">
        <v>223</v>
      </c>
      <c r="E1523" s="247" t="s">
        <v>21</v>
      </c>
      <c r="F1523" s="248" t="s">
        <v>2170</v>
      </c>
      <c r="G1523" s="246"/>
      <c r="H1523" s="249">
        <v>2.0579999999999998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223</v>
      </c>
      <c r="AU1523" s="255" t="s">
        <v>86</v>
      </c>
      <c r="AV1523" s="14" t="s">
        <v>86</v>
      </c>
      <c r="AW1523" s="14" t="s">
        <v>34</v>
      </c>
      <c r="AX1523" s="14" t="s">
        <v>73</v>
      </c>
      <c r="AY1523" s="255" t="s">
        <v>213</v>
      </c>
    </row>
    <row r="1524" s="14" customFormat="1">
      <c r="A1524" s="14"/>
      <c r="B1524" s="245"/>
      <c r="C1524" s="246"/>
      <c r="D1524" s="236" t="s">
        <v>223</v>
      </c>
      <c r="E1524" s="247" t="s">
        <v>21</v>
      </c>
      <c r="F1524" s="248" t="s">
        <v>2171</v>
      </c>
      <c r="G1524" s="246"/>
      <c r="H1524" s="249">
        <v>0.47299999999999998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223</v>
      </c>
      <c r="AU1524" s="255" t="s">
        <v>86</v>
      </c>
      <c r="AV1524" s="14" t="s">
        <v>86</v>
      </c>
      <c r="AW1524" s="14" t="s">
        <v>34</v>
      </c>
      <c r="AX1524" s="14" t="s">
        <v>73</v>
      </c>
      <c r="AY1524" s="255" t="s">
        <v>213</v>
      </c>
    </row>
    <row r="1525" s="14" customFormat="1">
      <c r="A1525" s="14"/>
      <c r="B1525" s="245"/>
      <c r="C1525" s="246"/>
      <c r="D1525" s="236" t="s">
        <v>223</v>
      </c>
      <c r="E1525" s="247" t="s">
        <v>21</v>
      </c>
      <c r="F1525" s="248" t="s">
        <v>2172</v>
      </c>
      <c r="G1525" s="246"/>
      <c r="H1525" s="249">
        <v>0.495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223</v>
      </c>
      <c r="AU1525" s="255" t="s">
        <v>86</v>
      </c>
      <c r="AV1525" s="14" t="s">
        <v>86</v>
      </c>
      <c r="AW1525" s="14" t="s">
        <v>34</v>
      </c>
      <c r="AX1525" s="14" t="s">
        <v>73</v>
      </c>
      <c r="AY1525" s="255" t="s">
        <v>213</v>
      </c>
    </row>
    <row r="1526" s="14" customFormat="1">
      <c r="A1526" s="14"/>
      <c r="B1526" s="245"/>
      <c r="C1526" s="246"/>
      <c r="D1526" s="236" t="s">
        <v>223</v>
      </c>
      <c r="E1526" s="247" t="s">
        <v>21</v>
      </c>
      <c r="F1526" s="248" t="s">
        <v>2173</v>
      </c>
      <c r="G1526" s="246"/>
      <c r="H1526" s="249">
        <v>0.79500000000000004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223</v>
      </c>
      <c r="AU1526" s="255" t="s">
        <v>86</v>
      </c>
      <c r="AV1526" s="14" t="s">
        <v>86</v>
      </c>
      <c r="AW1526" s="14" t="s">
        <v>34</v>
      </c>
      <c r="AX1526" s="14" t="s">
        <v>73</v>
      </c>
      <c r="AY1526" s="255" t="s">
        <v>213</v>
      </c>
    </row>
    <row r="1527" s="14" customFormat="1">
      <c r="A1527" s="14"/>
      <c r="B1527" s="245"/>
      <c r="C1527" s="246"/>
      <c r="D1527" s="236" t="s">
        <v>223</v>
      </c>
      <c r="E1527" s="247" t="s">
        <v>21</v>
      </c>
      <c r="F1527" s="248" t="s">
        <v>2174</v>
      </c>
      <c r="G1527" s="246"/>
      <c r="H1527" s="249">
        <v>1.1930000000000001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223</v>
      </c>
      <c r="AU1527" s="255" t="s">
        <v>86</v>
      </c>
      <c r="AV1527" s="14" t="s">
        <v>86</v>
      </c>
      <c r="AW1527" s="14" t="s">
        <v>34</v>
      </c>
      <c r="AX1527" s="14" t="s">
        <v>73</v>
      </c>
      <c r="AY1527" s="255" t="s">
        <v>213</v>
      </c>
    </row>
    <row r="1528" s="14" customFormat="1">
      <c r="A1528" s="14"/>
      <c r="B1528" s="245"/>
      <c r="C1528" s="246"/>
      <c r="D1528" s="236" t="s">
        <v>223</v>
      </c>
      <c r="E1528" s="247" t="s">
        <v>21</v>
      </c>
      <c r="F1528" s="248" t="s">
        <v>2175</v>
      </c>
      <c r="G1528" s="246"/>
      <c r="H1528" s="249">
        <v>0.68999999999999995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223</v>
      </c>
      <c r="AU1528" s="255" t="s">
        <v>86</v>
      </c>
      <c r="AV1528" s="14" t="s">
        <v>86</v>
      </c>
      <c r="AW1528" s="14" t="s">
        <v>34</v>
      </c>
      <c r="AX1528" s="14" t="s">
        <v>73</v>
      </c>
      <c r="AY1528" s="255" t="s">
        <v>213</v>
      </c>
    </row>
    <row r="1529" s="14" customFormat="1">
      <c r="A1529" s="14"/>
      <c r="B1529" s="245"/>
      <c r="C1529" s="246"/>
      <c r="D1529" s="236" t="s">
        <v>223</v>
      </c>
      <c r="E1529" s="247" t="s">
        <v>21</v>
      </c>
      <c r="F1529" s="248" t="s">
        <v>2165</v>
      </c>
      <c r="G1529" s="246"/>
      <c r="H1529" s="249">
        <v>1.125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223</v>
      </c>
      <c r="AU1529" s="255" t="s">
        <v>86</v>
      </c>
      <c r="AV1529" s="14" t="s">
        <v>86</v>
      </c>
      <c r="AW1529" s="14" t="s">
        <v>34</v>
      </c>
      <c r="AX1529" s="14" t="s">
        <v>73</v>
      </c>
      <c r="AY1529" s="255" t="s">
        <v>213</v>
      </c>
    </row>
    <row r="1530" s="14" customFormat="1">
      <c r="A1530" s="14"/>
      <c r="B1530" s="245"/>
      <c r="C1530" s="246"/>
      <c r="D1530" s="236" t="s">
        <v>223</v>
      </c>
      <c r="E1530" s="247" t="s">
        <v>21</v>
      </c>
      <c r="F1530" s="248" t="s">
        <v>2176</v>
      </c>
      <c r="G1530" s="246"/>
      <c r="H1530" s="249">
        <v>4.5</v>
      </c>
      <c r="I1530" s="250"/>
      <c r="J1530" s="246"/>
      <c r="K1530" s="246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223</v>
      </c>
      <c r="AU1530" s="255" t="s">
        <v>86</v>
      </c>
      <c r="AV1530" s="14" t="s">
        <v>86</v>
      </c>
      <c r="AW1530" s="14" t="s">
        <v>34</v>
      </c>
      <c r="AX1530" s="14" t="s">
        <v>73</v>
      </c>
      <c r="AY1530" s="255" t="s">
        <v>213</v>
      </c>
    </row>
    <row r="1531" s="14" customFormat="1">
      <c r="A1531" s="14"/>
      <c r="B1531" s="245"/>
      <c r="C1531" s="246"/>
      <c r="D1531" s="236" t="s">
        <v>223</v>
      </c>
      <c r="E1531" s="247" t="s">
        <v>21</v>
      </c>
      <c r="F1531" s="248" t="s">
        <v>2171</v>
      </c>
      <c r="G1531" s="246"/>
      <c r="H1531" s="249">
        <v>0.47299999999999998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223</v>
      </c>
      <c r="AU1531" s="255" t="s">
        <v>86</v>
      </c>
      <c r="AV1531" s="14" t="s">
        <v>86</v>
      </c>
      <c r="AW1531" s="14" t="s">
        <v>34</v>
      </c>
      <c r="AX1531" s="14" t="s">
        <v>73</v>
      </c>
      <c r="AY1531" s="255" t="s">
        <v>213</v>
      </c>
    </row>
    <row r="1532" s="14" customFormat="1">
      <c r="A1532" s="14"/>
      <c r="B1532" s="245"/>
      <c r="C1532" s="246"/>
      <c r="D1532" s="236" t="s">
        <v>223</v>
      </c>
      <c r="E1532" s="247" t="s">
        <v>21</v>
      </c>
      <c r="F1532" s="248" t="s">
        <v>2177</v>
      </c>
      <c r="G1532" s="246"/>
      <c r="H1532" s="249">
        <v>0.63800000000000001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223</v>
      </c>
      <c r="AU1532" s="255" t="s">
        <v>86</v>
      </c>
      <c r="AV1532" s="14" t="s">
        <v>86</v>
      </c>
      <c r="AW1532" s="14" t="s">
        <v>34</v>
      </c>
      <c r="AX1532" s="14" t="s">
        <v>73</v>
      </c>
      <c r="AY1532" s="255" t="s">
        <v>213</v>
      </c>
    </row>
    <row r="1533" s="14" customFormat="1">
      <c r="A1533" s="14"/>
      <c r="B1533" s="245"/>
      <c r="C1533" s="246"/>
      <c r="D1533" s="236" t="s">
        <v>223</v>
      </c>
      <c r="E1533" s="247" t="s">
        <v>21</v>
      </c>
      <c r="F1533" s="248" t="s">
        <v>2178</v>
      </c>
      <c r="G1533" s="246"/>
      <c r="H1533" s="249">
        <v>1.3500000000000001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223</v>
      </c>
      <c r="AU1533" s="255" t="s">
        <v>86</v>
      </c>
      <c r="AV1533" s="14" t="s">
        <v>86</v>
      </c>
      <c r="AW1533" s="14" t="s">
        <v>34</v>
      </c>
      <c r="AX1533" s="14" t="s">
        <v>73</v>
      </c>
      <c r="AY1533" s="255" t="s">
        <v>213</v>
      </c>
    </row>
    <row r="1534" s="14" customFormat="1">
      <c r="A1534" s="14"/>
      <c r="B1534" s="245"/>
      <c r="C1534" s="246"/>
      <c r="D1534" s="236" t="s">
        <v>223</v>
      </c>
      <c r="E1534" s="247" t="s">
        <v>21</v>
      </c>
      <c r="F1534" s="248" t="s">
        <v>2179</v>
      </c>
      <c r="G1534" s="246"/>
      <c r="H1534" s="249">
        <v>0.51000000000000001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223</v>
      </c>
      <c r="AU1534" s="255" t="s">
        <v>86</v>
      </c>
      <c r="AV1534" s="14" t="s">
        <v>86</v>
      </c>
      <c r="AW1534" s="14" t="s">
        <v>34</v>
      </c>
      <c r="AX1534" s="14" t="s">
        <v>73</v>
      </c>
      <c r="AY1534" s="255" t="s">
        <v>213</v>
      </c>
    </row>
    <row r="1535" s="13" customFormat="1">
      <c r="A1535" s="13"/>
      <c r="B1535" s="234"/>
      <c r="C1535" s="235"/>
      <c r="D1535" s="236" t="s">
        <v>223</v>
      </c>
      <c r="E1535" s="237" t="s">
        <v>21</v>
      </c>
      <c r="F1535" s="238" t="s">
        <v>2180</v>
      </c>
      <c r="G1535" s="235"/>
      <c r="H1535" s="237" t="s">
        <v>21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223</v>
      </c>
      <c r="AU1535" s="244" t="s">
        <v>86</v>
      </c>
      <c r="AV1535" s="13" t="s">
        <v>80</v>
      </c>
      <c r="AW1535" s="13" t="s">
        <v>34</v>
      </c>
      <c r="AX1535" s="13" t="s">
        <v>73</v>
      </c>
      <c r="AY1535" s="244" t="s">
        <v>213</v>
      </c>
    </row>
    <row r="1536" s="14" customFormat="1">
      <c r="A1536" s="14"/>
      <c r="B1536" s="245"/>
      <c r="C1536" s="246"/>
      <c r="D1536" s="236" t="s">
        <v>223</v>
      </c>
      <c r="E1536" s="247" t="s">
        <v>21</v>
      </c>
      <c r="F1536" s="248" t="s">
        <v>2181</v>
      </c>
      <c r="G1536" s="246"/>
      <c r="H1536" s="249">
        <v>0.90300000000000002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223</v>
      </c>
      <c r="AU1536" s="255" t="s">
        <v>86</v>
      </c>
      <c r="AV1536" s="14" t="s">
        <v>86</v>
      </c>
      <c r="AW1536" s="14" t="s">
        <v>34</v>
      </c>
      <c r="AX1536" s="14" t="s">
        <v>73</v>
      </c>
      <c r="AY1536" s="255" t="s">
        <v>213</v>
      </c>
    </row>
    <row r="1537" s="14" customFormat="1">
      <c r="A1537" s="14"/>
      <c r="B1537" s="245"/>
      <c r="C1537" s="246"/>
      <c r="D1537" s="236" t="s">
        <v>223</v>
      </c>
      <c r="E1537" s="247" t="s">
        <v>21</v>
      </c>
      <c r="F1537" s="248" t="s">
        <v>2182</v>
      </c>
      <c r="G1537" s="246"/>
      <c r="H1537" s="249">
        <v>1.671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223</v>
      </c>
      <c r="AU1537" s="255" t="s">
        <v>86</v>
      </c>
      <c r="AV1537" s="14" t="s">
        <v>86</v>
      </c>
      <c r="AW1537" s="14" t="s">
        <v>34</v>
      </c>
      <c r="AX1537" s="14" t="s">
        <v>73</v>
      </c>
      <c r="AY1537" s="255" t="s">
        <v>213</v>
      </c>
    </row>
    <row r="1538" s="14" customFormat="1">
      <c r="A1538" s="14"/>
      <c r="B1538" s="245"/>
      <c r="C1538" s="246"/>
      <c r="D1538" s="236" t="s">
        <v>223</v>
      </c>
      <c r="E1538" s="247" t="s">
        <v>21</v>
      </c>
      <c r="F1538" s="248" t="s">
        <v>2183</v>
      </c>
      <c r="G1538" s="246"/>
      <c r="H1538" s="249">
        <v>1.361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223</v>
      </c>
      <c r="AU1538" s="255" t="s">
        <v>86</v>
      </c>
      <c r="AV1538" s="14" t="s">
        <v>86</v>
      </c>
      <c r="AW1538" s="14" t="s">
        <v>34</v>
      </c>
      <c r="AX1538" s="14" t="s">
        <v>73</v>
      </c>
      <c r="AY1538" s="255" t="s">
        <v>213</v>
      </c>
    </row>
    <row r="1539" s="14" customFormat="1">
      <c r="A1539" s="14"/>
      <c r="B1539" s="245"/>
      <c r="C1539" s="246"/>
      <c r="D1539" s="236" t="s">
        <v>223</v>
      </c>
      <c r="E1539" s="247" t="s">
        <v>21</v>
      </c>
      <c r="F1539" s="248" t="s">
        <v>2184</v>
      </c>
      <c r="G1539" s="246"/>
      <c r="H1539" s="249">
        <v>3.2759999999999998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223</v>
      </c>
      <c r="AU1539" s="255" t="s">
        <v>86</v>
      </c>
      <c r="AV1539" s="14" t="s">
        <v>86</v>
      </c>
      <c r="AW1539" s="14" t="s">
        <v>34</v>
      </c>
      <c r="AX1539" s="14" t="s">
        <v>73</v>
      </c>
      <c r="AY1539" s="255" t="s">
        <v>213</v>
      </c>
    </row>
    <row r="1540" s="14" customFormat="1">
      <c r="A1540" s="14"/>
      <c r="B1540" s="245"/>
      <c r="C1540" s="246"/>
      <c r="D1540" s="236" t="s">
        <v>223</v>
      </c>
      <c r="E1540" s="247" t="s">
        <v>21</v>
      </c>
      <c r="F1540" s="248" t="s">
        <v>2184</v>
      </c>
      <c r="G1540" s="246"/>
      <c r="H1540" s="249">
        <v>3.2759999999999998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5" t="s">
        <v>223</v>
      </c>
      <c r="AU1540" s="255" t="s">
        <v>86</v>
      </c>
      <c r="AV1540" s="14" t="s">
        <v>86</v>
      </c>
      <c r="AW1540" s="14" t="s">
        <v>34</v>
      </c>
      <c r="AX1540" s="14" t="s">
        <v>73</v>
      </c>
      <c r="AY1540" s="255" t="s">
        <v>213</v>
      </c>
    </row>
    <row r="1541" s="13" customFormat="1">
      <c r="A1541" s="13"/>
      <c r="B1541" s="234"/>
      <c r="C1541" s="235"/>
      <c r="D1541" s="236" t="s">
        <v>223</v>
      </c>
      <c r="E1541" s="237" t="s">
        <v>21</v>
      </c>
      <c r="F1541" s="238" t="s">
        <v>2230</v>
      </c>
      <c r="G1541" s="235"/>
      <c r="H1541" s="237" t="s">
        <v>21</v>
      </c>
      <c r="I1541" s="239"/>
      <c r="J1541" s="235"/>
      <c r="K1541" s="235"/>
      <c r="L1541" s="240"/>
      <c r="M1541" s="241"/>
      <c r="N1541" s="242"/>
      <c r="O1541" s="242"/>
      <c r="P1541" s="242"/>
      <c r="Q1541" s="242"/>
      <c r="R1541" s="242"/>
      <c r="S1541" s="242"/>
      <c r="T1541" s="24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223</v>
      </c>
      <c r="AU1541" s="244" t="s">
        <v>86</v>
      </c>
      <c r="AV1541" s="13" t="s">
        <v>80</v>
      </c>
      <c r="AW1541" s="13" t="s">
        <v>34</v>
      </c>
      <c r="AX1541" s="13" t="s">
        <v>73</v>
      </c>
      <c r="AY1541" s="244" t="s">
        <v>213</v>
      </c>
    </row>
    <row r="1542" s="14" customFormat="1">
      <c r="A1542" s="14"/>
      <c r="B1542" s="245"/>
      <c r="C1542" s="246"/>
      <c r="D1542" s="236" t="s">
        <v>223</v>
      </c>
      <c r="E1542" s="247" t="s">
        <v>21</v>
      </c>
      <c r="F1542" s="248" t="s">
        <v>2231</v>
      </c>
      <c r="G1542" s="246"/>
      <c r="H1542" s="249">
        <v>-26.696000000000002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223</v>
      </c>
      <c r="AU1542" s="255" t="s">
        <v>86</v>
      </c>
      <c r="AV1542" s="14" t="s">
        <v>86</v>
      </c>
      <c r="AW1542" s="14" t="s">
        <v>34</v>
      </c>
      <c r="AX1542" s="14" t="s">
        <v>73</v>
      </c>
      <c r="AY1542" s="255" t="s">
        <v>213</v>
      </c>
    </row>
    <row r="1543" s="14" customFormat="1">
      <c r="A1543" s="14"/>
      <c r="B1543" s="245"/>
      <c r="C1543" s="246"/>
      <c r="D1543" s="236" t="s">
        <v>223</v>
      </c>
      <c r="E1543" s="247" t="s">
        <v>21</v>
      </c>
      <c r="F1543" s="248" t="s">
        <v>2232</v>
      </c>
      <c r="G1543" s="246"/>
      <c r="H1543" s="249">
        <v>-5.9950000000000001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223</v>
      </c>
      <c r="AU1543" s="255" t="s">
        <v>86</v>
      </c>
      <c r="AV1543" s="14" t="s">
        <v>86</v>
      </c>
      <c r="AW1543" s="14" t="s">
        <v>34</v>
      </c>
      <c r="AX1543" s="14" t="s">
        <v>73</v>
      </c>
      <c r="AY1543" s="255" t="s">
        <v>213</v>
      </c>
    </row>
    <row r="1544" s="14" customFormat="1">
      <c r="A1544" s="14"/>
      <c r="B1544" s="245"/>
      <c r="C1544" s="246"/>
      <c r="D1544" s="236" t="s">
        <v>223</v>
      </c>
      <c r="E1544" s="247" t="s">
        <v>21</v>
      </c>
      <c r="F1544" s="248" t="s">
        <v>2233</v>
      </c>
      <c r="G1544" s="246"/>
      <c r="H1544" s="249">
        <v>-339.83600000000001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223</v>
      </c>
      <c r="AU1544" s="255" t="s">
        <v>86</v>
      </c>
      <c r="AV1544" s="14" t="s">
        <v>86</v>
      </c>
      <c r="AW1544" s="14" t="s">
        <v>34</v>
      </c>
      <c r="AX1544" s="14" t="s">
        <v>73</v>
      </c>
      <c r="AY1544" s="255" t="s">
        <v>213</v>
      </c>
    </row>
    <row r="1545" s="14" customFormat="1">
      <c r="A1545" s="14"/>
      <c r="B1545" s="245"/>
      <c r="C1545" s="246"/>
      <c r="D1545" s="236" t="s">
        <v>223</v>
      </c>
      <c r="E1545" s="247" t="s">
        <v>21</v>
      </c>
      <c r="F1545" s="248" t="s">
        <v>2234</v>
      </c>
      <c r="G1545" s="246"/>
      <c r="H1545" s="249">
        <v>-21.120000000000001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223</v>
      </c>
      <c r="AU1545" s="255" t="s">
        <v>86</v>
      </c>
      <c r="AV1545" s="14" t="s">
        <v>86</v>
      </c>
      <c r="AW1545" s="14" t="s">
        <v>34</v>
      </c>
      <c r="AX1545" s="14" t="s">
        <v>73</v>
      </c>
      <c r="AY1545" s="255" t="s">
        <v>213</v>
      </c>
    </row>
    <row r="1546" s="14" customFormat="1">
      <c r="A1546" s="14"/>
      <c r="B1546" s="245"/>
      <c r="C1546" s="246"/>
      <c r="D1546" s="236" t="s">
        <v>223</v>
      </c>
      <c r="E1546" s="247" t="s">
        <v>21</v>
      </c>
      <c r="F1546" s="248" t="s">
        <v>2235</v>
      </c>
      <c r="G1546" s="246"/>
      <c r="H1546" s="249">
        <v>-2.2799999999999998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223</v>
      </c>
      <c r="AU1546" s="255" t="s">
        <v>86</v>
      </c>
      <c r="AV1546" s="14" t="s">
        <v>86</v>
      </c>
      <c r="AW1546" s="14" t="s">
        <v>34</v>
      </c>
      <c r="AX1546" s="14" t="s">
        <v>73</v>
      </c>
      <c r="AY1546" s="255" t="s">
        <v>213</v>
      </c>
    </row>
    <row r="1547" s="14" customFormat="1">
      <c r="A1547" s="14"/>
      <c r="B1547" s="245"/>
      <c r="C1547" s="246"/>
      <c r="D1547" s="236" t="s">
        <v>223</v>
      </c>
      <c r="E1547" s="247" t="s">
        <v>21</v>
      </c>
      <c r="F1547" s="248" t="s">
        <v>2236</v>
      </c>
      <c r="G1547" s="246"/>
      <c r="H1547" s="249">
        <v>-16.59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223</v>
      </c>
      <c r="AU1547" s="255" t="s">
        <v>86</v>
      </c>
      <c r="AV1547" s="14" t="s">
        <v>86</v>
      </c>
      <c r="AW1547" s="14" t="s">
        <v>34</v>
      </c>
      <c r="AX1547" s="14" t="s">
        <v>73</v>
      </c>
      <c r="AY1547" s="255" t="s">
        <v>213</v>
      </c>
    </row>
    <row r="1548" s="14" customFormat="1">
      <c r="A1548" s="14"/>
      <c r="B1548" s="245"/>
      <c r="C1548" s="246"/>
      <c r="D1548" s="236" t="s">
        <v>223</v>
      </c>
      <c r="E1548" s="247" t="s">
        <v>21</v>
      </c>
      <c r="F1548" s="248" t="s">
        <v>2237</v>
      </c>
      <c r="G1548" s="246"/>
      <c r="H1548" s="249">
        <v>-4.8479999999999999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223</v>
      </c>
      <c r="AU1548" s="255" t="s">
        <v>86</v>
      </c>
      <c r="AV1548" s="14" t="s">
        <v>86</v>
      </c>
      <c r="AW1548" s="14" t="s">
        <v>34</v>
      </c>
      <c r="AX1548" s="14" t="s">
        <v>73</v>
      </c>
      <c r="AY1548" s="255" t="s">
        <v>213</v>
      </c>
    </row>
    <row r="1549" s="14" customFormat="1">
      <c r="A1549" s="14"/>
      <c r="B1549" s="245"/>
      <c r="C1549" s="246"/>
      <c r="D1549" s="236" t="s">
        <v>223</v>
      </c>
      <c r="E1549" s="247" t="s">
        <v>21</v>
      </c>
      <c r="F1549" s="248" t="s">
        <v>2238</v>
      </c>
      <c r="G1549" s="246"/>
      <c r="H1549" s="249">
        <v>-9.8740000000000006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223</v>
      </c>
      <c r="AU1549" s="255" t="s">
        <v>86</v>
      </c>
      <c r="AV1549" s="14" t="s">
        <v>86</v>
      </c>
      <c r="AW1549" s="14" t="s">
        <v>34</v>
      </c>
      <c r="AX1549" s="14" t="s">
        <v>73</v>
      </c>
      <c r="AY1549" s="255" t="s">
        <v>213</v>
      </c>
    </row>
    <row r="1550" s="16" customFormat="1">
      <c r="A1550" s="16"/>
      <c r="B1550" s="282"/>
      <c r="C1550" s="283"/>
      <c r="D1550" s="236" t="s">
        <v>223</v>
      </c>
      <c r="E1550" s="284" t="s">
        <v>2034</v>
      </c>
      <c r="F1550" s="285" t="s">
        <v>380</v>
      </c>
      <c r="G1550" s="283"/>
      <c r="H1550" s="286">
        <v>4238.9579999999996</v>
      </c>
      <c r="I1550" s="287"/>
      <c r="J1550" s="283"/>
      <c r="K1550" s="283"/>
      <c r="L1550" s="288"/>
      <c r="M1550" s="289"/>
      <c r="N1550" s="290"/>
      <c r="O1550" s="290"/>
      <c r="P1550" s="290"/>
      <c r="Q1550" s="290"/>
      <c r="R1550" s="290"/>
      <c r="S1550" s="290"/>
      <c r="T1550" s="291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92" t="s">
        <v>223</v>
      </c>
      <c r="AU1550" s="292" t="s">
        <v>86</v>
      </c>
      <c r="AV1550" s="16" t="s">
        <v>116</v>
      </c>
      <c r="AW1550" s="16" t="s">
        <v>34</v>
      </c>
      <c r="AX1550" s="16" t="s">
        <v>73</v>
      </c>
      <c r="AY1550" s="292" t="s">
        <v>213</v>
      </c>
    </row>
    <row r="1551" s="15" customFormat="1">
      <c r="A1551" s="15"/>
      <c r="B1551" s="256"/>
      <c r="C1551" s="257"/>
      <c r="D1551" s="236" t="s">
        <v>223</v>
      </c>
      <c r="E1551" s="258" t="s">
        <v>21</v>
      </c>
      <c r="F1551" s="259" t="s">
        <v>230</v>
      </c>
      <c r="G1551" s="257"/>
      <c r="H1551" s="260">
        <v>4238.9579999999996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6" t="s">
        <v>223</v>
      </c>
      <c r="AU1551" s="266" t="s">
        <v>86</v>
      </c>
      <c r="AV1551" s="15" t="s">
        <v>122</v>
      </c>
      <c r="AW1551" s="15" t="s">
        <v>34</v>
      </c>
      <c r="AX1551" s="15" t="s">
        <v>80</v>
      </c>
      <c r="AY1551" s="266" t="s">
        <v>213</v>
      </c>
    </row>
    <row r="1552" s="2" customFormat="1" ht="16.5" customHeight="1">
      <c r="A1552" s="41"/>
      <c r="B1552" s="42"/>
      <c r="C1552" s="216" t="s">
        <v>1438</v>
      </c>
      <c r="D1552" s="216" t="s">
        <v>215</v>
      </c>
      <c r="E1552" s="217" t="s">
        <v>2857</v>
      </c>
      <c r="F1552" s="218" t="s">
        <v>2858</v>
      </c>
      <c r="G1552" s="219" t="s">
        <v>248</v>
      </c>
      <c r="H1552" s="220">
        <v>4238.9579999999996</v>
      </c>
      <c r="I1552" s="221"/>
      <c r="J1552" s="222">
        <f>ROUND(I1552*H1552,2)</f>
        <v>0</v>
      </c>
      <c r="K1552" s="218" t="s">
        <v>219</v>
      </c>
      <c r="L1552" s="47"/>
      <c r="M1552" s="223" t="s">
        <v>21</v>
      </c>
      <c r="N1552" s="224" t="s">
        <v>45</v>
      </c>
      <c r="O1552" s="87"/>
      <c r="P1552" s="225">
        <f>O1552*H1552</f>
        <v>0</v>
      </c>
      <c r="Q1552" s="225">
        <v>0.00020000000000000001</v>
      </c>
      <c r="R1552" s="225">
        <f>Q1552*H1552</f>
        <v>0.84779159999999998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314</v>
      </c>
      <c r="AT1552" s="227" t="s">
        <v>215</v>
      </c>
      <c r="AU1552" s="227" t="s">
        <v>86</v>
      </c>
      <c r="AY1552" s="20" t="s">
        <v>213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86</v>
      </c>
      <c r="BK1552" s="228">
        <f>ROUND(I1552*H1552,2)</f>
        <v>0</v>
      </c>
      <c r="BL1552" s="20" t="s">
        <v>314</v>
      </c>
      <c r="BM1552" s="227" t="s">
        <v>2859</v>
      </c>
    </row>
    <row r="1553" s="2" customFormat="1">
      <c r="A1553" s="41"/>
      <c r="B1553" s="42"/>
      <c r="C1553" s="43"/>
      <c r="D1553" s="229" t="s">
        <v>221</v>
      </c>
      <c r="E1553" s="43"/>
      <c r="F1553" s="230" t="s">
        <v>2860</v>
      </c>
      <c r="G1553" s="43"/>
      <c r="H1553" s="43"/>
      <c r="I1553" s="231"/>
      <c r="J1553" s="43"/>
      <c r="K1553" s="43"/>
      <c r="L1553" s="47"/>
      <c r="M1553" s="232"/>
      <c r="N1553" s="233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221</v>
      </c>
      <c r="AU1553" s="20" t="s">
        <v>86</v>
      </c>
    </row>
    <row r="1554" s="14" customFormat="1">
      <c r="A1554" s="14"/>
      <c r="B1554" s="245"/>
      <c r="C1554" s="246"/>
      <c r="D1554" s="236" t="s">
        <v>223</v>
      </c>
      <c r="E1554" s="247" t="s">
        <v>21</v>
      </c>
      <c r="F1554" s="248" t="s">
        <v>2034</v>
      </c>
      <c r="G1554" s="246"/>
      <c r="H1554" s="249">
        <v>4238.9579999999996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223</v>
      </c>
      <c r="AU1554" s="255" t="s">
        <v>86</v>
      </c>
      <c r="AV1554" s="14" t="s">
        <v>86</v>
      </c>
      <c r="AW1554" s="14" t="s">
        <v>34</v>
      </c>
      <c r="AX1554" s="14" t="s">
        <v>73</v>
      </c>
      <c r="AY1554" s="255" t="s">
        <v>213</v>
      </c>
    </row>
    <row r="1555" s="15" customFormat="1">
      <c r="A1555" s="15"/>
      <c r="B1555" s="256"/>
      <c r="C1555" s="257"/>
      <c r="D1555" s="236" t="s">
        <v>223</v>
      </c>
      <c r="E1555" s="258" t="s">
        <v>21</v>
      </c>
      <c r="F1555" s="259" t="s">
        <v>230</v>
      </c>
      <c r="G1555" s="257"/>
      <c r="H1555" s="260">
        <v>4238.9579999999996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223</v>
      </c>
      <c r="AU1555" s="266" t="s">
        <v>86</v>
      </c>
      <c r="AV1555" s="15" t="s">
        <v>122</v>
      </c>
      <c r="AW1555" s="15" t="s">
        <v>34</v>
      </c>
      <c r="AX1555" s="15" t="s">
        <v>80</v>
      </c>
      <c r="AY1555" s="266" t="s">
        <v>213</v>
      </c>
    </row>
    <row r="1556" s="2" customFormat="1" ht="24.15" customHeight="1">
      <c r="A1556" s="41"/>
      <c r="B1556" s="42"/>
      <c r="C1556" s="216" t="s">
        <v>1444</v>
      </c>
      <c r="D1556" s="216" t="s">
        <v>215</v>
      </c>
      <c r="E1556" s="217" t="s">
        <v>2861</v>
      </c>
      <c r="F1556" s="218" t="s">
        <v>2862</v>
      </c>
      <c r="G1556" s="219" t="s">
        <v>248</v>
      </c>
      <c r="H1556" s="220">
        <v>5925.2280000000001</v>
      </c>
      <c r="I1556" s="221"/>
      <c r="J1556" s="222">
        <f>ROUND(I1556*H1556,2)</f>
        <v>0</v>
      </c>
      <c r="K1556" s="218" t="s">
        <v>219</v>
      </c>
      <c r="L1556" s="47"/>
      <c r="M1556" s="223" t="s">
        <v>21</v>
      </c>
      <c r="N1556" s="224" t="s">
        <v>45</v>
      </c>
      <c r="O1556" s="87"/>
      <c r="P1556" s="225">
        <f>O1556*H1556</f>
        <v>0</v>
      </c>
      <c r="Q1556" s="225">
        <v>0.00025999999999999998</v>
      </c>
      <c r="R1556" s="225">
        <f>Q1556*H1556</f>
        <v>1.5405592799999999</v>
      </c>
      <c r="S1556" s="225">
        <v>0</v>
      </c>
      <c r="T1556" s="226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7" t="s">
        <v>314</v>
      </c>
      <c r="AT1556" s="227" t="s">
        <v>215</v>
      </c>
      <c r="AU1556" s="227" t="s">
        <v>86</v>
      </c>
      <c r="AY1556" s="20" t="s">
        <v>213</v>
      </c>
      <c r="BE1556" s="228">
        <f>IF(N1556="základní",J1556,0)</f>
        <v>0</v>
      </c>
      <c r="BF1556" s="228">
        <f>IF(N1556="snížená",J1556,0)</f>
        <v>0</v>
      </c>
      <c r="BG1556" s="228">
        <f>IF(N1556="zákl. přenesená",J1556,0)</f>
        <v>0</v>
      </c>
      <c r="BH1556" s="228">
        <f>IF(N1556="sníž. přenesená",J1556,0)</f>
        <v>0</v>
      </c>
      <c r="BI1556" s="228">
        <f>IF(N1556="nulová",J1556,0)</f>
        <v>0</v>
      </c>
      <c r="BJ1556" s="20" t="s">
        <v>86</v>
      </c>
      <c r="BK1556" s="228">
        <f>ROUND(I1556*H1556,2)</f>
        <v>0</v>
      </c>
      <c r="BL1556" s="20" t="s">
        <v>314</v>
      </c>
      <c r="BM1556" s="227" t="s">
        <v>2863</v>
      </c>
    </row>
    <row r="1557" s="2" customFormat="1">
      <c r="A1557" s="41"/>
      <c r="B1557" s="42"/>
      <c r="C1557" s="43"/>
      <c r="D1557" s="229" t="s">
        <v>221</v>
      </c>
      <c r="E1557" s="43"/>
      <c r="F1557" s="230" t="s">
        <v>2864</v>
      </c>
      <c r="G1557" s="43"/>
      <c r="H1557" s="43"/>
      <c r="I1557" s="231"/>
      <c r="J1557" s="43"/>
      <c r="K1557" s="43"/>
      <c r="L1557" s="47"/>
      <c r="M1557" s="232"/>
      <c r="N1557" s="233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221</v>
      </c>
      <c r="AU1557" s="20" t="s">
        <v>86</v>
      </c>
    </row>
    <row r="1558" s="14" customFormat="1">
      <c r="A1558" s="14"/>
      <c r="B1558" s="245"/>
      <c r="C1558" s="246"/>
      <c r="D1558" s="236" t="s">
        <v>223</v>
      </c>
      <c r="E1558" s="247" t="s">
        <v>21</v>
      </c>
      <c r="F1558" s="248" t="s">
        <v>2034</v>
      </c>
      <c r="G1558" s="246"/>
      <c r="H1558" s="249">
        <v>4238.9579999999996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223</v>
      </c>
      <c r="AU1558" s="255" t="s">
        <v>86</v>
      </c>
      <c r="AV1558" s="14" t="s">
        <v>86</v>
      </c>
      <c r="AW1558" s="14" t="s">
        <v>34</v>
      </c>
      <c r="AX1558" s="14" t="s">
        <v>73</v>
      </c>
      <c r="AY1558" s="255" t="s">
        <v>213</v>
      </c>
    </row>
    <row r="1559" s="14" customFormat="1">
      <c r="A1559" s="14"/>
      <c r="B1559" s="245"/>
      <c r="C1559" s="246"/>
      <c r="D1559" s="236" t="s">
        <v>223</v>
      </c>
      <c r="E1559" s="247" t="s">
        <v>21</v>
      </c>
      <c r="F1559" s="248" t="s">
        <v>2865</v>
      </c>
      <c r="G1559" s="246"/>
      <c r="H1559" s="249">
        <v>-27.469000000000001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223</v>
      </c>
      <c r="AU1559" s="255" t="s">
        <v>86</v>
      </c>
      <c r="AV1559" s="14" t="s">
        <v>86</v>
      </c>
      <c r="AW1559" s="14" t="s">
        <v>34</v>
      </c>
      <c r="AX1559" s="14" t="s">
        <v>73</v>
      </c>
      <c r="AY1559" s="255" t="s">
        <v>213</v>
      </c>
    </row>
    <row r="1560" s="14" customFormat="1">
      <c r="A1560" s="14"/>
      <c r="B1560" s="245"/>
      <c r="C1560" s="246"/>
      <c r="D1560" s="236" t="s">
        <v>223</v>
      </c>
      <c r="E1560" s="247" t="s">
        <v>21</v>
      </c>
      <c r="F1560" s="248" t="s">
        <v>2866</v>
      </c>
      <c r="G1560" s="246"/>
      <c r="H1560" s="249">
        <v>-25.219999999999999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223</v>
      </c>
      <c r="AU1560" s="255" t="s">
        <v>86</v>
      </c>
      <c r="AV1560" s="14" t="s">
        <v>86</v>
      </c>
      <c r="AW1560" s="14" t="s">
        <v>34</v>
      </c>
      <c r="AX1560" s="14" t="s">
        <v>73</v>
      </c>
      <c r="AY1560" s="255" t="s">
        <v>213</v>
      </c>
    </row>
    <row r="1561" s="14" customFormat="1">
      <c r="A1561" s="14"/>
      <c r="B1561" s="245"/>
      <c r="C1561" s="246"/>
      <c r="D1561" s="236" t="s">
        <v>223</v>
      </c>
      <c r="E1561" s="247" t="s">
        <v>21</v>
      </c>
      <c r="F1561" s="248" t="s">
        <v>2867</v>
      </c>
      <c r="G1561" s="246"/>
      <c r="H1561" s="249">
        <v>-8.8659999999999997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223</v>
      </c>
      <c r="AU1561" s="255" t="s">
        <v>86</v>
      </c>
      <c r="AV1561" s="14" t="s">
        <v>86</v>
      </c>
      <c r="AW1561" s="14" t="s">
        <v>34</v>
      </c>
      <c r="AX1561" s="14" t="s">
        <v>73</v>
      </c>
      <c r="AY1561" s="255" t="s">
        <v>213</v>
      </c>
    </row>
    <row r="1562" s="13" customFormat="1">
      <c r="A1562" s="13"/>
      <c r="B1562" s="234"/>
      <c r="C1562" s="235"/>
      <c r="D1562" s="236" t="s">
        <v>223</v>
      </c>
      <c r="E1562" s="237" t="s">
        <v>21</v>
      </c>
      <c r="F1562" s="238" t="s">
        <v>2053</v>
      </c>
      <c r="G1562" s="235"/>
      <c r="H1562" s="237" t="s">
        <v>21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223</v>
      </c>
      <c r="AU1562" s="244" t="s">
        <v>86</v>
      </c>
      <c r="AV1562" s="13" t="s">
        <v>80</v>
      </c>
      <c r="AW1562" s="13" t="s">
        <v>34</v>
      </c>
      <c r="AX1562" s="13" t="s">
        <v>73</v>
      </c>
      <c r="AY1562" s="244" t="s">
        <v>213</v>
      </c>
    </row>
    <row r="1563" s="14" customFormat="1">
      <c r="A1563" s="14"/>
      <c r="B1563" s="245"/>
      <c r="C1563" s="246"/>
      <c r="D1563" s="236" t="s">
        <v>223</v>
      </c>
      <c r="E1563" s="247" t="s">
        <v>21</v>
      </c>
      <c r="F1563" s="248" t="s">
        <v>1995</v>
      </c>
      <c r="G1563" s="246"/>
      <c r="H1563" s="249">
        <v>395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223</v>
      </c>
      <c r="AU1563" s="255" t="s">
        <v>86</v>
      </c>
      <c r="AV1563" s="14" t="s">
        <v>86</v>
      </c>
      <c r="AW1563" s="14" t="s">
        <v>34</v>
      </c>
      <c r="AX1563" s="14" t="s">
        <v>73</v>
      </c>
      <c r="AY1563" s="255" t="s">
        <v>213</v>
      </c>
    </row>
    <row r="1564" s="14" customFormat="1">
      <c r="A1564" s="14"/>
      <c r="B1564" s="245"/>
      <c r="C1564" s="246"/>
      <c r="D1564" s="236" t="s">
        <v>223</v>
      </c>
      <c r="E1564" s="247" t="s">
        <v>21</v>
      </c>
      <c r="F1564" s="248" t="s">
        <v>1997</v>
      </c>
      <c r="G1564" s="246"/>
      <c r="H1564" s="249">
        <v>355.22000000000003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223</v>
      </c>
      <c r="AU1564" s="255" t="s">
        <v>86</v>
      </c>
      <c r="AV1564" s="14" t="s">
        <v>86</v>
      </c>
      <c r="AW1564" s="14" t="s">
        <v>34</v>
      </c>
      <c r="AX1564" s="14" t="s">
        <v>73</v>
      </c>
      <c r="AY1564" s="255" t="s">
        <v>213</v>
      </c>
    </row>
    <row r="1565" s="14" customFormat="1">
      <c r="A1565" s="14"/>
      <c r="B1565" s="245"/>
      <c r="C1565" s="246"/>
      <c r="D1565" s="236" t="s">
        <v>223</v>
      </c>
      <c r="E1565" s="247" t="s">
        <v>21</v>
      </c>
      <c r="F1565" s="248" t="s">
        <v>1999</v>
      </c>
      <c r="G1565" s="246"/>
      <c r="H1565" s="249">
        <v>943.67999999999995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223</v>
      </c>
      <c r="AU1565" s="255" t="s">
        <v>86</v>
      </c>
      <c r="AV1565" s="14" t="s">
        <v>86</v>
      </c>
      <c r="AW1565" s="14" t="s">
        <v>34</v>
      </c>
      <c r="AX1565" s="14" t="s">
        <v>73</v>
      </c>
      <c r="AY1565" s="255" t="s">
        <v>213</v>
      </c>
    </row>
    <row r="1566" s="13" customFormat="1">
      <c r="A1566" s="13"/>
      <c r="B1566" s="234"/>
      <c r="C1566" s="235"/>
      <c r="D1566" s="236" t="s">
        <v>223</v>
      </c>
      <c r="E1566" s="237" t="s">
        <v>21</v>
      </c>
      <c r="F1566" s="238" t="s">
        <v>2054</v>
      </c>
      <c r="G1566" s="235"/>
      <c r="H1566" s="237" t="s">
        <v>21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223</v>
      </c>
      <c r="AU1566" s="244" t="s">
        <v>86</v>
      </c>
      <c r="AV1566" s="13" t="s">
        <v>80</v>
      </c>
      <c r="AW1566" s="13" t="s">
        <v>34</v>
      </c>
      <c r="AX1566" s="13" t="s">
        <v>73</v>
      </c>
      <c r="AY1566" s="244" t="s">
        <v>213</v>
      </c>
    </row>
    <row r="1567" s="14" customFormat="1">
      <c r="A1567" s="14"/>
      <c r="B1567" s="245"/>
      <c r="C1567" s="246"/>
      <c r="D1567" s="236" t="s">
        <v>223</v>
      </c>
      <c r="E1567" s="247" t="s">
        <v>21</v>
      </c>
      <c r="F1567" s="248" t="s">
        <v>2055</v>
      </c>
      <c r="G1567" s="246"/>
      <c r="H1567" s="249">
        <v>27.824999999999999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223</v>
      </c>
      <c r="AU1567" s="255" t="s">
        <v>86</v>
      </c>
      <c r="AV1567" s="14" t="s">
        <v>86</v>
      </c>
      <c r="AW1567" s="14" t="s">
        <v>34</v>
      </c>
      <c r="AX1567" s="14" t="s">
        <v>73</v>
      </c>
      <c r="AY1567" s="255" t="s">
        <v>213</v>
      </c>
    </row>
    <row r="1568" s="14" customFormat="1">
      <c r="A1568" s="14"/>
      <c r="B1568" s="245"/>
      <c r="C1568" s="246"/>
      <c r="D1568" s="236" t="s">
        <v>223</v>
      </c>
      <c r="E1568" s="247" t="s">
        <v>21</v>
      </c>
      <c r="F1568" s="248" t="s">
        <v>2056</v>
      </c>
      <c r="G1568" s="246"/>
      <c r="H1568" s="249">
        <v>26.100000000000001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223</v>
      </c>
      <c r="AU1568" s="255" t="s">
        <v>86</v>
      </c>
      <c r="AV1568" s="14" t="s">
        <v>86</v>
      </c>
      <c r="AW1568" s="14" t="s">
        <v>34</v>
      </c>
      <c r="AX1568" s="14" t="s">
        <v>73</v>
      </c>
      <c r="AY1568" s="255" t="s">
        <v>213</v>
      </c>
    </row>
    <row r="1569" s="15" customFormat="1">
      <c r="A1569" s="15"/>
      <c r="B1569" s="256"/>
      <c r="C1569" s="257"/>
      <c r="D1569" s="236" t="s">
        <v>223</v>
      </c>
      <c r="E1569" s="258" t="s">
        <v>21</v>
      </c>
      <c r="F1569" s="259" t="s">
        <v>230</v>
      </c>
      <c r="G1569" s="257"/>
      <c r="H1569" s="260">
        <v>5925.2280000000001</v>
      </c>
      <c r="I1569" s="261"/>
      <c r="J1569" s="257"/>
      <c r="K1569" s="257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6" t="s">
        <v>223</v>
      </c>
      <c r="AU1569" s="266" t="s">
        <v>86</v>
      </c>
      <c r="AV1569" s="15" t="s">
        <v>122</v>
      </c>
      <c r="AW1569" s="15" t="s">
        <v>34</v>
      </c>
      <c r="AX1569" s="15" t="s">
        <v>80</v>
      </c>
      <c r="AY1569" s="266" t="s">
        <v>213</v>
      </c>
    </row>
    <row r="1570" s="2" customFormat="1" ht="24.15" customHeight="1">
      <c r="A1570" s="41"/>
      <c r="B1570" s="42"/>
      <c r="C1570" s="216" t="s">
        <v>1452</v>
      </c>
      <c r="D1570" s="216" t="s">
        <v>215</v>
      </c>
      <c r="E1570" s="217" t="s">
        <v>2868</v>
      </c>
      <c r="F1570" s="218" t="s">
        <v>2869</v>
      </c>
      <c r="G1570" s="219" t="s">
        <v>248</v>
      </c>
      <c r="H1570" s="220">
        <v>192.91999999999999</v>
      </c>
      <c r="I1570" s="221"/>
      <c r="J1570" s="222">
        <f>ROUND(I1570*H1570,2)</f>
        <v>0</v>
      </c>
      <c r="K1570" s="218" t="s">
        <v>219</v>
      </c>
      <c r="L1570" s="47"/>
      <c r="M1570" s="223" t="s">
        <v>21</v>
      </c>
      <c r="N1570" s="224" t="s">
        <v>45</v>
      </c>
      <c r="O1570" s="87"/>
      <c r="P1570" s="225">
        <f>O1570*H1570</f>
        <v>0</v>
      </c>
      <c r="Q1570" s="225">
        <v>2.0000000000000002E-05</v>
      </c>
      <c r="R1570" s="225">
        <f>Q1570*H1570</f>
        <v>0.0038584000000000001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314</v>
      </c>
      <c r="AT1570" s="227" t="s">
        <v>215</v>
      </c>
      <c r="AU1570" s="227" t="s">
        <v>86</v>
      </c>
      <c r="AY1570" s="20" t="s">
        <v>213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86</v>
      </c>
      <c r="BK1570" s="228">
        <f>ROUND(I1570*H1570,2)</f>
        <v>0</v>
      </c>
      <c r="BL1570" s="20" t="s">
        <v>314</v>
      </c>
      <c r="BM1570" s="227" t="s">
        <v>2870</v>
      </c>
    </row>
    <row r="1571" s="2" customFormat="1">
      <c r="A1571" s="41"/>
      <c r="B1571" s="42"/>
      <c r="C1571" s="43"/>
      <c r="D1571" s="229" t="s">
        <v>221</v>
      </c>
      <c r="E1571" s="43"/>
      <c r="F1571" s="230" t="s">
        <v>2871</v>
      </c>
      <c r="G1571" s="43"/>
      <c r="H1571" s="43"/>
      <c r="I1571" s="231"/>
      <c r="J1571" s="43"/>
      <c r="K1571" s="43"/>
      <c r="L1571" s="47"/>
      <c r="M1571" s="232"/>
      <c r="N1571" s="233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221</v>
      </c>
      <c r="AU1571" s="20" t="s">
        <v>86</v>
      </c>
    </row>
    <row r="1572" s="13" customFormat="1">
      <c r="A1572" s="13"/>
      <c r="B1572" s="234"/>
      <c r="C1572" s="235"/>
      <c r="D1572" s="236" t="s">
        <v>223</v>
      </c>
      <c r="E1572" s="237" t="s">
        <v>21</v>
      </c>
      <c r="F1572" s="238" t="s">
        <v>2742</v>
      </c>
      <c r="G1572" s="235"/>
      <c r="H1572" s="237" t="s">
        <v>21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223</v>
      </c>
      <c r="AU1572" s="244" t="s">
        <v>86</v>
      </c>
      <c r="AV1572" s="13" t="s">
        <v>80</v>
      </c>
      <c r="AW1572" s="13" t="s">
        <v>34</v>
      </c>
      <c r="AX1572" s="13" t="s">
        <v>73</v>
      </c>
      <c r="AY1572" s="244" t="s">
        <v>213</v>
      </c>
    </row>
    <row r="1573" s="13" customFormat="1">
      <c r="A1573" s="13"/>
      <c r="B1573" s="234"/>
      <c r="C1573" s="235"/>
      <c r="D1573" s="236" t="s">
        <v>223</v>
      </c>
      <c r="E1573" s="237" t="s">
        <v>21</v>
      </c>
      <c r="F1573" s="238" t="s">
        <v>2872</v>
      </c>
      <c r="G1573" s="235"/>
      <c r="H1573" s="237" t="s">
        <v>21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223</v>
      </c>
      <c r="AU1573" s="244" t="s">
        <v>86</v>
      </c>
      <c r="AV1573" s="13" t="s">
        <v>80</v>
      </c>
      <c r="AW1573" s="13" t="s">
        <v>34</v>
      </c>
      <c r="AX1573" s="13" t="s">
        <v>73</v>
      </c>
      <c r="AY1573" s="244" t="s">
        <v>213</v>
      </c>
    </row>
    <row r="1574" s="13" customFormat="1">
      <c r="A1574" s="13"/>
      <c r="B1574" s="234"/>
      <c r="C1574" s="235"/>
      <c r="D1574" s="236" t="s">
        <v>223</v>
      </c>
      <c r="E1574" s="237" t="s">
        <v>21</v>
      </c>
      <c r="F1574" s="238" t="s">
        <v>1035</v>
      </c>
      <c r="G1574" s="235"/>
      <c r="H1574" s="237" t="s">
        <v>21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223</v>
      </c>
      <c r="AU1574" s="244" t="s">
        <v>86</v>
      </c>
      <c r="AV1574" s="13" t="s">
        <v>80</v>
      </c>
      <c r="AW1574" s="13" t="s">
        <v>34</v>
      </c>
      <c r="AX1574" s="13" t="s">
        <v>73</v>
      </c>
      <c r="AY1574" s="244" t="s">
        <v>213</v>
      </c>
    </row>
    <row r="1575" s="13" customFormat="1">
      <c r="A1575" s="13"/>
      <c r="B1575" s="234"/>
      <c r="C1575" s="235"/>
      <c r="D1575" s="236" t="s">
        <v>223</v>
      </c>
      <c r="E1575" s="237" t="s">
        <v>21</v>
      </c>
      <c r="F1575" s="238" t="s">
        <v>2873</v>
      </c>
      <c r="G1575" s="235"/>
      <c r="H1575" s="237" t="s">
        <v>21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223</v>
      </c>
      <c r="AU1575" s="244" t="s">
        <v>86</v>
      </c>
      <c r="AV1575" s="13" t="s">
        <v>80</v>
      </c>
      <c r="AW1575" s="13" t="s">
        <v>34</v>
      </c>
      <c r="AX1575" s="13" t="s">
        <v>73</v>
      </c>
      <c r="AY1575" s="244" t="s">
        <v>213</v>
      </c>
    </row>
    <row r="1576" s="14" customFormat="1">
      <c r="A1576" s="14"/>
      <c r="B1576" s="245"/>
      <c r="C1576" s="246"/>
      <c r="D1576" s="236" t="s">
        <v>223</v>
      </c>
      <c r="E1576" s="247" t="s">
        <v>21</v>
      </c>
      <c r="F1576" s="248" t="s">
        <v>2874</v>
      </c>
      <c r="G1576" s="246"/>
      <c r="H1576" s="249">
        <v>26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223</v>
      </c>
      <c r="AU1576" s="255" t="s">
        <v>86</v>
      </c>
      <c r="AV1576" s="14" t="s">
        <v>86</v>
      </c>
      <c r="AW1576" s="14" t="s">
        <v>34</v>
      </c>
      <c r="AX1576" s="14" t="s">
        <v>73</v>
      </c>
      <c r="AY1576" s="255" t="s">
        <v>213</v>
      </c>
    </row>
    <row r="1577" s="13" customFormat="1">
      <c r="A1577" s="13"/>
      <c r="B1577" s="234"/>
      <c r="C1577" s="235"/>
      <c r="D1577" s="236" t="s">
        <v>223</v>
      </c>
      <c r="E1577" s="237" t="s">
        <v>21</v>
      </c>
      <c r="F1577" s="238" t="s">
        <v>1364</v>
      </c>
      <c r="G1577" s="235"/>
      <c r="H1577" s="237" t="s">
        <v>21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223</v>
      </c>
      <c r="AU1577" s="244" t="s">
        <v>86</v>
      </c>
      <c r="AV1577" s="13" t="s">
        <v>80</v>
      </c>
      <c r="AW1577" s="13" t="s">
        <v>34</v>
      </c>
      <c r="AX1577" s="13" t="s">
        <v>73</v>
      </c>
      <c r="AY1577" s="244" t="s">
        <v>213</v>
      </c>
    </row>
    <row r="1578" s="14" customFormat="1">
      <c r="A1578" s="14"/>
      <c r="B1578" s="245"/>
      <c r="C1578" s="246"/>
      <c r="D1578" s="236" t="s">
        <v>223</v>
      </c>
      <c r="E1578" s="247" t="s">
        <v>21</v>
      </c>
      <c r="F1578" s="248" t="s">
        <v>2875</v>
      </c>
      <c r="G1578" s="246"/>
      <c r="H1578" s="249">
        <v>9.7759999999999998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223</v>
      </c>
      <c r="AU1578" s="255" t="s">
        <v>86</v>
      </c>
      <c r="AV1578" s="14" t="s">
        <v>86</v>
      </c>
      <c r="AW1578" s="14" t="s">
        <v>34</v>
      </c>
      <c r="AX1578" s="14" t="s">
        <v>73</v>
      </c>
      <c r="AY1578" s="255" t="s">
        <v>213</v>
      </c>
    </row>
    <row r="1579" s="13" customFormat="1">
      <c r="A1579" s="13"/>
      <c r="B1579" s="234"/>
      <c r="C1579" s="235"/>
      <c r="D1579" s="236" t="s">
        <v>223</v>
      </c>
      <c r="E1579" s="237" t="s">
        <v>21</v>
      </c>
      <c r="F1579" s="238" t="s">
        <v>2876</v>
      </c>
      <c r="G1579" s="235"/>
      <c r="H1579" s="237" t="s">
        <v>21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223</v>
      </c>
      <c r="AU1579" s="244" t="s">
        <v>86</v>
      </c>
      <c r="AV1579" s="13" t="s">
        <v>80</v>
      </c>
      <c r="AW1579" s="13" t="s">
        <v>34</v>
      </c>
      <c r="AX1579" s="13" t="s">
        <v>73</v>
      </c>
      <c r="AY1579" s="244" t="s">
        <v>213</v>
      </c>
    </row>
    <row r="1580" s="14" customFormat="1">
      <c r="A1580" s="14"/>
      <c r="B1580" s="245"/>
      <c r="C1580" s="246"/>
      <c r="D1580" s="236" t="s">
        <v>223</v>
      </c>
      <c r="E1580" s="247" t="s">
        <v>21</v>
      </c>
      <c r="F1580" s="248" t="s">
        <v>2875</v>
      </c>
      <c r="G1580" s="246"/>
      <c r="H1580" s="249">
        <v>9.7759999999999998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223</v>
      </c>
      <c r="AU1580" s="255" t="s">
        <v>86</v>
      </c>
      <c r="AV1580" s="14" t="s">
        <v>86</v>
      </c>
      <c r="AW1580" s="14" t="s">
        <v>34</v>
      </c>
      <c r="AX1580" s="14" t="s">
        <v>73</v>
      </c>
      <c r="AY1580" s="255" t="s">
        <v>213</v>
      </c>
    </row>
    <row r="1581" s="13" customFormat="1">
      <c r="A1581" s="13"/>
      <c r="B1581" s="234"/>
      <c r="C1581" s="235"/>
      <c r="D1581" s="236" t="s">
        <v>223</v>
      </c>
      <c r="E1581" s="237" t="s">
        <v>21</v>
      </c>
      <c r="F1581" s="238" t="s">
        <v>2877</v>
      </c>
      <c r="G1581" s="235"/>
      <c r="H1581" s="237" t="s">
        <v>21</v>
      </c>
      <c r="I1581" s="239"/>
      <c r="J1581" s="235"/>
      <c r="K1581" s="235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223</v>
      </c>
      <c r="AU1581" s="244" t="s">
        <v>86</v>
      </c>
      <c r="AV1581" s="13" t="s">
        <v>80</v>
      </c>
      <c r="AW1581" s="13" t="s">
        <v>34</v>
      </c>
      <c r="AX1581" s="13" t="s">
        <v>73</v>
      </c>
      <c r="AY1581" s="244" t="s">
        <v>213</v>
      </c>
    </row>
    <row r="1582" s="14" customFormat="1">
      <c r="A1582" s="14"/>
      <c r="B1582" s="245"/>
      <c r="C1582" s="246"/>
      <c r="D1582" s="236" t="s">
        <v>223</v>
      </c>
      <c r="E1582" s="247" t="s">
        <v>21</v>
      </c>
      <c r="F1582" s="248" t="s">
        <v>2875</v>
      </c>
      <c r="G1582" s="246"/>
      <c r="H1582" s="249">
        <v>9.7759999999999998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223</v>
      </c>
      <c r="AU1582" s="255" t="s">
        <v>86</v>
      </c>
      <c r="AV1582" s="14" t="s">
        <v>86</v>
      </c>
      <c r="AW1582" s="14" t="s">
        <v>34</v>
      </c>
      <c r="AX1582" s="14" t="s">
        <v>73</v>
      </c>
      <c r="AY1582" s="255" t="s">
        <v>213</v>
      </c>
    </row>
    <row r="1583" s="13" customFormat="1">
      <c r="A1583" s="13"/>
      <c r="B1583" s="234"/>
      <c r="C1583" s="235"/>
      <c r="D1583" s="236" t="s">
        <v>223</v>
      </c>
      <c r="E1583" s="237" t="s">
        <v>21</v>
      </c>
      <c r="F1583" s="238" t="s">
        <v>2878</v>
      </c>
      <c r="G1583" s="235"/>
      <c r="H1583" s="237" t="s">
        <v>21</v>
      </c>
      <c r="I1583" s="239"/>
      <c r="J1583" s="235"/>
      <c r="K1583" s="235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223</v>
      </c>
      <c r="AU1583" s="244" t="s">
        <v>86</v>
      </c>
      <c r="AV1583" s="13" t="s">
        <v>80</v>
      </c>
      <c r="AW1583" s="13" t="s">
        <v>34</v>
      </c>
      <c r="AX1583" s="13" t="s">
        <v>73</v>
      </c>
      <c r="AY1583" s="244" t="s">
        <v>213</v>
      </c>
    </row>
    <row r="1584" s="14" customFormat="1">
      <c r="A1584" s="14"/>
      <c r="B1584" s="245"/>
      <c r="C1584" s="246"/>
      <c r="D1584" s="236" t="s">
        <v>223</v>
      </c>
      <c r="E1584" s="247" t="s">
        <v>21</v>
      </c>
      <c r="F1584" s="248" t="s">
        <v>2875</v>
      </c>
      <c r="G1584" s="246"/>
      <c r="H1584" s="249">
        <v>9.7759999999999998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223</v>
      </c>
      <c r="AU1584" s="255" t="s">
        <v>86</v>
      </c>
      <c r="AV1584" s="14" t="s">
        <v>86</v>
      </c>
      <c r="AW1584" s="14" t="s">
        <v>34</v>
      </c>
      <c r="AX1584" s="14" t="s">
        <v>73</v>
      </c>
      <c r="AY1584" s="255" t="s">
        <v>213</v>
      </c>
    </row>
    <row r="1585" s="13" customFormat="1">
      <c r="A1585" s="13"/>
      <c r="B1585" s="234"/>
      <c r="C1585" s="235"/>
      <c r="D1585" s="236" t="s">
        <v>223</v>
      </c>
      <c r="E1585" s="237" t="s">
        <v>21</v>
      </c>
      <c r="F1585" s="238" t="s">
        <v>2879</v>
      </c>
      <c r="G1585" s="235"/>
      <c r="H1585" s="237" t="s">
        <v>21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223</v>
      </c>
      <c r="AU1585" s="244" t="s">
        <v>86</v>
      </c>
      <c r="AV1585" s="13" t="s">
        <v>80</v>
      </c>
      <c r="AW1585" s="13" t="s">
        <v>34</v>
      </c>
      <c r="AX1585" s="13" t="s">
        <v>73</v>
      </c>
      <c r="AY1585" s="244" t="s">
        <v>213</v>
      </c>
    </row>
    <row r="1586" s="14" customFormat="1">
      <c r="A1586" s="14"/>
      <c r="B1586" s="245"/>
      <c r="C1586" s="246"/>
      <c r="D1586" s="236" t="s">
        <v>223</v>
      </c>
      <c r="E1586" s="247" t="s">
        <v>21</v>
      </c>
      <c r="F1586" s="248" t="s">
        <v>2880</v>
      </c>
      <c r="G1586" s="246"/>
      <c r="H1586" s="249">
        <v>11.492000000000001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223</v>
      </c>
      <c r="AU1586" s="255" t="s">
        <v>86</v>
      </c>
      <c r="AV1586" s="14" t="s">
        <v>86</v>
      </c>
      <c r="AW1586" s="14" t="s">
        <v>34</v>
      </c>
      <c r="AX1586" s="14" t="s">
        <v>73</v>
      </c>
      <c r="AY1586" s="255" t="s">
        <v>213</v>
      </c>
    </row>
    <row r="1587" s="13" customFormat="1">
      <c r="A1587" s="13"/>
      <c r="B1587" s="234"/>
      <c r="C1587" s="235"/>
      <c r="D1587" s="236" t="s">
        <v>223</v>
      </c>
      <c r="E1587" s="237" t="s">
        <v>21</v>
      </c>
      <c r="F1587" s="238" t="s">
        <v>1368</v>
      </c>
      <c r="G1587" s="235"/>
      <c r="H1587" s="237" t="s">
        <v>21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223</v>
      </c>
      <c r="AU1587" s="244" t="s">
        <v>86</v>
      </c>
      <c r="AV1587" s="13" t="s">
        <v>80</v>
      </c>
      <c r="AW1587" s="13" t="s">
        <v>34</v>
      </c>
      <c r="AX1587" s="13" t="s">
        <v>73</v>
      </c>
      <c r="AY1587" s="244" t="s">
        <v>213</v>
      </c>
    </row>
    <row r="1588" s="14" customFormat="1">
      <c r="A1588" s="14"/>
      <c r="B1588" s="245"/>
      <c r="C1588" s="246"/>
      <c r="D1588" s="236" t="s">
        <v>223</v>
      </c>
      <c r="E1588" s="247" t="s">
        <v>21</v>
      </c>
      <c r="F1588" s="248" t="s">
        <v>2881</v>
      </c>
      <c r="G1588" s="246"/>
      <c r="H1588" s="249">
        <v>10.01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223</v>
      </c>
      <c r="AU1588" s="255" t="s">
        <v>86</v>
      </c>
      <c r="AV1588" s="14" t="s">
        <v>86</v>
      </c>
      <c r="AW1588" s="14" t="s">
        <v>34</v>
      </c>
      <c r="AX1588" s="14" t="s">
        <v>73</v>
      </c>
      <c r="AY1588" s="255" t="s">
        <v>213</v>
      </c>
    </row>
    <row r="1589" s="13" customFormat="1">
      <c r="A1589" s="13"/>
      <c r="B1589" s="234"/>
      <c r="C1589" s="235"/>
      <c r="D1589" s="236" t="s">
        <v>223</v>
      </c>
      <c r="E1589" s="237" t="s">
        <v>21</v>
      </c>
      <c r="F1589" s="238" t="s">
        <v>2882</v>
      </c>
      <c r="G1589" s="235"/>
      <c r="H1589" s="237" t="s">
        <v>21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223</v>
      </c>
      <c r="AU1589" s="244" t="s">
        <v>86</v>
      </c>
      <c r="AV1589" s="13" t="s">
        <v>80</v>
      </c>
      <c r="AW1589" s="13" t="s">
        <v>34</v>
      </c>
      <c r="AX1589" s="13" t="s">
        <v>73</v>
      </c>
      <c r="AY1589" s="244" t="s">
        <v>213</v>
      </c>
    </row>
    <row r="1590" s="13" customFormat="1">
      <c r="A1590" s="13"/>
      <c r="B1590" s="234"/>
      <c r="C1590" s="235"/>
      <c r="D1590" s="236" t="s">
        <v>223</v>
      </c>
      <c r="E1590" s="237" t="s">
        <v>21</v>
      </c>
      <c r="F1590" s="238" t="s">
        <v>2883</v>
      </c>
      <c r="G1590" s="235"/>
      <c r="H1590" s="237" t="s">
        <v>21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223</v>
      </c>
      <c r="AU1590" s="244" t="s">
        <v>86</v>
      </c>
      <c r="AV1590" s="13" t="s">
        <v>80</v>
      </c>
      <c r="AW1590" s="13" t="s">
        <v>34</v>
      </c>
      <c r="AX1590" s="13" t="s">
        <v>73</v>
      </c>
      <c r="AY1590" s="244" t="s">
        <v>213</v>
      </c>
    </row>
    <row r="1591" s="14" customFormat="1">
      <c r="A1591" s="14"/>
      <c r="B1591" s="245"/>
      <c r="C1591" s="246"/>
      <c r="D1591" s="236" t="s">
        <v>223</v>
      </c>
      <c r="E1591" s="247" t="s">
        <v>21</v>
      </c>
      <c r="F1591" s="248" t="s">
        <v>2874</v>
      </c>
      <c r="G1591" s="246"/>
      <c r="H1591" s="249">
        <v>26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223</v>
      </c>
      <c r="AU1591" s="255" t="s">
        <v>86</v>
      </c>
      <c r="AV1591" s="14" t="s">
        <v>86</v>
      </c>
      <c r="AW1591" s="14" t="s">
        <v>34</v>
      </c>
      <c r="AX1591" s="14" t="s">
        <v>73</v>
      </c>
      <c r="AY1591" s="255" t="s">
        <v>213</v>
      </c>
    </row>
    <row r="1592" s="13" customFormat="1">
      <c r="A1592" s="13"/>
      <c r="B1592" s="234"/>
      <c r="C1592" s="235"/>
      <c r="D1592" s="236" t="s">
        <v>223</v>
      </c>
      <c r="E1592" s="237" t="s">
        <v>21</v>
      </c>
      <c r="F1592" s="238" t="s">
        <v>1372</v>
      </c>
      <c r="G1592" s="235"/>
      <c r="H1592" s="237" t="s">
        <v>21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223</v>
      </c>
      <c r="AU1592" s="244" t="s">
        <v>86</v>
      </c>
      <c r="AV1592" s="13" t="s">
        <v>80</v>
      </c>
      <c r="AW1592" s="13" t="s">
        <v>34</v>
      </c>
      <c r="AX1592" s="13" t="s">
        <v>73</v>
      </c>
      <c r="AY1592" s="244" t="s">
        <v>213</v>
      </c>
    </row>
    <row r="1593" s="14" customFormat="1">
      <c r="A1593" s="14"/>
      <c r="B1593" s="245"/>
      <c r="C1593" s="246"/>
      <c r="D1593" s="236" t="s">
        <v>223</v>
      </c>
      <c r="E1593" s="247" t="s">
        <v>21</v>
      </c>
      <c r="F1593" s="248" t="s">
        <v>2875</v>
      </c>
      <c r="G1593" s="246"/>
      <c r="H1593" s="249">
        <v>9.7759999999999998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223</v>
      </c>
      <c r="AU1593" s="255" t="s">
        <v>86</v>
      </c>
      <c r="AV1593" s="14" t="s">
        <v>86</v>
      </c>
      <c r="AW1593" s="14" t="s">
        <v>34</v>
      </c>
      <c r="AX1593" s="14" t="s">
        <v>73</v>
      </c>
      <c r="AY1593" s="255" t="s">
        <v>213</v>
      </c>
    </row>
    <row r="1594" s="13" customFormat="1">
      <c r="A1594" s="13"/>
      <c r="B1594" s="234"/>
      <c r="C1594" s="235"/>
      <c r="D1594" s="236" t="s">
        <v>223</v>
      </c>
      <c r="E1594" s="237" t="s">
        <v>21</v>
      </c>
      <c r="F1594" s="238" t="s">
        <v>2766</v>
      </c>
      <c r="G1594" s="235"/>
      <c r="H1594" s="237" t="s">
        <v>21</v>
      </c>
      <c r="I1594" s="239"/>
      <c r="J1594" s="235"/>
      <c r="K1594" s="235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4" t="s">
        <v>223</v>
      </c>
      <c r="AU1594" s="244" t="s">
        <v>86</v>
      </c>
      <c r="AV1594" s="13" t="s">
        <v>80</v>
      </c>
      <c r="AW1594" s="13" t="s">
        <v>34</v>
      </c>
      <c r="AX1594" s="13" t="s">
        <v>73</v>
      </c>
      <c r="AY1594" s="244" t="s">
        <v>213</v>
      </c>
    </row>
    <row r="1595" s="14" customFormat="1">
      <c r="A1595" s="14"/>
      <c r="B1595" s="245"/>
      <c r="C1595" s="246"/>
      <c r="D1595" s="236" t="s">
        <v>223</v>
      </c>
      <c r="E1595" s="247" t="s">
        <v>21</v>
      </c>
      <c r="F1595" s="248" t="s">
        <v>2875</v>
      </c>
      <c r="G1595" s="246"/>
      <c r="H1595" s="249">
        <v>9.7759999999999998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223</v>
      </c>
      <c r="AU1595" s="255" t="s">
        <v>86</v>
      </c>
      <c r="AV1595" s="14" t="s">
        <v>86</v>
      </c>
      <c r="AW1595" s="14" t="s">
        <v>34</v>
      </c>
      <c r="AX1595" s="14" t="s">
        <v>73</v>
      </c>
      <c r="AY1595" s="255" t="s">
        <v>213</v>
      </c>
    </row>
    <row r="1596" s="13" customFormat="1">
      <c r="A1596" s="13"/>
      <c r="B1596" s="234"/>
      <c r="C1596" s="235"/>
      <c r="D1596" s="236" t="s">
        <v>223</v>
      </c>
      <c r="E1596" s="237" t="s">
        <v>21</v>
      </c>
      <c r="F1596" s="238" t="s">
        <v>2884</v>
      </c>
      <c r="G1596" s="235"/>
      <c r="H1596" s="237" t="s">
        <v>21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223</v>
      </c>
      <c r="AU1596" s="244" t="s">
        <v>86</v>
      </c>
      <c r="AV1596" s="13" t="s">
        <v>80</v>
      </c>
      <c r="AW1596" s="13" t="s">
        <v>34</v>
      </c>
      <c r="AX1596" s="13" t="s">
        <v>73</v>
      </c>
      <c r="AY1596" s="244" t="s">
        <v>213</v>
      </c>
    </row>
    <row r="1597" s="14" customFormat="1">
      <c r="A1597" s="14"/>
      <c r="B1597" s="245"/>
      <c r="C1597" s="246"/>
      <c r="D1597" s="236" t="s">
        <v>223</v>
      </c>
      <c r="E1597" s="247" t="s">
        <v>21</v>
      </c>
      <c r="F1597" s="248" t="s">
        <v>2875</v>
      </c>
      <c r="G1597" s="246"/>
      <c r="H1597" s="249">
        <v>9.7759999999999998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223</v>
      </c>
      <c r="AU1597" s="255" t="s">
        <v>86</v>
      </c>
      <c r="AV1597" s="14" t="s">
        <v>86</v>
      </c>
      <c r="AW1597" s="14" t="s">
        <v>34</v>
      </c>
      <c r="AX1597" s="14" t="s">
        <v>73</v>
      </c>
      <c r="AY1597" s="255" t="s">
        <v>213</v>
      </c>
    </row>
    <row r="1598" s="13" customFormat="1">
      <c r="A1598" s="13"/>
      <c r="B1598" s="234"/>
      <c r="C1598" s="235"/>
      <c r="D1598" s="236" t="s">
        <v>223</v>
      </c>
      <c r="E1598" s="237" t="s">
        <v>21</v>
      </c>
      <c r="F1598" s="238" t="s">
        <v>2885</v>
      </c>
      <c r="G1598" s="235"/>
      <c r="H1598" s="237" t="s">
        <v>21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223</v>
      </c>
      <c r="AU1598" s="244" t="s">
        <v>86</v>
      </c>
      <c r="AV1598" s="13" t="s">
        <v>80</v>
      </c>
      <c r="AW1598" s="13" t="s">
        <v>34</v>
      </c>
      <c r="AX1598" s="13" t="s">
        <v>73</v>
      </c>
      <c r="AY1598" s="244" t="s">
        <v>213</v>
      </c>
    </row>
    <row r="1599" s="14" customFormat="1">
      <c r="A1599" s="14"/>
      <c r="B1599" s="245"/>
      <c r="C1599" s="246"/>
      <c r="D1599" s="236" t="s">
        <v>223</v>
      </c>
      <c r="E1599" s="247" t="s">
        <v>21</v>
      </c>
      <c r="F1599" s="248" t="s">
        <v>2875</v>
      </c>
      <c r="G1599" s="246"/>
      <c r="H1599" s="249">
        <v>9.7759999999999998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223</v>
      </c>
      <c r="AU1599" s="255" t="s">
        <v>86</v>
      </c>
      <c r="AV1599" s="14" t="s">
        <v>86</v>
      </c>
      <c r="AW1599" s="14" t="s">
        <v>34</v>
      </c>
      <c r="AX1599" s="14" t="s">
        <v>73</v>
      </c>
      <c r="AY1599" s="255" t="s">
        <v>213</v>
      </c>
    </row>
    <row r="1600" s="13" customFormat="1">
      <c r="A1600" s="13"/>
      <c r="B1600" s="234"/>
      <c r="C1600" s="235"/>
      <c r="D1600" s="236" t="s">
        <v>223</v>
      </c>
      <c r="E1600" s="237" t="s">
        <v>21</v>
      </c>
      <c r="F1600" s="238" t="s">
        <v>1045</v>
      </c>
      <c r="G1600" s="235"/>
      <c r="H1600" s="237" t="s">
        <v>21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223</v>
      </c>
      <c r="AU1600" s="244" t="s">
        <v>86</v>
      </c>
      <c r="AV1600" s="13" t="s">
        <v>80</v>
      </c>
      <c r="AW1600" s="13" t="s">
        <v>34</v>
      </c>
      <c r="AX1600" s="13" t="s">
        <v>73</v>
      </c>
      <c r="AY1600" s="244" t="s">
        <v>213</v>
      </c>
    </row>
    <row r="1601" s="14" customFormat="1">
      <c r="A1601" s="14"/>
      <c r="B1601" s="245"/>
      <c r="C1601" s="246"/>
      <c r="D1601" s="236" t="s">
        <v>223</v>
      </c>
      <c r="E1601" s="247" t="s">
        <v>21</v>
      </c>
      <c r="F1601" s="248" t="s">
        <v>2886</v>
      </c>
      <c r="G1601" s="246"/>
      <c r="H1601" s="249">
        <v>11.050000000000001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223</v>
      </c>
      <c r="AU1601" s="255" t="s">
        <v>86</v>
      </c>
      <c r="AV1601" s="14" t="s">
        <v>86</v>
      </c>
      <c r="AW1601" s="14" t="s">
        <v>34</v>
      </c>
      <c r="AX1601" s="14" t="s">
        <v>73</v>
      </c>
      <c r="AY1601" s="255" t="s">
        <v>213</v>
      </c>
    </row>
    <row r="1602" s="13" customFormat="1">
      <c r="A1602" s="13"/>
      <c r="B1602" s="234"/>
      <c r="C1602" s="235"/>
      <c r="D1602" s="236" t="s">
        <v>223</v>
      </c>
      <c r="E1602" s="237" t="s">
        <v>21</v>
      </c>
      <c r="F1602" s="238" t="s">
        <v>1049</v>
      </c>
      <c r="G1602" s="235"/>
      <c r="H1602" s="237" t="s">
        <v>21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223</v>
      </c>
      <c r="AU1602" s="244" t="s">
        <v>86</v>
      </c>
      <c r="AV1602" s="13" t="s">
        <v>80</v>
      </c>
      <c r="AW1602" s="13" t="s">
        <v>34</v>
      </c>
      <c r="AX1602" s="13" t="s">
        <v>73</v>
      </c>
      <c r="AY1602" s="244" t="s">
        <v>213</v>
      </c>
    </row>
    <row r="1603" s="14" customFormat="1">
      <c r="A1603" s="14"/>
      <c r="B1603" s="245"/>
      <c r="C1603" s="246"/>
      <c r="D1603" s="236" t="s">
        <v>223</v>
      </c>
      <c r="E1603" s="247" t="s">
        <v>21</v>
      </c>
      <c r="F1603" s="248" t="s">
        <v>2887</v>
      </c>
      <c r="G1603" s="246"/>
      <c r="H1603" s="249">
        <v>10.140000000000001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223</v>
      </c>
      <c r="AU1603" s="255" t="s">
        <v>86</v>
      </c>
      <c r="AV1603" s="14" t="s">
        <v>86</v>
      </c>
      <c r="AW1603" s="14" t="s">
        <v>34</v>
      </c>
      <c r="AX1603" s="14" t="s">
        <v>73</v>
      </c>
      <c r="AY1603" s="255" t="s">
        <v>213</v>
      </c>
    </row>
    <row r="1604" s="13" customFormat="1">
      <c r="A1604" s="13"/>
      <c r="B1604" s="234"/>
      <c r="C1604" s="235"/>
      <c r="D1604" s="236" t="s">
        <v>223</v>
      </c>
      <c r="E1604" s="237" t="s">
        <v>21</v>
      </c>
      <c r="F1604" s="238" t="s">
        <v>1379</v>
      </c>
      <c r="G1604" s="235"/>
      <c r="H1604" s="237" t="s">
        <v>21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223</v>
      </c>
      <c r="AU1604" s="244" t="s">
        <v>86</v>
      </c>
      <c r="AV1604" s="13" t="s">
        <v>80</v>
      </c>
      <c r="AW1604" s="13" t="s">
        <v>34</v>
      </c>
      <c r="AX1604" s="13" t="s">
        <v>73</v>
      </c>
      <c r="AY1604" s="244" t="s">
        <v>213</v>
      </c>
    </row>
    <row r="1605" s="14" customFormat="1">
      <c r="A1605" s="14"/>
      <c r="B1605" s="245"/>
      <c r="C1605" s="246"/>
      <c r="D1605" s="236" t="s">
        <v>223</v>
      </c>
      <c r="E1605" s="247" t="s">
        <v>21</v>
      </c>
      <c r="F1605" s="248" t="s">
        <v>2888</v>
      </c>
      <c r="G1605" s="246"/>
      <c r="H1605" s="249">
        <v>20.02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223</v>
      </c>
      <c r="AU1605" s="255" t="s">
        <v>86</v>
      </c>
      <c r="AV1605" s="14" t="s">
        <v>86</v>
      </c>
      <c r="AW1605" s="14" t="s">
        <v>34</v>
      </c>
      <c r="AX1605" s="14" t="s">
        <v>73</v>
      </c>
      <c r="AY1605" s="255" t="s">
        <v>213</v>
      </c>
    </row>
    <row r="1606" s="16" customFormat="1">
      <c r="A1606" s="16"/>
      <c r="B1606" s="282"/>
      <c r="C1606" s="283"/>
      <c r="D1606" s="236" t="s">
        <v>223</v>
      </c>
      <c r="E1606" s="284" t="s">
        <v>2889</v>
      </c>
      <c r="F1606" s="285" t="s">
        <v>380</v>
      </c>
      <c r="G1606" s="283"/>
      <c r="H1606" s="286">
        <v>192.91999999999999</v>
      </c>
      <c r="I1606" s="287"/>
      <c r="J1606" s="283"/>
      <c r="K1606" s="283"/>
      <c r="L1606" s="288"/>
      <c r="M1606" s="289"/>
      <c r="N1606" s="290"/>
      <c r="O1606" s="290"/>
      <c r="P1606" s="290"/>
      <c r="Q1606" s="290"/>
      <c r="R1606" s="290"/>
      <c r="S1606" s="290"/>
      <c r="T1606" s="291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T1606" s="292" t="s">
        <v>223</v>
      </c>
      <c r="AU1606" s="292" t="s">
        <v>86</v>
      </c>
      <c r="AV1606" s="16" t="s">
        <v>116</v>
      </c>
      <c r="AW1606" s="16" t="s">
        <v>34</v>
      </c>
      <c r="AX1606" s="16" t="s">
        <v>73</v>
      </c>
      <c r="AY1606" s="292" t="s">
        <v>213</v>
      </c>
    </row>
    <row r="1607" s="15" customFormat="1">
      <c r="A1607" s="15"/>
      <c r="B1607" s="256"/>
      <c r="C1607" s="257"/>
      <c r="D1607" s="236" t="s">
        <v>223</v>
      </c>
      <c r="E1607" s="258" t="s">
        <v>21</v>
      </c>
      <c r="F1607" s="259" t="s">
        <v>230</v>
      </c>
      <c r="G1607" s="257"/>
      <c r="H1607" s="260">
        <v>192.91999999999999</v>
      </c>
      <c r="I1607" s="261"/>
      <c r="J1607" s="257"/>
      <c r="K1607" s="257"/>
      <c r="L1607" s="262"/>
      <c r="M1607" s="263"/>
      <c r="N1607" s="264"/>
      <c r="O1607" s="264"/>
      <c r="P1607" s="264"/>
      <c r="Q1607" s="264"/>
      <c r="R1607" s="264"/>
      <c r="S1607" s="264"/>
      <c r="T1607" s="26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6" t="s">
        <v>223</v>
      </c>
      <c r="AU1607" s="266" t="s">
        <v>86</v>
      </c>
      <c r="AV1607" s="15" t="s">
        <v>122</v>
      </c>
      <c r="AW1607" s="15" t="s">
        <v>34</v>
      </c>
      <c r="AX1607" s="15" t="s">
        <v>80</v>
      </c>
      <c r="AY1607" s="266" t="s">
        <v>213</v>
      </c>
    </row>
    <row r="1608" s="2" customFormat="1" ht="16.5" customHeight="1">
      <c r="A1608" s="41"/>
      <c r="B1608" s="42"/>
      <c r="C1608" s="216" t="s">
        <v>1456</v>
      </c>
      <c r="D1608" s="216" t="s">
        <v>215</v>
      </c>
      <c r="E1608" s="217" t="s">
        <v>2890</v>
      </c>
      <c r="F1608" s="218" t="s">
        <v>2891</v>
      </c>
      <c r="G1608" s="219" t="s">
        <v>248</v>
      </c>
      <c r="H1608" s="220">
        <v>61.555</v>
      </c>
      <c r="I1608" s="221"/>
      <c r="J1608" s="222">
        <f>ROUND(I1608*H1608,2)</f>
        <v>0</v>
      </c>
      <c r="K1608" s="218" t="s">
        <v>219</v>
      </c>
      <c r="L1608" s="47"/>
      <c r="M1608" s="223" t="s">
        <v>21</v>
      </c>
      <c r="N1608" s="224" t="s">
        <v>45</v>
      </c>
      <c r="O1608" s="87"/>
      <c r="P1608" s="225">
        <f>O1608*H1608</f>
        <v>0</v>
      </c>
      <c r="Q1608" s="225">
        <v>0.00025999999999999998</v>
      </c>
      <c r="R1608" s="225">
        <f>Q1608*H1608</f>
        <v>0.016004299999999999</v>
      </c>
      <c r="S1608" s="225">
        <v>0</v>
      </c>
      <c r="T1608" s="226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27" t="s">
        <v>314</v>
      </c>
      <c r="AT1608" s="227" t="s">
        <v>215</v>
      </c>
      <c r="AU1608" s="227" t="s">
        <v>86</v>
      </c>
      <c r="AY1608" s="20" t="s">
        <v>213</v>
      </c>
      <c r="BE1608" s="228">
        <f>IF(N1608="základní",J1608,0)</f>
        <v>0</v>
      </c>
      <c r="BF1608" s="228">
        <f>IF(N1608="snížená",J1608,0)</f>
        <v>0</v>
      </c>
      <c r="BG1608" s="228">
        <f>IF(N1608="zákl. přenesená",J1608,0)</f>
        <v>0</v>
      </c>
      <c r="BH1608" s="228">
        <f>IF(N1608="sníž. přenesená",J1608,0)</f>
        <v>0</v>
      </c>
      <c r="BI1608" s="228">
        <f>IF(N1608="nulová",J1608,0)</f>
        <v>0</v>
      </c>
      <c r="BJ1608" s="20" t="s">
        <v>86</v>
      </c>
      <c r="BK1608" s="228">
        <f>ROUND(I1608*H1608,2)</f>
        <v>0</v>
      </c>
      <c r="BL1608" s="20" t="s">
        <v>314</v>
      </c>
      <c r="BM1608" s="227" t="s">
        <v>2892</v>
      </c>
    </row>
    <row r="1609" s="2" customFormat="1">
      <c r="A1609" s="41"/>
      <c r="B1609" s="42"/>
      <c r="C1609" s="43"/>
      <c r="D1609" s="229" t="s">
        <v>221</v>
      </c>
      <c r="E1609" s="43"/>
      <c r="F1609" s="230" t="s">
        <v>2893</v>
      </c>
      <c r="G1609" s="43"/>
      <c r="H1609" s="43"/>
      <c r="I1609" s="231"/>
      <c r="J1609" s="43"/>
      <c r="K1609" s="43"/>
      <c r="L1609" s="47"/>
      <c r="M1609" s="232"/>
      <c r="N1609" s="233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221</v>
      </c>
      <c r="AU1609" s="20" t="s">
        <v>86</v>
      </c>
    </row>
    <row r="1610" s="13" customFormat="1">
      <c r="A1610" s="13"/>
      <c r="B1610" s="234"/>
      <c r="C1610" s="235"/>
      <c r="D1610" s="236" t="s">
        <v>223</v>
      </c>
      <c r="E1610" s="237" t="s">
        <v>21</v>
      </c>
      <c r="F1610" s="238" t="s">
        <v>2742</v>
      </c>
      <c r="G1610" s="235"/>
      <c r="H1610" s="237" t="s">
        <v>21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223</v>
      </c>
      <c r="AU1610" s="244" t="s">
        <v>86</v>
      </c>
      <c r="AV1610" s="13" t="s">
        <v>80</v>
      </c>
      <c r="AW1610" s="13" t="s">
        <v>34</v>
      </c>
      <c r="AX1610" s="13" t="s">
        <v>73</v>
      </c>
      <c r="AY1610" s="244" t="s">
        <v>213</v>
      </c>
    </row>
    <row r="1611" s="13" customFormat="1">
      <c r="A1611" s="13"/>
      <c r="B1611" s="234"/>
      <c r="C1611" s="235"/>
      <c r="D1611" s="236" t="s">
        <v>223</v>
      </c>
      <c r="E1611" s="237" t="s">
        <v>21</v>
      </c>
      <c r="F1611" s="238" t="s">
        <v>2894</v>
      </c>
      <c r="G1611" s="235"/>
      <c r="H1611" s="237" t="s">
        <v>21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223</v>
      </c>
      <c r="AU1611" s="244" t="s">
        <v>86</v>
      </c>
      <c r="AV1611" s="13" t="s">
        <v>80</v>
      </c>
      <c r="AW1611" s="13" t="s">
        <v>34</v>
      </c>
      <c r="AX1611" s="13" t="s">
        <v>73</v>
      </c>
      <c r="AY1611" s="244" t="s">
        <v>213</v>
      </c>
    </row>
    <row r="1612" s="13" customFormat="1">
      <c r="A1612" s="13"/>
      <c r="B1612" s="234"/>
      <c r="C1612" s="235"/>
      <c r="D1612" s="236" t="s">
        <v>223</v>
      </c>
      <c r="E1612" s="237" t="s">
        <v>21</v>
      </c>
      <c r="F1612" s="238" t="s">
        <v>1035</v>
      </c>
      <c r="G1612" s="235"/>
      <c r="H1612" s="237" t="s">
        <v>21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223</v>
      </c>
      <c r="AU1612" s="244" t="s">
        <v>86</v>
      </c>
      <c r="AV1612" s="13" t="s">
        <v>80</v>
      </c>
      <c r="AW1612" s="13" t="s">
        <v>34</v>
      </c>
      <c r="AX1612" s="13" t="s">
        <v>73</v>
      </c>
      <c r="AY1612" s="244" t="s">
        <v>213</v>
      </c>
    </row>
    <row r="1613" s="13" customFormat="1">
      <c r="A1613" s="13"/>
      <c r="B1613" s="234"/>
      <c r="C1613" s="235"/>
      <c r="D1613" s="236" t="s">
        <v>223</v>
      </c>
      <c r="E1613" s="237" t="s">
        <v>21</v>
      </c>
      <c r="F1613" s="238" t="s">
        <v>2839</v>
      </c>
      <c r="G1613" s="235"/>
      <c r="H1613" s="237" t="s">
        <v>21</v>
      </c>
      <c r="I1613" s="239"/>
      <c r="J1613" s="235"/>
      <c r="K1613" s="235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223</v>
      </c>
      <c r="AU1613" s="244" t="s">
        <v>86</v>
      </c>
      <c r="AV1613" s="13" t="s">
        <v>80</v>
      </c>
      <c r="AW1613" s="13" t="s">
        <v>34</v>
      </c>
      <c r="AX1613" s="13" t="s">
        <v>73</v>
      </c>
      <c r="AY1613" s="244" t="s">
        <v>213</v>
      </c>
    </row>
    <row r="1614" s="14" customFormat="1">
      <c r="A1614" s="14"/>
      <c r="B1614" s="245"/>
      <c r="C1614" s="246"/>
      <c r="D1614" s="236" t="s">
        <v>223</v>
      </c>
      <c r="E1614" s="247" t="s">
        <v>21</v>
      </c>
      <c r="F1614" s="248" t="s">
        <v>2886</v>
      </c>
      <c r="G1614" s="246"/>
      <c r="H1614" s="249">
        <v>11.050000000000001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223</v>
      </c>
      <c r="AU1614" s="255" t="s">
        <v>86</v>
      </c>
      <c r="AV1614" s="14" t="s">
        <v>86</v>
      </c>
      <c r="AW1614" s="14" t="s">
        <v>34</v>
      </c>
      <c r="AX1614" s="14" t="s">
        <v>73</v>
      </c>
      <c r="AY1614" s="255" t="s">
        <v>213</v>
      </c>
    </row>
    <row r="1615" s="13" customFormat="1">
      <c r="A1615" s="13"/>
      <c r="B1615" s="234"/>
      <c r="C1615" s="235"/>
      <c r="D1615" s="236" t="s">
        <v>223</v>
      </c>
      <c r="E1615" s="237" t="s">
        <v>21</v>
      </c>
      <c r="F1615" s="238" t="s">
        <v>1040</v>
      </c>
      <c r="G1615" s="235"/>
      <c r="H1615" s="237" t="s">
        <v>21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223</v>
      </c>
      <c r="AU1615" s="244" t="s">
        <v>86</v>
      </c>
      <c r="AV1615" s="13" t="s">
        <v>80</v>
      </c>
      <c r="AW1615" s="13" t="s">
        <v>34</v>
      </c>
      <c r="AX1615" s="13" t="s">
        <v>73</v>
      </c>
      <c r="AY1615" s="244" t="s">
        <v>213</v>
      </c>
    </row>
    <row r="1616" s="14" customFormat="1">
      <c r="A1616" s="14"/>
      <c r="B1616" s="245"/>
      <c r="C1616" s="246"/>
      <c r="D1616" s="236" t="s">
        <v>223</v>
      </c>
      <c r="E1616" s="247" t="s">
        <v>21</v>
      </c>
      <c r="F1616" s="248" t="s">
        <v>2895</v>
      </c>
      <c r="G1616" s="246"/>
      <c r="H1616" s="249">
        <v>16.419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223</v>
      </c>
      <c r="AU1616" s="255" t="s">
        <v>86</v>
      </c>
      <c r="AV1616" s="14" t="s">
        <v>86</v>
      </c>
      <c r="AW1616" s="14" t="s">
        <v>34</v>
      </c>
      <c r="AX1616" s="14" t="s">
        <v>73</v>
      </c>
      <c r="AY1616" s="255" t="s">
        <v>213</v>
      </c>
    </row>
    <row r="1617" s="16" customFormat="1">
      <c r="A1617" s="16"/>
      <c r="B1617" s="282"/>
      <c r="C1617" s="283"/>
      <c r="D1617" s="236" t="s">
        <v>223</v>
      </c>
      <c r="E1617" s="284" t="s">
        <v>2013</v>
      </c>
      <c r="F1617" s="285" t="s">
        <v>380</v>
      </c>
      <c r="G1617" s="283"/>
      <c r="H1617" s="286">
        <v>27.469000000000001</v>
      </c>
      <c r="I1617" s="287"/>
      <c r="J1617" s="283"/>
      <c r="K1617" s="283"/>
      <c r="L1617" s="288"/>
      <c r="M1617" s="289"/>
      <c r="N1617" s="290"/>
      <c r="O1617" s="290"/>
      <c r="P1617" s="290"/>
      <c r="Q1617" s="290"/>
      <c r="R1617" s="290"/>
      <c r="S1617" s="290"/>
      <c r="T1617" s="291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92" t="s">
        <v>223</v>
      </c>
      <c r="AU1617" s="292" t="s">
        <v>86</v>
      </c>
      <c r="AV1617" s="16" t="s">
        <v>116</v>
      </c>
      <c r="AW1617" s="16" t="s">
        <v>34</v>
      </c>
      <c r="AX1617" s="16" t="s">
        <v>73</v>
      </c>
      <c r="AY1617" s="292" t="s">
        <v>213</v>
      </c>
    </row>
    <row r="1618" s="13" customFormat="1">
      <c r="A1618" s="13"/>
      <c r="B1618" s="234"/>
      <c r="C1618" s="235"/>
      <c r="D1618" s="236" t="s">
        <v>223</v>
      </c>
      <c r="E1618" s="237" t="s">
        <v>21</v>
      </c>
      <c r="F1618" s="238" t="s">
        <v>2896</v>
      </c>
      <c r="G1618" s="235"/>
      <c r="H1618" s="237" t="s">
        <v>21</v>
      </c>
      <c r="I1618" s="239"/>
      <c r="J1618" s="235"/>
      <c r="K1618" s="235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223</v>
      </c>
      <c r="AU1618" s="244" t="s">
        <v>86</v>
      </c>
      <c r="AV1618" s="13" t="s">
        <v>80</v>
      </c>
      <c r="AW1618" s="13" t="s">
        <v>34</v>
      </c>
      <c r="AX1618" s="13" t="s">
        <v>73</v>
      </c>
      <c r="AY1618" s="244" t="s">
        <v>213</v>
      </c>
    </row>
    <row r="1619" s="13" customFormat="1">
      <c r="A1619" s="13"/>
      <c r="B1619" s="234"/>
      <c r="C1619" s="235"/>
      <c r="D1619" s="236" t="s">
        <v>223</v>
      </c>
      <c r="E1619" s="237" t="s">
        <v>21</v>
      </c>
      <c r="F1619" s="238" t="s">
        <v>1044</v>
      </c>
      <c r="G1619" s="235"/>
      <c r="H1619" s="237" t="s">
        <v>21</v>
      </c>
      <c r="I1619" s="239"/>
      <c r="J1619" s="235"/>
      <c r="K1619" s="235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223</v>
      </c>
      <c r="AU1619" s="244" t="s">
        <v>86</v>
      </c>
      <c r="AV1619" s="13" t="s">
        <v>80</v>
      </c>
      <c r="AW1619" s="13" t="s">
        <v>34</v>
      </c>
      <c r="AX1619" s="13" t="s">
        <v>73</v>
      </c>
      <c r="AY1619" s="244" t="s">
        <v>213</v>
      </c>
    </row>
    <row r="1620" s="13" customFormat="1">
      <c r="A1620" s="13"/>
      <c r="B1620" s="234"/>
      <c r="C1620" s="235"/>
      <c r="D1620" s="236" t="s">
        <v>223</v>
      </c>
      <c r="E1620" s="237" t="s">
        <v>21</v>
      </c>
      <c r="F1620" s="238" t="s">
        <v>2764</v>
      </c>
      <c r="G1620" s="235"/>
      <c r="H1620" s="237" t="s">
        <v>21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223</v>
      </c>
      <c r="AU1620" s="244" t="s">
        <v>86</v>
      </c>
      <c r="AV1620" s="13" t="s">
        <v>80</v>
      </c>
      <c r="AW1620" s="13" t="s">
        <v>34</v>
      </c>
      <c r="AX1620" s="13" t="s">
        <v>73</v>
      </c>
      <c r="AY1620" s="244" t="s">
        <v>213</v>
      </c>
    </row>
    <row r="1621" s="14" customFormat="1">
      <c r="A1621" s="14"/>
      <c r="B1621" s="245"/>
      <c r="C1621" s="246"/>
      <c r="D1621" s="236" t="s">
        <v>223</v>
      </c>
      <c r="E1621" s="247" t="s">
        <v>21</v>
      </c>
      <c r="F1621" s="248" t="s">
        <v>2897</v>
      </c>
      <c r="G1621" s="246"/>
      <c r="H1621" s="249">
        <v>14.781000000000001</v>
      </c>
      <c r="I1621" s="250"/>
      <c r="J1621" s="246"/>
      <c r="K1621" s="246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223</v>
      </c>
      <c r="AU1621" s="255" t="s">
        <v>86</v>
      </c>
      <c r="AV1621" s="14" t="s">
        <v>86</v>
      </c>
      <c r="AW1621" s="14" t="s">
        <v>34</v>
      </c>
      <c r="AX1621" s="14" t="s">
        <v>73</v>
      </c>
      <c r="AY1621" s="255" t="s">
        <v>213</v>
      </c>
    </row>
    <row r="1622" s="13" customFormat="1">
      <c r="A1622" s="13"/>
      <c r="B1622" s="234"/>
      <c r="C1622" s="235"/>
      <c r="D1622" s="236" t="s">
        <v>223</v>
      </c>
      <c r="E1622" s="237" t="s">
        <v>21</v>
      </c>
      <c r="F1622" s="238" t="s">
        <v>1047</v>
      </c>
      <c r="G1622" s="235"/>
      <c r="H1622" s="237" t="s">
        <v>21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223</v>
      </c>
      <c r="AU1622" s="244" t="s">
        <v>86</v>
      </c>
      <c r="AV1622" s="13" t="s">
        <v>80</v>
      </c>
      <c r="AW1622" s="13" t="s">
        <v>34</v>
      </c>
      <c r="AX1622" s="13" t="s">
        <v>73</v>
      </c>
      <c r="AY1622" s="244" t="s">
        <v>213</v>
      </c>
    </row>
    <row r="1623" s="14" customFormat="1">
      <c r="A1623" s="14"/>
      <c r="B1623" s="245"/>
      <c r="C1623" s="246"/>
      <c r="D1623" s="236" t="s">
        <v>223</v>
      </c>
      <c r="E1623" s="247" t="s">
        <v>21</v>
      </c>
      <c r="F1623" s="248" t="s">
        <v>2898</v>
      </c>
      <c r="G1623" s="246"/>
      <c r="H1623" s="249">
        <v>10.439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223</v>
      </c>
      <c r="AU1623" s="255" t="s">
        <v>86</v>
      </c>
      <c r="AV1623" s="14" t="s">
        <v>86</v>
      </c>
      <c r="AW1623" s="14" t="s">
        <v>34</v>
      </c>
      <c r="AX1623" s="14" t="s">
        <v>73</v>
      </c>
      <c r="AY1623" s="255" t="s">
        <v>213</v>
      </c>
    </row>
    <row r="1624" s="16" customFormat="1">
      <c r="A1624" s="16"/>
      <c r="B1624" s="282"/>
      <c r="C1624" s="283"/>
      <c r="D1624" s="236" t="s">
        <v>223</v>
      </c>
      <c r="E1624" s="284" t="s">
        <v>2015</v>
      </c>
      <c r="F1624" s="285" t="s">
        <v>380</v>
      </c>
      <c r="G1624" s="283"/>
      <c r="H1624" s="286">
        <v>25.219999999999999</v>
      </c>
      <c r="I1624" s="287"/>
      <c r="J1624" s="283"/>
      <c r="K1624" s="283"/>
      <c r="L1624" s="288"/>
      <c r="M1624" s="289"/>
      <c r="N1624" s="290"/>
      <c r="O1624" s="290"/>
      <c r="P1624" s="290"/>
      <c r="Q1624" s="290"/>
      <c r="R1624" s="290"/>
      <c r="S1624" s="290"/>
      <c r="T1624" s="291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T1624" s="292" t="s">
        <v>223</v>
      </c>
      <c r="AU1624" s="292" t="s">
        <v>86</v>
      </c>
      <c r="AV1624" s="16" t="s">
        <v>116</v>
      </c>
      <c r="AW1624" s="16" t="s">
        <v>34</v>
      </c>
      <c r="AX1624" s="16" t="s">
        <v>73</v>
      </c>
      <c r="AY1624" s="292" t="s">
        <v>213</v>
      </c>
    </row>
    <row r="1625" s="13" customFormat="1">
      <c r="A1625" s="13"/>
      <c r="B1625" s="234"/>
      <c r="C1625" s="235"/>
      <c r="D1625" s="236" t="s">
        <v>223</v>
      </c>
      <c r="E1625" s="237" t="s">
        <v>21</v>
      </c>
      <c r="F1625" s="238" t="s">
        <v>2899</v>
      </c>
      <c r="G1625" s="235"/>
      <c r="H1625" s="237" t="s">
        <v>21</v>
      </c>
      <c r="I1625" s="239"/>
      <c r="J1625" s="235"/>
      <c r="K1625" s="235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223</v>
      </c>
      <c r="AU1625" s="244" t="s">
        <v>86</v>
      </c>
      <c r="AV1625" s="13" t="s">
        <v>80</v>
      </c>
      <c r="AW1625" s="13" t="s">
        <v>34</v>
      </c>
      <c r="AX1625" s="13" t="s">
        <v>73</v>
      </c>
      <c r="AY1625" s="244" t="s">
        <v>213</v>
      </c>
    </row>
    <row r="1626" s="13" customFormat="1">
      <c r="A1626" s="13"/>
      <c r="B1626" s="234"/>
      <c r="C1626" s="235"/>
      <c r="D1626" s="236" t="s">
        <v>223</v>
      </c>
      <c r="E1626" s="237" t="s">
        <v>21</v>
      </c>
      <c r="F1626" s="238" t="s">
        <v>1044</v>
      </c>
      <c r="G1626" s="235"/>
      <c r="H1626" s="237" t="s">
        <v>21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223</v>
      </c>
      <c r="AU1626" s="244" t="s">
        <v>86</v>
      </c>
      <c r="AV1626" s="13" t="s">
        <v>80</v>
      </c>
      <c r="AW1626" s="13" t="s">
        <v>34</v>
      </c>
      <c r="AX1626" s="13" t="s">
        <v>73</v>
      </c>
      <c r="AY1626" s="244" t="s">
        <v>213</v>
      </c>
    </row>
    <row r="1627" s="13" customFormat="1">
      <c r="A1627" s="13"/>
      <c r="B1627" s="234"/>
      <c r="C1627" s="235"/>
      <c r="D1627" s="236" t="s">
        <v>223</v>
      </c>
      <c r="E1627" s="237" t="s">
        <v>21</v>
      </c>
      <c r="F1627" s="238" t="s">
        <v>2900</v>
      </c>
      <c r="G1627" s="235"/>
      <c r="H1627" s="237" t="s">
        <v>21</v>
      </c>
      <c r="I1627" s="239"/>
      <c r="J1627" s="235"/>
      <c r="K1627" s="235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223</v>
      </c>
      <c r="AU1627" s="244" t="s">
        <v>86</v>
      </c>
      <c r="AV1627" s="13" t="s">
        <v>80</v>
      </c>
      <c r="AW1627" s="13" t="s">
        <v>34</v>
      </c>
      <c r="AX1627" s="13" t="s">
        <v>73</v>
      </c>
      <c r="AY1627" s="244" t="s">
        <v>213</v>
      </c>
    </row>
    <row r="1628" s="14" customFormat="1">
      <c r="A1628" s="14"/>
      <c r="B1628" s="245"/>
      <c r="C1628" s="246"/>
      <c r="D1628" s="236" t="s">
        <v>223</v>
      </c>
      <c r="E1628" s="247" t="s">
        <v>21</v>
      </c>
      <c r="F1628" s="248" t="s">
        <v>2901</v>
      </c>
      <c r="G1628" s="246"/>
      <c r="H1628" s="249">
        <v>8.8659999999999997</v>
      </c>
      <c r="I1628" s="250"/>
      <c r="J1628" s="246"/>
      <c r="K1628" s="246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5" t="s">
        <v>223</v>
      </c>
      <c r="AU1628" s="255" t="s">
        <v>86</v>
      </c>
      <c r="AV1628" s="14" t="s">
        <v>86</v>
      </c>
      <c r="AW1628" s="14" t="s">
        <v>34</v>
      </c>
      <c r="AX1628" s="14" t="s">
        <v>73</v>
      </c>
      <c r="AY1628" s="255" t="s">
        <v>213</v>
      </c>
    </row>
    <row r="1629" s="16" customFormat="1">
      <c r="A1629" s="16"/>
      <c r="B1629" s="282"/>
      <c r="C1629" s="283"/>
      <c r="D1629" s="236" t="s">
        <v>223</v>
      </c>
      <c r="E1629" s="284" t="s">
        <v>2017</v>
      </c>
      <c r="F1629" s="285" t="s">
        <v>380</v>
      </c>
      <c r="G1629" s="283"/>
      <c r="H1629" s="286">
        <v>8.8659999999999997</v>
      </c>
      <c r="I1629" s="287"/>
      <c r="J1629" s="283"/>
      <c r="K1629" s="283"/>
      <c r="L1629" s="288"/>
      <c r="M1629" s="289"/>
      <c r="N1629" s="290"/>
      <c r="O1629" s="290"/>
      <c r="P1629" s="290"/>
      <c r="Q1629" s="290"/>
      <c r="R1629" s="290"/>
      <c r="S1629" s="290"/>
      <c r="T1629" s="291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T1629" s="292" t="s">
        <v>223</v>
      </c>
      <c r="AU1629" s="292" t="s">
        <v>86</v>
      </c>
      <c r="AV1629" s="16" t="s">
        <v>116</v>
      </c>
      <c r="AW1629" s="16" t="s">
        <v>34</v>
      </c>
      <c r="AX1629" s="16" t="s">
        <v>73</v>
      </c>
      <c r="AY1629" s="292" t="s">
        <v>213</v>
      </c>
    </row>
    <row r="1630" s="15" customFormat="1">
      <c r="A1630" s="15"/>
      <c r="B1630" s="256"/>
      <c r="C1630" s="257"/>
      <c r="D1630" s="236" t="s">
        <v>223</v>
      </c>
      <c r="E1630" s="258" t="s">
        <v>21</v>
      </c>
      <c r="F1630" s="259" t="s">
        <v>230</v>
      </c>
      <c r="G1630" s="257"/>
      <c r="H1630" s="260">
        <v>61.555</v>
      </c>
      <c r="I1630" s="261"/>
      <c r="J1630" s="257"/>
      <c r="K1630" s="257"/>
      <c r="L1630" s="262"/>
      <c r="M1630" s="263"/>
      <c r="N1630" s="264"/>
      <c r="O1630" s="264"/>
      <c r="P1630" s="264"/>
      <c r="Q1630" s="264"/>
      <c r="R1630" s="264"/>
      <c r="S1630" s="264"/>
      <c r="T1630" s="26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6" t="s">
        <v>223</v>
      </c>
      <c r="AU1630" s="266" t="s">
        <v>86</v>
      </c>
      <c r="AV1630" s="15" t="s">
        <v>122</v>
      </c>
      <c r="AW1630" s="15" t="s">
        <v>34</v>
      </c>
      <c r="AX1630" s="15" t="s">
        <v>80</v>
      </c>
      <c r="AY1630" s="266" t="s">
        <v>213</v>
      </c>
    </row>
    <row r="1631" s="2" customFormat="1" ht="16.5" customHeight="1">
      <c r="A1631" s="41"/>
      <c r="B1631" s="42"/>
      <c r="C1631" s="267" t="s">
        <v>1465</v>
      </c>
      <c r="D1631" s="267" t="s">
        <v>241</v>
      </c>
      <c r="E1631" s="268" t="s">
        <v>2902</v>
      </c>
      <c r="F1631" s="269" t="s">
        <v>2903</v>
      </c>
      <c r="G1631" s="270" t="s">
        <v>248</v>
      </c>
      <c r="H1631" s="271">
        <v>31.588999999999999</v>
      </c>
      <c r="I1631" s="272"/>
      <c r="J1631" s="273">
        <f>ROUND(I1631*H1631,2)</f>
        <v>0</v>
      </c>
      <c r="K1631" s="269" t="s">
        <v>21</v>
      </c>
      <c r="L1631" s="274"/>
      <c r="M1631" s="275" t="s">
        <v>21</v>
      </c>
      <c r="N1631" s="276" t="s">
        <v>45</v>
      </c>
      <c r="O1631" s="87"/>
      <c r="P1631" s="225">
        <f>O1631*H1631</f>
        <v>0</v>
      </c>
      <c r="Q1631" s="225">
        <v>0.00064999999999999997</v>
      </c>
      <c r="R1631" s="225">
        <f>Q1631*H1631</f>
        <v>0.020532849999999998</v>
      </c>
      <c r="S1631" s="225">
        <v>0</v>
      </c>
      <c r="T1631" s="226">
        <f>S1631*H1631</f>
        <v>0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27" t="s">
        <v>502</v>
      </c>
      <c r="AT1631" s="227" t="s">
        <v>241</v>
      </c>
      <c r="AU1631" s="227" t="s">
        <v>86</v>
      </c>
      <c r="AY1631" s="20" t="s">
        <v>213</v>
      </c>
      <c r="BE1631" s="228">
        <f>IF(N1631="základní",J1631,0)</f>
        <v>0</v>
      </c>
      <c r="BF1631" s="228">
        <f>IF(N1631="snížená",J1631,0)</f>
        <v>0</v>
      </c>
      <c r="BG1631" s="228">
        <f>IF(N1631="zákl. přenesená",J1631,0)</f>
        <v>0</v>
      </c>
      <c r="BH1631" s="228">
        <f>IF(N1631="sníž. přenesená",J1631,0)</f>
        <v>0</v>
      </c>
      <c r="BI1631" s="228">
        <f>IF(N1631="nulová",J1631,0)</f>
        <v>0</v>
      </c>
      <c r="BJ1631" s="20" t="s">
        <v>86</v>
      </c>
      <c r="BK1631" s="228">
        <f>ROUND(I1631*H1631,2)</f>
        <v>0</v>
      </c>
      <c r="BL1631" s="20" t="s">
        <v>314</v>
      </c>
      <c r="BM1631" s="227" t="s">
        <v>2904</v>
      </c>
    </row>
    <row r="1632" s="14" customFormat="1">
      <c r="A1632" s="14"/>
      <c r="B1632" s="245"/>
      <c r="C1632" s="246"/>
      <c r="D1632" s="236" t="s">
        <v>223</v>
      </c>
      <c r="E1632" s="247" t="s">
        <v>21</v>
      </c>
      <c r="F1632" s="248" t="s">
        <v>2905</v>
      </c>
      <c r="G1632" s="246"/>
      <c r="H1632" s="249">
        <v>31.588999999999999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223</v>
      </c>
      <c r="AU1632" s="255" t="s">
        <v>86</v>
      </c>
      <c r="AV1632" s="14" t="s">
        <v>86</v>
      </c>
      <c r="AW1632" s="14" t="s">
        <v>34</v>
      </c>
      <c r="AX1632" s="14" t="s">
        <v>73</v>
      </c>
      <c r="AY1632" s="255" t="s">
        <v>213</v>
      </c>
    </row>
    <row r="1633" s="15" customFormat="1">
      <c r="A1633" s="15"/>
      <c r="B1633" s="256"/>
      <c r="C1633" s="257"/>
      <c r="D1633" s="236" t="s">
        <v>223</v>
      </c>
      <c r="E1633" s="258" t="s">
        <v>21</v>
      </c>
      <c r="F1633" s="259" t="s">
        <v>230</v>
      </c>
      <c r="G1633" s="257"/>
      <c r="H1633" s="260">
        <v>31.588999999999999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6" t="s">
        <v>223</v>
      </c>
      <c r="AU1633" s="266" t="s">
        <v>86</v>
      </c>
      <c r="AV1633" s="15" t="s">
        <v>122</v>
      </c>
      <c r="AW1633" s="15" t="s">
        <v>34</v>
      </c>
      <c r="AX1633" s="15" t="s">
        <v>80</v>
      </c>
      <c r="AY1633" s="266" t="s">
        <v>213</v>
      </c>
    </row>
    <row r="1634" s="2" customFormat="1" ht="16.5" customHeight="1">
      <c r="A1634" s="41"/>
      <c r="B1634" s="42"/>
      <c r="C1634" s="267" t="s">
        <v>1506</v>
      </c>
      <c r="D1634" s="267" t="s">
        <v>241</v>
      </c>
      <c r="E1634" s="268" t="s">
        <v>2906</v>
      </c>
      <c r="F1634" s="269" t="s">
        <v>2907</v>
      </c>
      <c r="G1634" s="270" t="s">
        <v>248</v>
      </c>
      <c r="H1634" s="271">
        <v>29.003</v>
      </c>
      <c r="I1634" s="272"/>
      <c r="J1634" s="273">
        <f>ROUND(I1634*H1634,2)</f>
        <v>0</v>
      </c>
      <c r="K1634" s="269" t="s">
        <v>21</v>
      </c>
      <c r="L1634" s="274"/>
      <c r="M1634" s="275" t="s">
        <v>21</v>
      </c>
      <c r="N1634" s="276" t="s">
        <v>45</v>
      </c>
      <c r="O1634" s="87"/>
      <c r="P1634" s="225">
        <f>O1634*H1634</f>
        <v>0</v>
      </c>
      <c r="Q1634" s="225">
        <v>0.00064999999999999997</v>
      </c>
      <c r="R1634" s="225">
        <f>Q1634*H1634</f>
        <v>0.018851949999999999</v>
      </c>
      <c r="S1634" s="225">
        <v>0</v>
      </c>
      <c r="T1634" s="226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7" t="s">
        <v>502</v>
      </c>
      <c r="AT1634" s="227" t="s">
        <v>241</v>
      </c>
      <c r="AU1634" s="227" t="s">
        <v>86</v>
      </c>
      <c r="AY1634" s="20" t="s">
        <v>213</v>
      </c>
      <c r="BE1634" s="228">
        <f>IF(N1634="základní",J1634,0)</f>
        <v>0</v>
      </c>
      <c r="BF1634" s="228">
        <f>IF(N1634="snížená",J1634,0)</f>
        <v>0</v>
      </c>
      <c r="BG1634" s="228">
        <f>IF(N1634="zákl. přenesená",J1634,0)</f>
        <v>0</v>
      </c>
      <c r="BH1634" s="228">
        <f>IF(N1634="sníž. přenesená",J1634,0)</f>
        <v>0</v>
      </c>
      <c r="BI1634" s="228">
        <f>IF(N1634="nulová",J1634,0)</f>
        <v>0</v>
      </c>
      <c r="BJ1634" s="20" t="s">
        <v>86</v>
      </c>
      <c r="BK1634" s="228">
        <f>ROUND(I1634*H1634,2)</f>
        <v>0</v>
      </c>
      <c r="BL1634" s="20" t="s">
        <v>314</v>
      </c>
      <c r="BM1634" s="227" t="s">
        <v>2908</v>
      </c>
    </row>
    <row r="1635" s="14" customFormat="1">
      <c r="A1635" s="14"/>
      <c r="B1635" s="245"/>
      <c r="C1635" s="246"/>
      <c r="D1635" s="236" t="s">
        <v>223</v>
      </c>
      <c r="E1635" s="247" t="s">
        <v>21</v>
      </c>
      <c r="F1635" s="248" t="s">
        <v>2909</v>
      </c>
      <c r="G1635" s="246"/>
      <c r="H1635" s="249">
        <v>29.003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223</v>
      </c>
      <c r="AU1635" s="255" t="s">
        <v>86</v>
      </c>
      <c r="AV1635" s="14" t="s">
        <v>86</v>
      </c>
      <c r="AW1635" s="14" t="s">
        <v>34</v>
      </c>
      <c r="AX1635" s="14" t="s">
        <v>73</v>
      </c>
      <c r="AY1635" s="255" t="s">
        <v>213</v>
      </c>
    </row>
    <row r="1636" s="15" customFormat="1">
      <c r="A1636" s="15"/>
      <c r="B1636" s="256"/>
      <c r="C1636" s="257"/>
      <c r="D1636" s="236" t="s">
        <v>223</v>
      </c>
      <c r="E1636" s="258" t="s">
        <v>21</v>
      </c>
      <c r="F1636" s="259" t="s">
        <v>230</v>
      </c>
      <c r="G1636" s="257"/>
      <c r="H1636" s="260">
        <v>29.003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223</v>
      </c>
      <c r="AU1636" s="266" t="s">
        <v>86</v>
      </c>
      <c r="AV1636" s="15" t="s">
        <v>122</v>
      </c>
      <c r="AW1636" s="15" t="s">
        <v>34</v>
      </c>
      <c r="AX1636" s="15" t="s">
        <v>80</v>
      </c>
      <c r="AY1636" s="266" t="s">
        <v>213</v>
      </c>
    </row>
    <row r="1637" s="2" customFormat="1" ht="16.5" customHeight="1">
      <c r="A1637" s="41"/>
      <c r="B1637" s="42"/>
      <c r="C1637" s="267" t="s">
        <v>1557</v>
      </c>
      <c r="D1637" s="267" t="s">
        <v>241</v>
      </c>
      <c r="E1637" s="268" t="s">
        <v>2910</v>
      </c>
      <c r="F1637" s="269" t="s">
        <v>2911</v>
      </c>
      <c r="G1637" s="270" t="s">
        <v>248</v>
      </c>
      <c r="H1637" s="271">
        <v>10.196</v>
      </c>
      <c r="I1637" s="272"/>
      <c r="J1637" s="273">
        <f>ROUND(I1637*H1637,2)</f>
        <v>0</v>
      </c>
      <c r="K1637" s="269" t="s">
        <v>21</v>
      </c>
      <c r="L1637" s="274"/>
      <c r="M1637" s="275" t="s">
        <v>21</v>
      </c>
      <c r="N1637" s="276" t="s">
        <v>45</v>
      </c>
      <c r="O1637" s="87"/>
      <c r="P1637" s="225">
        <f>O1637*H1637</f>
        <v>0</v>
      </c>
      <c r="Q1637" s="225">
        <v>0.00064999999999999997</v>
      </c>
      <c r="R1637" s="225">
        <f>Q1637*H1637</f>
        <v>0.0066273999999999994</v>
      </c>
      <c r="S1637" s="225">
        <v>0</v>
      </c>
      <c r="T1637" s="226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7" t="s">
        <v>502</v>
      </c>
      <c r="AT1637" s="227" t="s">
        <v>241</v>
      </c>
      <c r="AU1637" s="227" t="s">
        <v>86</v>
      </c>
      <c r="AY1637" s="20" t="s">
        <v>213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20" t="s">
        <v>86</v>
      </c>
      <c r="BK1637" s="228">
        <f>ROUND(I1637*H1637,2)</f>
        <v>0</v>
      </c>
      <c r="BL1637" s="20" t="s">
        <v>314</v>
      </c>
      <c r="BM1637" s="227" t="s">
        <v>2912</v>
      </c>
    </row>
    <row r="1638" s="14" customFormat="1">
      <c r="A1638" s="14"/>
      <c r="B1638" s="245"/>
      <c r="C1638" s="246"/>
      <c r="D1638" s="236" t="s">
        <v>223</v>
      </c>
      <c r="E1638" s="247" t="s">
        <v>21</v>
      </c>
      <c r="F1638" s="248" t="s">
        <v>2913</v>
      </c>
      <c r="G1638" s="246"/>
      <c r="H1638" s="249">
        <v>10.196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223</v>
      </c>
      <c r="AU1638" s="255" t="s">
        <v>86</v>
      </c>
      <c r="AV1638" s="14" t="s">
        <v>86</v>
      </c>
      <c r="AW1638" s="14" t="s">
        <v>34</v>
      </c>
      <c r="AX1638" s="14" t="s">
        <v>73</v>
      </c>
      <c r="AY1638" s="255" t="s">
        <v>213</v>
      </c>
    </row>
    <row r="1639" s="15" customFormat="1">
      <c r="A1639" s="15"/>
      <c r="B1639" s="256"/>
      <c r="C1639" s="257"/>
      <c r="D1639" s="236" t="s">
        <v>223</v>
      </c>
      <c r="E1639" s="258" t="s">
        <v>21</v>
      </c>
      <c r="F1639" s="259" t="s">
        <v>230</v>
      </c>
      <c r="G1639" s="257"/>
      <c r="H1639" s="260">
        <v>10.196</v>
      </c>
      <c r="I1639" s="261"/>
      <c r="J1639" s="257"/>
      <c r="K1639" s="257"/>
      <c r="L1639" s="262"/>
      <c r="M1639" s="297"/>
      <c r="N1639" s="298"/>
      <c r="O1639" s="298"/>
      <c r="P1639" s="298"/>
      <c r="Q1639" s="298"/>
      <c r="R1639" s="298"/>
      <c r="S1639" s="298"/>
      <c r="T1639" s="299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6" t="s">
        <v>223</v>
      </c>
      <c r="AU1639" s="266" t="s">
        <v>86</v>
      </c>
      <c r="AV1639" s="15" t="s">
        <v>122</v>
      </c>
      <c r="AW1639" s="15" t="s">
        <v>34</v>
      </c>
      <c r="AX1639" s="15" t="s">
        <v>80</v>
      </c>
      <c r="AY1639" s="266" t="s">
        <v>213</v>
      </c>
    </row>
    <row r="1640" s="2" customFormat="1" ht="6.96" customHeight="1">
      <c r="A1640" s="41"/>
      <c r="B1640" s="62"/>
      <c r="C1640" s="63"/>
      <c r="D1640" s="63"/>
      <c r="E1640" s="63"/>
      <c r="F1640" s="63"/>
      <c r="G1640" s="63"/>
      <c r="H1640" s="63"/>
      <c r="I1640" s="63"/>
      <c r="J1640" s="63"/>
      <c r="K1640" s="63"/>
      <c r="L1640" s="47"/>
      <c r="M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</row>
  </sheetData>
  <sheetProtection sheet="1" autoFilter="0" formatColumns="0" formatRows="0" objects="1" scenarios="1" spinCount="100000" saltValue="4O0Q+ztg/aqB4L8uTBTZZL46m2c9+JPUz7Rzie6kelNv2eUkxqj0g+x8F/zNmRiSlwtjooaSVEgDuRkudyS7qg==" hashValue="VYX5hQpVRme3+x3YeKGlxQRZfx5KaErwBoe7tTLmd36JL9hPhHFWqGFpbXb/EEHchGzGfmkFzOAqnPYNjiexoA==" algorithmName="SHA-512" password="CC35"/>
  <autoFilter ref="C95:K16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1/611142001"/>
    <hyperlink ref="F110" r:id="rId2" display="https://podminky.urs.cz/item/CS_URS_2024_01/611311131"/>
    <hyperlink ref="F120" r:id="rId3" display="https://podminky.urs.cz/item/CS_URS_2024_01/612142001"/>
    <hyperlink ref="F331" r:id="rId4" display="https://podminky.urs.cz/item/CS_URS_2024_01/612311131"/>
    <hyperlink ref="F344" r:id="rId5" display="https://podminky.urs.cz/item/CS_URS_2024_01/631311116"/>
    <hyperlink ref="F351" r:id="rId6" display="https://podminky.urs.cz/item/CS_URS_2024_01/631319011"/>
    <hyperlink ref="F364" r:id="rId7" display="https://podminky.urs.cz/item/CS_URS_2024_01/634112113"/>
    <hyperlink ref="F454" r:id="rId8" display="https://podminky.urs.cz/item/CS_URS_2024_01/998011003"/>
    <hyperlink ref="F458" r:id="rId9" display="https://podminky.urs.cz/item/CS_URS_2024_01/713111121"/>
    <hyperlink ref="F471" r:id="rId10" display="https://podminky.urs.cz/item/CS_URS_2024_01/713121111"/>
    <hyperlink ref="F560" r:id="rId11" display="https://podminky.urs.cz/item/CS_URS_2024_01/713121111"/>
    <hyperlink ref="F572" r:id="rId12" display="https://podminky.urs.cz/item/CS_URS_2024_01/713141263"/>
    <hyperlink ref="F579" r:id="rId13" display="https://podminky.urs.cz/item/CS_URS_2024_01/713131245"/>
    <hyperlink ref="F593" r:id="rId14" display="https://podminky.urs.cz/item/CS_URS_2024_01/713191132"/>
    <hyperlink ref="F609" r:id="rId15" display="https://podminky.urs.cz/item/CS_URS_2024_01/713191133"/>
    <hyperlink ref="F616" r:id="rId16" display="https://podminky.urs.cz/item/CS_URS_2024_01/998713103"/>
    <hyperlink ref="F619" r:id="rId17" display="https://podminky.urs.cz/item/CS_URS_2024_01/763131411"/>
    <hyperlink ref="F672" r:id="rId18" display="https://podminky.urs.cz/item/CS_URS_2024_01/763131432"/>
    <hyperlink ref="F719" r:id="rId19" display="https://podminky.urs.cz/item/CS_URS_2024_01/763131443"/>
    <hyperlink ref="F806" r:id="rId20" display="https://podminky.urs.cz/item/CS_URS_2024_01/763131714"/>
    <hyperlink ref="F812" r:id="rId21" display="https://podminky.urs.cz/item/CS_URS_2024_01/763131751"/>
    <hyperlink ref="F821" r:id="rId22" display="https://podminky.urs.cz/item/CS_URS_2024_01/763131752"/>
    <hyperlink ref="F829" r:id="rId23" display="https://podminky.urs.cz/item/CS_URS_2024_01/998763303"/>
    <hyperlink ref="F832" r:id="rId24" display="https://podminky.urs.cz/item/CS_URS_2024_01/766427112"/>
    <hyperlink ref="F842" r:id="rId25" display="https://podminky.urs.cz/item/CS_URS_2024_01/998766103"/>
    <hyperlink ref="F845" r:id="rId26" display="https://podminky.urs.cz/item/CS_URS_2024_01/771111011"/>
    <hyperlink ref="F850" r:id="rId27" display="https://podminky.urs.cz/item/CS_URS_2024_01/771121011"/>
    <hyperlink ref="F871" r:id="rId28" display="https://podminky.urs.cz/item/CS_URS_2024_01/771151012"/>
    <hyperlink ref="F876" r:id="rId29" display="https://podminky.urs.cz/item/CS_URS_2024_01/7714731.2"/>
    <hyperlink ref="F923" r:id="rId30" display="https://podminky.urs.cz/item/CS_URS_2024_01/771574413"/>
    <hyperlink ref="F974" r:id="rId31" display="https://podminky.urs.cz/item/CS_URS_2024_01/998771103"/>
    <hyperlink ref="F977" r:id="rId32" display="https://podminky.urs.cz/item/CS_URS_2024_01/776111311"/>
    <hyperlink ref="F989" r:id="rId33" display="https://podminky.urs.cz/item/CS_URS_2024_01/776121112"/>
    <hyperlink ref="F993" r:id="rId34" display="https://podminky.urs.cz/item/CS_URS_2024_01/776141112"/>
    <hyperlink ref="F997" r:id="rId35" display="https://podminky.urs.cz/item/CS_URS_2024_01/776231111"/>
    <hyperlink ref="F1205" r:id="rId36" display="https://podminky.urs.cz/item/CS_URS_2024_01/998776103"/>
    <hyperlink ref="F1208" r:id="rId37" display="https://podminky.urs.cz/item/CS_URS_2024_01/781111011"/>
    <hyperlink ref="F1219" r:id="rId38" display="https://podminky.urs.cz/item/CS_URS_2024_01/781121011"/>
    <hyperlink ref="F1230" r:id="rId39" display="https://podminky.urs.cz/item/CS_URS_2024_01/781131112"/>
    <hyperlink ref="F1261" r:id="rId40" display="https://podminky.urs.cz/item/CS_URS_2024_01/781472213"/>
    <hyperlink ref="F1323" r:id="rId41" display="https://podminky.urs.cz/item/CS_URS_2024_01/781472214"/>
    <hyperlink ref="F1366" r:id="rId42" display="https://podminky.urs.cz/item/CS_URS_2024_01/781472217"/>
    <hyperlink ref="F1378" r:id="rId43" display="https://podminky.urs.cz/item/CS_URS_2024_01/781472219"/>
    <hyperlink ref="F1391" r:id="rId44" display="https://podminky.urs.cz/item/CS_URS_2024_01/781472222"/>
    <hyperlink ref="F1410" r:id="rId45" display="https://podminky.urs.cz/item/CS_URS_2024_01/998781103"/>
    <hyperlink ref="F1413" r:id="rId46" display="https://podminky.urs.cz/item/CS_URS_2024_01/784111001"/>
    <hyperlink ref="F1553" r:id="rId47" display="https://podminky.urs.cz/item/CS_URS_2024_01/784181101"/>
    <hyperlink ref="F1557" r:id="rId48" display="https://podminky.urs.cz/item/CS_URS_2024_01/784211101"/>
    <hyperlink ref="F1571" r:id="rId49" display="https://podminky.urs.cz/item/CS_URS_2024_01/784211163"/>
    <hyperlink ref="F1609" r:id="rId50" display="https://podminky.urs.cz/item/CS_URS_2024_01/7845110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  <c r="AZ2" s="280" t="s">
        <v>2914</v>
      </c>
      <c r="BA2" s="280" t="s">
        <v>21</v>
      </c>
      <c r="BB2" s="280" t="s">
        <v>21</v>
      </c>
      <c r="BC2" s="280" t="s">
        <v>2915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2916</v>
      </c>
      <c r="BA3" s="280" t="s">
        <v>21</v>
      </c>
      <c r="BB3" s="280" t="s">
        <v>21</v>
      </c>
      <c r="BC3" s="280" t="s">
        <v>2917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2918</v>
      </c>
      <c r="BA4" s="280" t="s">
        <v>21</v>
      </c>
      <c r="BB4" s="280" t="s">
        <v>21</v>
      </c>
      <c r="BC4" s="280" t="s">
        <v>2919</v>
      </c>
      <c r="BD4" s="280" t="s">
        <v>86</v>
      </c>
    </row>
    <row r="5" s="1" customFormat="1" ht="6.96" customHeight="1">
      <c r="B5" s="23"/>
      <c r="L5" s="23"/>
      <c r="AZ5" s="280" t="s">
        <v>2920</v>
      </c>
      <c r="BA5" s="280" t="s">
        <v>21</v>
      </c>
      <c r="BB5" s="280" t="s">
        <v>21</v>
      </c>
      <c r="BC5" s="280" t="s">
        <v>2921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2922</v>
      </c>
      <c r="BA6" s="280" t="s">
        <v>21</v>
      </c>
      <c r="BB6" s="280" t="s">
        <v>21</v>
      </c>
      <c r="BC6" s="280" t="s">
        <v>2923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2924</v>
      </c>
      <c r="BA7" s="280" t="s">
        <v>21</v>
      </c>
      <c r="BB7" s="280" t="s">
        <v>21</v>
      </c>
      <c r="BC7" s="280" t="s">
        <v>2925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2926</v>
      </c>
      <c r="BA8" s="280" t="s">
        <v>21</v>
      </c>
      <c r="BB8" s="280" t="s">
        <v>21</v>
      </c>
      <c r="BC8" s="280" t="s">
        <v>2927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2928</v>
      </c>
      <c r="BA9" s="280" t="s">
        <v>21</v>
      </c>
      <c r="BB9" s="280" t="s">
        <v>21</v>
      </c>
      <c r="BC9" s="280" t="s">
        <v>2929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2930</v>
      </c>
      <c r="BA10" s="280" t="s">
        <v>21</v>
      </c>
      <c r="BB10" s="280" t="s">
        <v>21</v>
      </c>
      <c r="BC10" s="280" t="s">
        <v>2931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2932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2933</v>
      </c>
      <c r="BA11" s="280" t="s">
        <v>21</v>
      </c>
      <c r="BB11" s="280" t="s">
        <v>21</v>
      </c>
      <c r="BC11" s="280" t="s">
        <v>2927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2934</v>
      </c>
      <c r="BA12" s="280" t="s">
        <v>21</v>
      </c>
      <c r="BB12" s="280" t="s">
        <v>21</v>
      </c>
      <c r="BC12" s="280" t="s">
        <v>2935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2936</v>
      </c>
      <c r="BA13" s="280" t="s">
        <v>21</v>
      </c>
      <c r="BB13" s="280" t="s">
        <v>21</v>
      </c>
      <c r="BC13" s="280" t="s">
        <v>2937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2938</v>
      </c>
      <c r="BA14" s="280" t="s">
        <v>21</v>
      </c>
      <c r="BB14" s="280" t="s">
        <v>21</v>
      </c>
      <c r="BC14" s="280" t="s">
        <v>2939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80" t="s">
        <v>2940</v>
      </c>
      <c r="BA15" s="280" t="s">
        <v>21</v>
      </c>
      <c r="BB15" s="280" t="s">
        <v>21</v>
      </c>
      <c r="BC15" s="280" t="s">
        <v>2941</v>
      </c>
      <c r="BD15" s="280" t="s">
        <v>86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80" t="s">
        <v>2942</v>
      </c>
      <c r="BA16" s="280" t="s">
        <v>21</v>
      </c>
      <c r="BB16" s="280" t="s">
        <v>21</v>
      </c>
      <c r="BC16" s="280" t="s">
        <v>2943</v>
      </c>
      <c r="BD16" s="280" t="s">
        <v>86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80" t="s">
        <v>2944</v>
      </c>
      <c r="BA17" s="280" t="s">
        <v>21</v>
      </c>
      <c r="BB17" s="280" t="s">
        <v>21</v>
      </c>
      <c r="BC17" s="280" t="s">
        <v>2945</v>
      </c>
      <c r="BD17" s="280" t="s">
        <v>86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80" t="s">
        <v>2946</v>
      </c>
      <c r="BA18" s="280" t="s">
        <v>21</v>
      </c>
      <c r="BB18" s="280" t="s">
        <v>21</v>
      </c>
      <c r="BC18" s="280" t="s">
        <v>2947</v>
      </c>
      <c r="BD18" s="280" t="s">
        <v>86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ROUND((SUM(BE93:BE685)),  2)</f>
        <v>0</v>
      </c>
      <c r="G35" s="41"/>
      <c r="H35" s="41"/>
      <c r="I35" s="161">
        <v>0.20999999999999999</v>
      </c>
      <c r="J35" s="160">
        <f>ROUND(((SUM(BE93:BE685))*I35),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ROUND((SUM(BF93:BF685)),  2)</f>
        <v>0</v>
      </c>
      <c r="G36" s="41"/>
      <c r="H36" s="41"/>
      <c r="I36" s="161">
        <v>0.12</v>
      </c>
      <c r="J36" s="160">
        <f>ROUND(((SUM(BF93:BF685))*I36),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ROUND((SUM(BG93:BG685)),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ROUND((SUM(BH93:BH685)),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ROUND((SUM(BI93:BI685)),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1.3 - Fasáda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J95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J397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362</v>
      </c>
      <c r="E67" s="186"/>
      <c r="F67" s="186"/>
      <c r="G67" s="186"/>
      <c r="H67" s="186"/>
      <c r="I67" s="186"/>
      <c r="J67" s="187">
        <f>J457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598</v>
      </c>
      <c r="E68" s="181"/>
      <c r="F68" s="181"/>
      <c r="G68" s="181"/>
      <c r="H68" s="181"/>
      <c r="I68" s="181"/>
      <c r="J68" s="182">
        <f>J460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599</v>
      </c>
      <c r="E69" s="186"/>
      <c r="F69" s="186"/>
      <c r="G69" s="186"/>
      <c r="H69" s="186"/>
      <c r="I69" s="186"/>
      <c r="J69" s="187">
        <f>J461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600</v>
      </c>
      <c r="E70" s="186"/>
      <c r="F70" s="186"/>
      <c r="G70" s="186"/>
      <c r="H70" s="186"/>
      <c r="I70" s="186"/>
      <c r="J70" s="187">
        <f>J583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603</v>
      </c>
      <c r="E71" s="186"/>
      <c r="F71" s="186"/>
      <c r="G71" s="186"/>
      <c r="H71" s="186"/>
      <c r="I71" s="186"/>
      <c r="J71" s="187">
        <f>J668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593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188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SO 1.3 - Fasáda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F14</f>
        <v>Boletice nad Labem</v>
      </c>
      <c r="G87" s="43"/>
      <c r="H87" s="43"/>
      <c r="I87" s="35" t="s">
        <v>24</v>
      </c>
      <c r="J87" s="75" t="str">
        <f>IF(J14="","",J14)</f>
        <v>26. 1. 2025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26</v>
      </c>
      <c r="D89" s="43"/>
      <c r="E89" s="43"/>
      <c r="F89" s="30" t="str">
        <f>E17</f>
        <v>Statutární město Děčín</v>
      </c>
      <c r="G89" s="43"/>
      <c r="H89" s="43"/>
      <c r="I89" s="35" t="s">
        <v>32</v>
      </c>
      <c r="J89" s="39" t="str">
        <f>E23</f>
        <v>ŽELEZNÁ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199</v>
      </c>
      <c r="D92" s="192" t="s">
        <v>58</v>
      </c>
      <c r="E92" s="192" t="s">
        <v>54</v>
      </c>
      <c r="F92" s="192" t="s">
        <v>55</v>
      </c>
      <c r="G92" s="192" t="s">
        <v>200</v>
      </c>
      <c r="H92" s="192" t="s">
        <v>201</v>
      </c>
      <c r="I92" s="192" t="s">
        <v>202</v>
      </c>
      <c r="J92" s="192" t="s">
        <v>192</v>
      </c>
      <c r="K92" s="193" t="s">
        <v>203</v>
      </c>
      <c r="L92" s="194"/>
      <c r="M92" s="95" t="s">
        <v>21</v>
      </c>
      <c r="N92" s="96" t="s">
        <v>43</v>
      </c>
      <c r="O92" s="96" t="s">
        <v>204</v>
      </c>
      <c r="P92" s="96" t="s">
        <v>205</v>
      </c>
      <c r="Q92" s="96" t="s">
        <v>206</v>
      </c>
      <c r="R92" s="96" t="s">
        <v>207</v>
      </c>
      <c r="S92" s="96" t="s">
        <v>208</v>
      </c>
      <c r="T92" s="97" t="s">
        <v>209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210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P94+P460</f>
        <v>0</v>
      </c>
      <c r="Q93" s="99"/>
      <c r="R93" s="197">
        <f>R94+R460</f>
        <v>61.676246109999994</v>
      </c>
      <c r="S93" s="99"/>
      <c r="T93" s="198">
        <f>T94+T460</f>
        <v>0.00091550000000000008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193</v>
      </c>
      <c r="BK93" s="199">
        <f>BK94+BK460</f>
        <v>0</v>
      </c>
    </row>
    <row r="94" s="12" customFormat="1" ht="25.92" customHeight="1">
      <c r="A94" s="12"/>
      <c r="B94" s="200"/>
      <c r="C94" s="201"/>
      <c r="D94" s="202" t="s">
        <v>72</v>
      </c>
      <c r="E94" s="203" t="s">
        <v>211</v>
      </c>
      <c r="F94" s="203" t="s">
        <v>212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P95+P397+P457</f>
        <v>0</v>
      </c>
      <c r="Q94" s="208"/>
      <c r="R94" s="209">
        <f>R95+R397+R457</f>
        <v>54.501064879999994</v>
      </c>
      <c r="S94" s="208"/>
      <c r="T94" s="210">
        <f>T95+T397+T457</f>
        <v>0.00091550000000000008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73</v>
      </c>
      <c r="AY94" s="211" t="s">
        <v>213</v>
      </c>
      <c r="BK94" s="213">
        <f>BK95+BK397+BK457</f>
        <v>0</v>
      </c>
    </row>
    <row r="95" s="12" customFormat="1" ht="22.8" customHeight="1">
      <c r="A95" s="12"/>
      <c r="B95" s="200"/>
      <c r="C95" s="201"/>
      <c r="D95" s="202" t="s">
        <v>72</v>
      </c>
      <c r="E95" s="214" t="s">
        <v>145</v>
      </c>
      <c r="F95" s="214" t="s">
        <v>2048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SUM(P96:P396)</f>
        <v>0</v>
      </c>
      <c r="Q95" s="208"/>
      <c r="R95" s="209">
        <f>SUM(R96:R396)</f>
        <v>54.496549199999997</v>
      </c>
      <c r="S95" s="208"/>
      <c r="T95" s="210">
        <f>SUM(T96:T396)</f>
        <v>0.00091550000000000008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80</v>
      </c>
      <c r="AY95" s="211" t="s">
        <v>213</v>
      </c>
      <c r="BK95" s="213">
        <f>SUM(BK96:BK396)</f>
        <v>0</v>
      </c>
    </row>
    <row r="96" s="2" customFormat="1" ht="24.15" customHeight="1">
      <c r="A96" s="41"/>
      <c r="B96" s="42"/>
      <c r="C96" s="216" t="s">
        <v>80</v>
      </c>
      <c r="D96" s="216" t="s">
        <v>215</v>
      </c>
      <c r="E96" s="217" t="s">
        <v>2948</v>
      </c>
      <c r="F96" s="218" t="s">
        <v>2949</v>
      </c>
      <c r="G96" s="219" t="s">
        <v>424</v>
      </c>
      <c r="H96" s="220">
        <v>91.549999999999997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1.0000000000000001E-05</v>
      </c>
      <c r="T96" s="226">
        <f>S96*H96</f>
        <v>0.00091550000000000008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86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2950</v>
      </c>
    </row>
    <row r="97" s="14" customFormat="1">
      <c r="A97" s="14"/>
      <c r="B97" s="245"/>
      <c r="C97" s="246"/>
      <c r="D97" s="236" t="s">
        <v>223</v>
      </c>
      <c r="E97" s="247" t="s">
        <v>21</v>
      </c>
      <c r="F97" s="248" t="s">
        <v>2951</v>
      </c>
      <c r="G97" s="246"/>
      <c r="H97" s="249">
        <v>91.549999999999997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223</v>
      </c>
      <c r="AU97" s="255" t="s">
        <v>86</v>
      </c>
      <c r="AV97" s="14" t="s">
        <v>86</v>
      </c>
      <c r="AW97" s="14" t="s">
        <v>34</v>
      </c>
      <c r="AX97" s="14" t="s">
        <v>73</v>
      </c>
      <c r="AY97" s="255" t="s">
        <v>213</v>
      </c>
    </row>
    <row r="98" s="15" customFormat="1">
      <c r="A98" s="15"/>
      <c r="B98" s="256"/>
      <c r="C98" s="257"/>
      <c r="D98" s="236" t="s">
        <v>223</v>
      </c>
      <c r="E98" s="258" t="s">
        <v>21</v>
      </c>
      <c r="F98" s="259" t="s">
        <v>230</v>
      </c>
      <c r="G98" s="257"/>
      <c r="H98" s="260">
        <v>91.549999999999997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223</v>
      </c>
      <c r="AU98" s="266" t="s">
        <v>86</v>
      </c>
      <c r="AV98" s="15" t="s">
        <v>122</v>
      </c>
      <c r="AW98" s="15" t="s">
        <v>34</v>
      </c>
      <c r="AX98" s="15" t="s">
        <v>80</v>
      </c>
      <c r="AY98" s="266" t="s">
        <v>213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2952</v>
      </c>
      <c r="F99" s="218" t="s">
        <v>2953</v>
      </c>
      <c r="G99" s="219" t="s">
        <v>248</v>
      </c>
      <c r="H99" s="220">
        <v>21.68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0.00025999999999999998</v>
      </c>
      <c r="R99" s="225">
        <f>Q99*H99</f>
        <v>0.0056367999999999991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2954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2955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2916</v>
      </c>
      <c r="G101" s="246"/>
      <c r="H101" s="249">
        <v>21.68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80</v>
      </c>
      <c r="AY101" s="255" t="s">
        <v>213</v>
      </c>
    </row>
    <row r="102" s="2" customFormat="1" ht="16.5" customHeight="1">
      <c r="A102" s="41"/>
      <c r="B102" s="42"/>
      <c r="C102" s="216" t="s">
        <v>116</v>
      </c>
      <c r="D102" s="216" t="s">
        <v>215</v>
      </c>
      <c r="E102" s="217" t="s">
        <v>2956</v>
      </c>
      <c r="F102" s="218" t="s">
        <v>2957</v>
      </c>
      <c r="G102" s="219" t="s">
        <v>248</v>
      </c>
      <c r="H102" s="220">
        <v>21.68</v>
      </c>
      <c r="I102" s="221"/>
      <c r="J102" s="222">
        <f>ROUND(I102*H102,2)</f>
        <v>0</v>
      </c>
      <c r="K102" s="218" t="s">
        <v>219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0.00020000000000000001</v>
      </c>
      <c r="R102" s="225">
        <f>Q102*H102</f>
        <v>0.0043360000000000004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2958</v>
      </c>
    </row>
    <row r="103" s="2" customFormat="1">
      <c r="A103" s="41"/>
      <c r="B103" s="42"/>
      <c r="C103" s="43"/>
      <c r="D103" s="229" t="s">
        <v>221</v>
      </c>
      <c r="E103" s="43"/>
      <c r="F103" s="230" t="s">
        <v>2959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221</v>
      </c>
      <c r="AU103" s="20" t="s">
        <v>86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2916</v>
      </c>
      <c r="G104" s="246"/>
      <c r="H104" s="249">
        <v>21.68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80</v>
      </c>
      <c r="AY104" s="255" t="s">
        <v>213</v>
      </c>
    </row>
    <row r="105" s="2" customFormat="1" ht="44.25" customHeight="1">
      <c r="A105" s="41"/>
      <c r="B105" s="42"/>
      <c r="C105" s="216" t="s">
        <v>122</v>
      </c>
      <c r="D105" s="216" t="s">
        <v>215</v>
      </c>
      <c r="E105" s="217" t="s">
        <v>2960</v>
      </c>
      <c r="F105" s="218" t="s">
        <v>2961</v>
      </c>
      <c r="G105" s="219" t="s">
        <v>248</v>
      </c>
      <c r="H105" s="220">
        <v>21.68</v>
      </c>
      <c r="I105" s="221"/>
      <c r="J105" s="222">
        <f>ROUND(I105*H105,2)</f>
        <v>0</v>
      </c>
      <c r="K105" s="218" t="s">
        <v>219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0.0118</v>
      </c>
      <c r="R105" s="225">
        <f>Q105*H105</f>
        <v>0.255824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2962</v>
      </c>
    </row>
    <row r="106" s="2" customFormat="1">
      <c r="A106" s="41"/>
      <c r="B106" s="42"/>
      <c r="C106" s="43"/>
      <c r="D106" s="229" t="s">
        <v>221</v>
      </c>
      <c r="E106" s="43"/>
      <c r="F106" s="230" t="s">
        <v>2963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221</v>
      </c>
      <c r="AU106" s="20" t="s">
        <v>86</v>
      </c>
    </row>
    <row r="107" s="13" customFormat="1">
      <c r="A107" s="13"/>
      <c r="B107" s="234"/>
      <c r="C107" s="235"/>
      <c r="D107" s="236" t="s">
        <v>223</v>
      </c>
      <c r="E107" s="237" t="s">
        <v>21</v>
      </c>
      <c r="F107" s="238" t="s">
        <v>2964</v>
      </c>
      <c r="G107" s="235"/>
      <c r="H107" s="237" t="s">
        <v>21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223</v>
      </c>
      <c r="AU107" s="244" t="s">
        <v>86</v>
      </c>
      <c r="AV107" s="13" t="s">
        <v>80</v>
      </c>
      <c r="AW107" s="13" t="s">
        <v>34</v>
      </c>
      <c r="AX107" s="13" t="s">
        <v>73</v>
      </c>
      <c r="AY107" s="244" t="s">
        <v>213</v>
      </c>
    </row>
    <row r="108" s="13" customFormat="1">
      <c r="A108" s="13"/>
      <c r="B108" s="234"/>
      <c r="C108" s="235"/>
      <c r="D108" s="236" t="s">
        <v>223</v>
      </c>
      <c r="E108" s="237" t="s">
        <v>21</v>
      </c>
      <c r="F108" s="238" t="s">
        <v>2965</v>
      </c>
      <c r="G108" s="235"/>
      <c r="H108" s="237" t="s">
        <v>21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223</v>
      </c>
      <c r="AU108" s="244" t="s">
        <v>86</v>
      </c>
      <c r="AV108" s="13" t="s">
        <v>80</v>
      </c>
      <c r="AW108" s="13" t="s">
        <v>34</v>
      </c>
      <c r="AX108" s="13" t="s">
        <v>73</v>
      </c>
      <c r="AY108" s="244" t="s">
        <v>213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2966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2967</v>
      </c>
      <c r="G110" s="246"/>
      <c r="H110" s="249">
        <v>17.280000000000001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3" customFormat="1">
      <c r="A111" s="13"/>
      <c r="B111" s="234"/>
      <c r="C111" s="235"/>
      <c r="D111" s="236" t="s">
        <v>223</v>
      </c>
      <c r="E111" s="237" t="s">
        <v>21</v>
      </c>
      <c r="F111" s="238" t="s">
        <v>2968</v>
      </c>
      <c r="G111" s="235"/>
      <c r="H111" s="237" t="s">
        <v>21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223</v>
      </c>
      <c r="AU111" s="244" t="s">
        <v>86</v>
      </c>
      <c r="AV111" s="13" t="s">
        <v>80</v>
      </c>
      <c r="AW111" s="13" t="s">
        <v>34</v>
      </c>
      <c r="AX111" s="13" t="s">
        <v>73</v>
      </c>
      <c r="AY111" s="244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2969</v>
      </c>
      <c r="G112" s="246"/>
      <c r="H112" s="249">
        <v>4.4000000000000004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6" customFormat="1">
      <c r="A113" s="16"/>
      <c r="B113" s="282"/>
      <c r="C113" s="283"/>
      <c r="D113" s="236" t="s">
        <v>223</v>
      </c>
      <c r="E113" s="284" t="s">
        <v>2916</v>
      </c>
      <c r="F113" s="285" t="s">
        <v>380</v>
      </c>
      <c r="G113" s="283"/>
      <c r="H113" s="286">
        <v>21.68</v>
      </c>
      <c r="I113" s="287"/>
      <c r="J113" s="283"/>
      <c r="K113" s="283"/>
      <c r="L113" s="288"/>
      <c r="M113" s="289"/>
      <c r="N113" s="290"/>
      <c r="O113" s="290"/>
      <c r="P113" s="290"/>
      <c r="Q113" s="290"/>
      <c r="R113" s="290"/>
      <c r="S113" s="290"/>
      <c r="T113" s="29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92" t="s">
        <v>223</v>
      </c>
      <c r="AU113" s="292" t="s">
        <v>86</v>
      </c>
      <c r="AV113" s="16" t="s">
        <v>116</v>
      </c>
      <c r="AW113" s="16" t="s">
        <v>34</v>
      </c>
      <c r="AX113" s="16" t="s">
        <v>73</v>
      </c>
      <c r="AY113" s="292" t="s">
        <v>213</v>
      </c>
    </row>
    <row r="114" s="15" customFormat="1">
      <c r="A114" s="15"/>
      <c r="B114" s="256"/>
      <c r="C114" s="257"/>
      <c r="D114" s="236" t="s">
        <v>223</v>
      </c>
      <c r="E114" s="258" t="s">
        <v>21</v>
      </c>
      <c r="F114" s="259" t="s">
        <v>230</v>
      </c>
      <c r="G114" s="257"/>
      <c r="H114" s="260">
        <v>21.68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223</v>
      </c>
      <c r="AU114" s="266" t="s">
        <v>86</v>
      </c>
      <c r="AV114" s="15" t="s">
        <v>122</v>
      </c>
      <c r="AW114" s="15" t="s">
        <v>34</v>
      </c>
      <c r="AX114" s="15" t="s">
        <v>80</v>
      </c>
      <c r="AY114" s="266" t="s">
        <v>213</v>
      </c>
    </row>
    <row r="115" s="2" customFormat="1" ht="16.5" customHeight="1">
      <c r="A115" s="41"/>
      <c r="B115" s="42"/>
      <c r="C115" s="267" t="s">
        <v>125</v>
      </c>
      <c r="D115" s="267" t="s">
        <v>241</v>
      </c>
      <c r="E115" s="268" t="s">
        <v>2970</v>
      </c>
      <c r="F115" s="269" t="s">
        <v>2971</v>
      </c>
      <c r="G115" s="270" t="s">
        <v>248</v>
      </c>
      <c r="H115" s="271">
        <v>22.763999999999999</v>
      </c>
      <c r="I115" s="272"/>
      <c r="J115" s="273">
        <f>ROUND(I115*H115,2)</f>
        <v>0</v>
      </c>
      <c r="K115" s="269" t="s">
        <v>219</v>
      </c>
      <c r="L115" s="274"/>
      <c r="M115" s="275" t="s">
        <v>21</v>
      </c>
      <c r="N115" s="276" t="s">
        <v>45</v>
      </c>
      <c r="O115" s="87"/>
      <c r="P115" s="225">
        <f>O115*H115</f>
        <v>0</v>
      </c>
      <c r="Q115" s="225">
        <v>0.031</v>
      </c>
      <c r="R115" s="225">
        <f>Q115*H115</f>
        <v>0.70568399999999998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244</v>
      </c>
      <c r="AT115" s="227" t="s">
        <v>241</v>
      </c>
      <c r="AU115" s="227" t="s">
        <v>86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2972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2973</v>
      </c>
      <c r="G116" s="246"/>
      <c r="H116" s="249">
        <v>22.763999999999999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22.763999999999999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24.15" customHeight="1">
      <c r="A118" s="41"/>
      <c r="B118" s="42"/>
      <c r="C118" s="216" t="s">
        <v>145</v>
      </c>
      <c r="D118" s="216" t="s">
        <v>215</v>
      </c>
      <c r="E118" s="217" t="s">
        <v>2974</v>
      </c>
      <c r="F118" s="218" t="s">
        <v>2975</v>
      </c>
      <c r="G118" s="219" t="s">
        <v>248</v>
      </c>
      <c r="H118" s="220">
        <v>21.68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0.0027000000000000001</v>
      </c>
      <c r="R118" s="225">
        <f>Q118*H118</f>
        <v>0.058536000000000005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2976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2977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2916</v>
      </c>
      <c r="G120" s="246"/>
      <c r="H120" s="249">
        <v>21.68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80</v>
      </c>
      <c r="AY120" s="255" t="s">
        <v>213</v>
      </c>
    </row>
    <row r="121" s="2" customFormat="1" ht="16.5" customHeight="1">
      <c r="A121" s="41"/>
      <c r="B121" s="42"/>
      <c r="C121" s="216" t="s">
        <v>260</v>
      </c>
      <c r="D121" s="216" t="s">
        <v>215</v>
      </c>
      <c r="E121" s="217" t="s">
        <v>2978</v>
      </c>
      <c r="F121" s="218" t="s">
        <v>2979</v>
      </c>
      <c r="G121" s="219" t="s">
        <v>248</v>
      </c>
      <c r="H121" s="220">
        <v>1356.7719999999999</v>
      </c>
      <c r="I121" s="221"/>
      <c r="J121" s="222">
        <f>ROUND(I121*H121,2)</f>
        <v>0</v>
      </c>
      <c r="K121" s="218" t="s">
        <v>219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0.00025999999999999998</v>
      </c>
      <c r="R121" s="225">
        <f>Q121*H121</f>
        <v>0.35276071999999997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2980</v>
      </c>
    </row>
    <row r="122" s="2" customFormat="1">
      <c r="A122" s="41"/>
      <c r="B122" s="42"/>
      <c r="C122" s="43"/>
      <c r="D122" s="229" t="s">
        <v>221</v>
      </c>
      <c r="E122" s="43"/>
      <c r="F122" s="230" t="s">
        <v>2981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221</v>
      </c>
      <c r="AU122" s="20" t="s">
        <v>86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2982</v>
      </c>
      <c r="G123" s="246"/>
      <c r="H123" s="249">
        <v>1356.7719999999999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5" customFormat="1">
      <c r="A124" s="15"/>
      <c r="B124" s="256"/>
      <c r="C124" s="257"/>
      <c r="D124" s="236" t="s">
        <v>223</v>
      </c>
      <c r="E124" s="258" t="s">
        <v>21</v>
      </c>
      <c r="F124" s="259" t="s">
        <v>230</v>
      </c>
      <c r="G124" s="257"/>
      <c r="H124" s="260">
        <v>1356.7719999999999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223</v>
      </c>
      <c r="AU124" s="266" t="s">
        <v>86</v>
      </c>
      <c r="AV124" s="15" t="s">
        <v>122</v>
      </c>
      <c r="AW124" s="15" t="s">
        <v>34</v>
      </c>
      <c r="AX124" s="15" t="s">
        <v>80</v>
      </c>
      <c r="AY124" s="266" t="s">
        <v>213</v>
      </c>
    </row>
    <row r="125" s="2" customFormat="1" ht="21.75" customHeight="1">
      <c r="A125" s="41"/>
      <c r="B125" s="42"/>
      <c r="C125" s="216" t="s">
        <v>244</v>
      </c>
      <c r="D125" s="216" t="s">
        <v>215</v>
      </c>
      <c r="E125" s="217" t="s">
        <v>2983</v>
      </c>
      <c r="F125" s="218" t="s">
        <v>2984</v>
      </c>
      <c r="G125" s="219" t="s">
        <v>248</v>
      </c>
      <c r="H125" s="220">
        <v>206.53100000000001</v>
      </c>
      <c r="I125" s="221"/>
      <c r="J125" s="222">
        <f>ROUND(I125*H125,2)</f>
        <v>0</v>
      </c>
      <c r="K125" s="218" t="s">
        <v>219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0.0043800000000000002</v>
      </c>
      <c r="R125" s="225">
        <f>Q125*H125</f>
        <v>0.90460578000000003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2985</v>
      </c>
    </row>
    <row r="126" s="2" customFormat="1">
      <c r="A126" s="41"/>
      <c r="B126" s="42"/>
      <c r="C126" s="43"/>
      <c r="D126" s="229" t="s">
        <v>221</v>
      </c>
      <c r="E126" s="43"/>
      <c r="F126" s="230" t="s">
        <v>2986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221</v>
      </c>
      <c r="AU126" s="20" t="s">
        <v>86</v>
      </c>
    </row>
    <row r="127" s="13" customFormat="1">
      <c r="A127" s="13"/>
      <c r="B127" s="234"/>
      <c r="C127" s="235"/>
      <c r="D127" s="236" t="s">
        <v>223</v>
      </c>
      <c r="E127" s="237" t="s">
        <v>21</v>
      </c>
      <c r="F127" s="238" t="s">
        <v>2987</v>
      </c>
      <c r="G127" s="235"/>
      <c r="H127" s="237" t="s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223</v>
      </c>
      <c r="AU127" s="244" t="s">
        <v>86</v>
      </c>
      <c r="AV127" s="13" t="s">
        <v>80</v>
      </c>
      <c r="AW127" s="13" t="s">
        <v>34</v>
      </c>
      <c r="AX127" s="13" t="s">
        <v>73</v>
      </c>
      <c r="AY127" s="244" t="s">
        <v>213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2988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3" customFormat="1">
      <c r="A129" s="13"/>
      <c r="B129" s="234"/>
      <c r="C129" s="235"/>
      <c r="D129" s="236" t="s">
        <v>223</v>
      </c>
      <c r="E129" s="237" t="s">
        <v>21</v>
      </c>
      <c r="F129" s="238" t="s">
        <v>2989</v>
      </c>
      <c r="G129" s="235"/>
      <c r="H129" s="237" t="s">
        <v>21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223</v>
      </c>
      <c r="AU129" s="244" t="s">
        <v>86</v>
      </c>
      <c r="AV129" s="13" t="s">
        <v>80</v>
      </c>
      <c r="AW129" s="13" t="s">
        <v>34</v>
      </c>
      <c r="AX129" s="13" t="s">
        <v>73</v>
      </c>
      <c r="AY129" s="244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2990</v>
      </c>
      <c r="G130" s="246"/>
      <c r="H130" s="249">
        <v>16.244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2991</v>
      </c>
      <c r="G131" s="246"/>
      <c r="H131" s="249">
        <v>-0.97499999999999998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2992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2993</v>
      </c>
      <c r="G133" s="246"/>
      <c r="H133" s="249">
        <v>23.664000000000001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3" customFormat="1">
      <c r="A134" s="13"/>
      <c r="B134" s="234"/>
      <c r="C134" s="235"/>
      <c r="D134" s="236" t="s">
        <v>223</v>
      </c>
      <c r="E134" s="237" t="s">
        <v>21</v>
      </c>
      <c r="F134" s="238" t="s">
        <v>2994</v>
      </c>
      <c r="G134" s="235"/>
      <c r="H134" s="237" t="s">
        <v>21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223</v>
      </c>
      <c r="AU134" s="244" t="s">
        <v>86</v>
      </c>
      <c r="AV134" s="13" t="s">
        <v>80</v>
      </c>
      <c r="AW134" s="13" t="s">
        <v>34</v>
      </c>
      <c r="AX134" s="13" t="s">
        <v>73</v>
      </c>
      <c r="AY134" s="244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2995</v>
      </c>
      <c r="G135" s="246"/>
      <c r="H135" s="249">
        <v>10.199999999999999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3" customFormat="1">
      <c r="A136" s="13"/>
      <c r="B136" s="234"/>
      <c r="C136" s="235"/>
      <c r="D136" s="236" t="s">
        <v>223</v>
      </c>
      <c r="E136" s="237" t="s">
        <v>21</v>
      </c>
      <c r="F136" s="238" t="s">
        <v>2996</v>
      </c>
      <c r="G136" s="235"/>
      <c r="H136" s="237" t="s">
        <v>21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223</v>
      </c>
      <c r="AU136" s="244" t="s">
        <v>86</v>
      </c>
      <c r="AV136" s="13" t="s">
        <v>80</v>
      </c>
      <c r="AW136" s="13" t="s">
        <v>34</v>
      </c>
      <c r="AX136" s="13" t="s">
        <v>73</v>
      </c>
      <c r="AY136" s="244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2997</v>
      </c>
      <c r="G137" s="246"/>
      <c r="H137" s="249">
        <v>52.100000000000001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2998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3" customFormat="1">
      <c r="A139" s="13"/>
      <c r="B139" s="234"/>
      <c r="C139" s="235"/>
      <c r="D139" s="236" t="s">
        <v>223</v>
      </c>
      <c r="E139" s="237" t="s">
        <v>21</v>
      </c>
      <c r="F139" s="238" t="s">
        <v>2996</v>
      </c>
      <c r="G139" s="235"/>
      <c r="H139" s="237" t="s">
        <v>21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223</v>
      </c>
      <c r="AU139" s="244" t="s">
        <v>86</v>
      </c>
      <c r="AV139" s="13" t="s">
        <v>80</v>
      </c>
      <c r="AW139" s="13" t="s">
        <v>34</v>
      </c>
      <c r="AX139" s="13" t="s">
        <v>73</v>
      </c>
      <c r="AY139" s="244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2999</v>
      </c>
      <c r="G140" s="246"/>
      <c r="H140" s="249">
        <v>11.544000000000001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3000</v>
      </c>
      <c r="G141" s="246"/>
      <c r="H141" s="249">
        <v>2.7000000000000002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3" customFormat="1">
      <c r="A142" s="13"/>
      <c r="B142" s="234"/>
      <c r="C142" s="235"/>
      <c r="D142" s="236" t="s">
        <v>223</v>
      </c>
      <c r="E142" s="237" t="s">
        <v>21</v>
      </c>
      <c r="F142" s="238" t="s">
        <v>3001</v>
      </c>
      <c r="G142" s="235"/>
      <c r="H142" s="237" t="s">
        <v>21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223</v>
      </c>
      <c r="AU142" s="244" t="s">
        <v>86</v>
      </c>
      <c r="AV142" s="13" t="s">
        <v>80</v>
      </c>
      <c r="AW142" s="13" t="s">
        <v>34</v>
      </c>
      <c r="AX142" s="13" t="s">
        <v>73</v>
      </c>
      <c r="AY142" s="244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3002</v>
      </c>
      <c r="G143" s="246"/>
      <c r="H143" s="249">
        <v>47.259999999999998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3" customFormat="1">
      <c r="A144" s="13"/>
      <c r="B144" s="234"/>
      <c r="C144" s="235"/>
      <c r="D144" s="236" t="s">
        <v>223</v>
      </c>
      <c r="E144" s="237" t="s">
        <v>21</v>
      </c>
      <c r="F144" s="238" t="s">
        <v>3003</v>
      </c>
      <c r="G144" s="235"/>
      <c r="H144" s="237" t="s">
        <v>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223</v>
      </c>
      <c r="AU144" s="244" t="s">
        <v>86</v>
      </c>
      <c r="AV144" s="13" t="s">
        <v>80</v>
      </c>
      <c r="AW144" s="13" t="s">
        <v>34</v>
      </c>
      <c r="AX144" s="13" t="s">
        <v>73</v>
      </c>
      <c r="AY144" s="244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3004</v>
      </c>
      <c r="G145" s="246"/>
      <c r="H145" s="249">
        <v>8.2940000000000005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3" customFormat="1">
      <c r="A146" s="13"/>
      <c r="B146" s="234"/>
      <c r="C146" s="235"/>
      <c r="D146" s="236" t="s">
        <v>223</v>
      </c>
      <c r="E146" s="237" t="s">
        <v>21</v>
      </c>
      <c r="F146" s="238" t="s">
        <v>2989</v>
      </c>
      <c r="G146" s="235"/>
      <c r="H146" s="237" t="s">
        <v>21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223</v>
      </c>
      <c r="AU146" s="244" t="s">
        <v>86</v>
      </c>
      <c r="AV146" s="13" t="s">
        <v>80</v>
      </c>
      <c r="AW146" s="13" t="s">
        <v>34</v>
      </c>
      <c r="AX146" s="13" t="s">
        <v>73</v>
      </c>
      <c r="AY146" s="244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3005</v>
      </c>
      <c r="G147" s="246"/>
      <c r="H147" s="249">
        <v>5.3399999999999999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3006</v>
      </c>
      <c r="G148" s="246"/>
      <c r="H148" s="249">
        <v>30.16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6" customFormat="1">
      <c r="A149" s="16"/>
      <c r="B149" s="282"/>
      <c r="C149" s="283"/>
      <c r="D149" s="236" t="s">
        <v>223</v>
      </c>
      <c r="E149" s="284" t="s">
        <v>21</v>
      </c>
      <c r="F149" s="285" t="s">
        <v>380</v>
      </c>
      <c r="G149" s="283"/>
      <c r="H149" s="286">
        <v>206.53100000000001</v>
      </c>
      <c r="I149" s="287"/>
      <c r="J149" s="283"/>
      <c r="K149" s="283"/>
      <c r="L149" s="288"/>
      <c r="M149" s="289"/>
      <c r="N149" s="290"/>
      <c r="O149" s="290"/>
      <c r="P149" s="290"/>
      <c r="Q149" s="290"/>
      <c r="R149" s="290"/>
      <c r="S149" s="290"/>
      <c r="T149" s="29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2" t="s">
        <v>223</v>
      </c>
      <c r="AU149" s="292" t="s">
        <v>86</v>
      </c>
      <c r="AV149" s="16" t="s">
        <v>116</v>
      </c>
      <c r="AW149" s="16" t="s">
        <v>34</v>
      </c>
      <c r="AX149" s="16" t="s">
        <v>73</v>
      </c>
      <c r="AY149" s="292" t="s">
        <v>213</v>
      </c>
    </row>
    <row r="150" s="15" customFormat="1">
      <c r="A150" s="15"/>
      <c r="B150" s="256"/>
      <c r="C150" s="257"/>
      <c r="D150" s="236" t="s">
        <v>223</v>
      </c>
      <c r="E150" s="258" t="s">
        <v>21</v>
      </c>
      <c r="F150" s="259" t="s">
        <v>230</v>
      </c>
      <c r="G150" s="257"/>
      <c r="H150" s="260">
        <v>206.53100000000001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223</v>
      </c>
      <c r="AU150" s="266" t="s">
        <v>86</v>
      </c>
      <c r="AV150" s="15" t="s">
        <v>122</v>
      </c>
      <c r="AW150" s="15" t="s">
        <v>34</v>
      </c>
      <c r="AX150" s="15" t="s">
        <v>80</v>
      </c>
      <c r="AY150" s="266" t="s">
        <v>213</v>
      </c>
    </row>
    <row r="151" s="2" customFormat="1" ht="16.5" customHeight="1">
      <c r="A151" s="41"/>
      <c r="B151" s="42"/>
      <c r="C151" s="216" t="s">
        <v>252</v>
      </c>
      <c r="D151" s="216" t="s">
        <v>215</v>
      </c>
      <c r="E151" s="217" t="s">
        <v>3007</v>
      </c>
      <c r="F151" s="218" t="s">
        <v>3008</v>
      </c>
      <c r="G151" s="219" t="s">
        <v>248</v>
      </c>
      <c r="H151" s="220">
        <v>1356.7719999999999</v>
      </c>
      <c r="I151" s="221"/>
      <c r="J151" s="222">
        <f>ROUND(I151*H151,2)</f>
        <v>0</v>
      </c>
      <c r="K151" s="218" t="s">
        <v>219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0.00020000000000000001</v>
      </c>
      <c r="R151" s="225">
        <f>Q151*H151</f>
        <v>0.2713544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3009</v>
      </c>
    </row>
    <row r="152" s="2" customFormat="1">
      <c r="A152" s="41"/>
      <c r="B152" s="42"/>
      <c r="C152" s="43"/>
      <c r="D152" s="229" t="s">
        <v>221</v>
      </c>
      <c r="E152" s="43"/>
      <c r="F152" s="230" t="s">
        <v>3010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221</v>
      </c>
      <c r="AU152" s="20" t="s">
        <v>86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2982</v>
      </c>
      <c r="G153" s="246"/>
      <c r="H153" s="249">
        <v>1356.7719999999999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5" customFormat="1">
      <c r="A154" s="15"/>
      <c r="B154" s="256"/>
      <c r="C154" s="257"/>
      <c r="D154" s="236" t="s">
        <v>223</v>
      </c>
      <c r="E154" s="258" t="s">
        <v>21</v>
      </c>
      <c r="F154" s="259" t="s">
        <v>230</v>
      </c>
      <c r="G154" s="257"/>
      <c r="H154" s="260">
        <v>1356.7719999999999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223</v>
      </c>
      <c r="AU154" s="266" t="s">
        <v>86</v>
      </c>
      <c r="AV154" s="15" t="s">
        <v>122</v>
      </c>
      <c r="AW154" s="15" t="s">
        <v>34</v>
      </c>
      <c r="AX154" s="15" t="s">
        <v>80</v>
      </c>
      <c r="AY154" s="266" t="s">
        <v>213</v>
      </c>
    </row>
    <row r="155" s="2" customFormat="1" ht="24.15" customHeight="1">
      <c r="A155" s="41"/>
      <c r="B155" s="42"/>
      <c r="C155" s="216" t="s">
        <v>281</v>
      </c>
      <c r="D155" s="216" t="s">
        <v>215</v>
      </c>
      <c r="E155" s="217" t="s">
        <v>3011</v>
      </c>
      <c r="F155" s="218" t="s">
        <v>3012</v>
      </c>
      <c r="G155" s="219" t="s">
        <v>424</v>
      </c>
      <c r="H155" s="220">
        <v>496.452</v>
      </c>
      <c r="I155" s="221"/>
      <c r="J155" s="222">
        <f>ROUND(I155*H155,2)</f>
        <v>0</v>
      </c>
      <c r="K155" s="218" t="s">
        <v>219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0.0017600000000000001</v>
      </c>
      <c r="R155" s="225">
        <f>Q155*H155</f>
        <v>0.87375552000000001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86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3013</v>
      </c>
    </row>
    <row r="156" s="2" customFormat="1">
      <c r="A156" s="41"/>
      <c r="B156" s="42"/>
      <c r="C156" s="43"/>
      <c r="D156" s="229" t="s">
        <v>221</v>
      </c>
      <c r="E156" s="43"/>
      <c r="F156" s="230" t="s">
        <v>3014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221</v>
      </c>
      <c r="AU156" s="20" t="s">
        <v>86</v>
      </c>
    </row>
    <row r="157" s="13" customFormat="1">
      <c r="A157" s="13"/>
      <c r="B157" s="234"/>
      <c r="C157" s="235"/>
      <c r="D157" s="236" t="s">
        <v>223</v>
      </c>
      <c r="E157" s="237" t="s">
        <v>21</v>
      </c>
      <c r="F157" s="238" t="s">
        <v>3015</v>
      </c>
      <c r="G157" s="235"/>
      <c r="H157" s="237" t="s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223</v>
      </c>
      <c r="AU157" s="244" t="s">
        <v>86</v>
      </c>
      <c r="AV157" s="13" t="s">
        <v>80</v>
      </c>
      <c r="AW157" s="13" t="s">
        <v>34</v>
      </c>
      <c r="AX157" s="13" t="s">
        <v>73</v>
      </c>
      <c r="AY157" s="244" t="s">
        <v>213</v>
      </c>
    </row>
    <row r="158" s="13" customFormat="1">
      <c r="A158" s="13"/>
      <c r="B158" s="234"/>
      <c r="C158" s="235"/>
      <c r="D158" s="236" t="s">
        <v>223</v>
      </c>
      <c r="E158" s="237" t="s">
        <v>21</v>
      </c>
      <c r="F158" s="238" t="s">
        <v>2988</v>
      </c>
      <c r="G158" s="235"/>
      <c r="H158" s="237" t="s">
        <v>21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223</v>
      </c>
      <c r="AU158" s="244" t="s">
        <v>86</v>
      </c>
      <c r="AV158" s="13" t="s">
        <v>80</v>
      </c>
      <c r="AW158" s="13" t="s">
        <v>34</v>
      </c>
      <c r="AX158" s="13" t="s">
        <v>73</v>
      </c>
      <c r="AY158" s="244" t="s">
        <v>213</v>
      </c>
    </row>
    <row r="159" s="13" customFormat="1">
      <c r="A159" s="13"/>
      <c r="B159" s="234"/>
      <c r="C159" s="235"/>
      <c r="D159" s="236" t="s">
        <v>223</v>
      </c>
      <c r="E159" s="237" t="s">
        <v>21</v>
      </c>
      <c r="F159" s="238" t="s">
        <v>2989</v>
      </c>
      <c r="G159" s="235"/>
      <c r="H159" s="237" t="s">
        <v>21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223</v>
      </c>
      <c r="AU159" s="244" t="s">
        <v>86</v>
      </c>
      <c r="AV159" s="13" t="s">
        <v>80</v>
      </c>
      <c r="AW159" s="13" t="s">
        <v>34</v>
      </c>
      <c r="AX159" s="13" t="s">
        <v>73</v>
      </c>
      <c r="AY159" s="244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3016</v>
      </c>
      <c r="G160" s="246"/>
      <c r="H160" s="249">
        <v>12.949999999999999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3017</v>
      </c>
      <c r="G161" s="246"/>
      <c r="H161" s="249">
        <v>14.800000000000001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3" customFormat="1">
      <c r="A162" s="13"/>
      <c r="B162" s="234"/>
      <c r="C162" s="235"/>
      <c r="D162" s="236" t="s">
        <v>223</v>
      </c>
      <c r="E162" s="237" t="s">
        <v>21</v>
      </c>
      <c r="F162" s="238" t="s">
        <v>3018</v>
      </c>
      <c r="G162" s="235"/>
      <c r="H162" s="237" t="s">
        <v>21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223</v>
      </c>
      <c r="AU162" s="244" t="s">
        <v>86</v>
      </c>
      <c r="AV162" s="13" t="s">
        <v>80</v>
      </c>
      <c r="AW162" s="13" t="s">
        <v>34</v>
      </c>
      <c r="AX162" s="13" t="s">
        <v>73</v>
      </c>
      <c r="AY162" s="244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3019</v>
      </c>
      <c r="G163" s="246"/>
      <c r="H163" s="249">
        <v>7.9500000000000002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3020</v>
      </c>
      <c r="G164" s="246"/>
      <c r="H164" s="249">
        <v>89.903999999999996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3" customFormat="1">
      <c r="A165" s="13"/>
      <c r="B165" s="234"/>
      <c r="C165" s="235"/>
      <c r="D165" s="236" t="s">
        <v>223</v>
      </c>
      <c r="E165" s="237" t="s">
        <v>21</v>
      </c>
      <c r="F165" s="238" t="s">
        <v>2996</v>
      </c>
      <c r="G165" s="235"/>
      <c r="H165" s="237" t="s">
        <v>21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223</v>
      </c>
      <c r="AU165" s="244" t="s">
        <v>86</v>
      </c>
      <c r="AV165" s="13" t="s">
        <v>80</v>
      </c>
      <c r="AW165" s="13" t="s">
        <v>34</v>
      </c>
      <c r="AX165" s="13" t="s">
        <v>73</v>
      </c>
      <c r="AY165" s="244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3021</v>
      </c>
      <c r="G166" s="246"/>
      <c r="H166" s="249">
        <v>14.300000000000001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3022</v>
      </c>
      <c r="G167" s="246"/>
      <c r="H167" s="249">
        <v>30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3023</v>
      </c>
      <c r="G168" s="246"/>
      <c r="H168" s="249">
        <v>28.5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3" customFormat="1">
      <c r="A169" s="13"/>
      <c r="B169" s="234"/>
      <c r="C169" s="235"/>
      <c r="D169" s="236" t="s">
        <v>223</v>
      </c>
      <c r="E169" s="237" t="s">
        <v>21</v>
      </c>
      <c r="F169" s="238" t="s">
        <v>2998</v>
      </c>
      <c r="G169" s="235"/>
      <c r="H169" s="237" t="s">
        <v>21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223</v>
      </c>
      <c r="AU169" s="244" t="s">
        <v>86</v>
      </c>
      <c r="AV169" s="13" t="s">
        <v>80</v>
      </c>
      <c r="AW169" s="13" t="s">
        <v>34</v>
      </c>
      <c r="AX169" s="13" t="s">
        <v>73</v>
      </c>
      <c r="AY169" s="244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2996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3024</v>
      </c>
      <c r="G171" s="246"/>
      <c r="H171" s="249">
        <v>38.25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3025</v>
      </c>
      <c r="G172" s="246"/>
      <c r="H172" s="249">
        <v>4.7000000000000002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3" customFormat="1">
      <c r="A173" s="13"/>
      <c r="B173" s="234"/>
      <c r="C173" s="235"/>
      <c r="D173" s="236" t="s">
        <v>223</v>
      </c>
      <c r="E173" s="237" t="s">
        <v>21</v>
      </c>
      <c r="F173" s="238" t="s">
        <v>3001</v>
      </c>
      <c r="G173" s="235"/>
      <c r="H173" s="237" t="s">
        <v>21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223</v>
      </c>
      <c r="AU173" s="244" t="s">
        <v>86</v>
      </c>
      <c r="AV173" s="13" t="s">
        <v>80</v>
      </c>
      <c r="AW173" s="13" t="s">
        <v>34</v>
      </c>
      <c r="AX173" s="13" t="s">
        <v>73</v>
      </c>
      <c r="AY173" s="244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3026</v>
      </c>
      <c r="G174" s="246"/>
      <c r="H174" s="249">
        <v>57.595999999999997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3027</v>
      </c>
      <c r="G175" s="246"/>
      <c r="H175" s="249">
        <v>42.75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3028</v>
      </c>
      <c r="G176" s="246"/>
      <c r="H176" s="249">
        <v>34.5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3" customFormat="1">
      <c r="A177" s="13"/>
      <c r="B177" s="234"/>
      <c r="C177" s="235"/>
      <c r="D177" s="236" t="s">
        <v>223</v>
      </c>
      <c r="E177" s="237" t="s">
        <v>21</v>
      </c>
      <c r="F177" s="238" t="s">
        <v>2989</v>
      </c>
      <c r="G177" s="235"/>
      <c r="H177" s="237" t="s">
        <v>21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223</v>
      </c>
      <c r="AU177" s="244" t="s">
        <v>86</v>
      </c>
      <c r="AV177" s="13" t="s">
        <v>80</v>
      </c>
      <c r="AW177" s="13" t="s">
        <v>34</v>
      </c>
      <c r="AX177" s="13" t="s">
        <v>73</v>
      </c>
      <c r="AY177" s="244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3029</v>
      </c>
      <c r="G178" s="246"/>
      <c r="H178" s="249">
        <v>28.600000000000001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3030</v>
      </c>
      <c r="G179" s="246"/>
      <c r="H179" s="249">
        <v>19.876000000000001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3031</v>
      </c>
      <c r="G180" s="246"/>
      <c r="H180" s="249">
        <v>30.975999999999999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3003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3032</v>
      </c>
      <c r="G182" s="246"/>
      <c r="H182" s="249">
        <v>25.5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3025</v>
      </c>
      <c r="G183" s="246"/>
      <c r="H183" s="249">
        <v>4.7000000000000002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3033</v>
      </c>
      <c r="G184" s="246"/>
      <c r="H184" s="249">
        <v>10.6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6" customFormat="1">
      <c r="A185" s="16"/>
      <c r="B185" s="282"/>
      <c r="C185" s="283"/>
      <c r="D185" s="236" t="s">
        <v>223</v>
      </c>
      <c r="E185" s="284" t="s">
        <v>2938</v>
      </c>
      <c r="F185" s="285" t="s">
        <v>380</v>
      </c>
      <c r="G185" s="283"/>
      <c r="H185" s="286">
        <v>496.452</v>
      </c>
      <c r="I185" s="287"/>
      <c r="J185" s="283"/>
      <c r="K185" s="283"/>
      <c r="L185" s="288"/>
      <c r="M185" s="289"/>
      <c r="N185" s="290"/>
      <c r="O185" s="290"/>
      <c r="P185" s="290"/>
      <c r="Q185" s="290"/>
      <c r="R185" s="290"/>
      <c r="S185" s="290"/>
      <c r="T185" s="29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92" t="s">
        <v>223</v>
      </c>
      <c r="AU185" s="292" t="s">
        <v>86</v>
      </c>
      <c r="AV185" s="16" t="s">
        <v>116</v>
      </c>
      <c r="AW185" s="16" t="s">
        <v>34</v>
      </c>
      <c r="AX185" s="16" t="s">
        <v>73</v>
      </c>
      <c r="AY185" s="292" t="s">
        <v>213</v>
      </c>
    </row>
    <row r="186" s="15" customFormat="1">
      <c r="A186" s="15"/>
      <c r="B186" s="256"/>
      <c r="C186" s="257"/>
      <c r="D186" s="236" t="s">
        <v>223</v>
      </c>
      <c r="E186" s="258" t="s">
        <v>21</v>
      </c>
      <c r="F186" s="259" t="s">
        <v>230</v>
      </c>
      <c r="G186" s="257"/>
      <c r="H186" s="260">
        <v>496.452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223</v>
      </c>
      <c r="AU186" s="266" t="s">
        <v>86</v>
      </c>
      <c r="AV186" s="15" t="s">
        <v>122</v>
      </c>
      <c r="AW186" s="15" t="s">
        <v>34</v>
      </c>
      <c r="AX186" s="15" t="s">
        <v>80</v>
      </c>
      <c r="AY186" s="266" t="s">
        <v>213</v>
      </c>
    </row>
    <row r="187" s="2" customFormat="1" ht="16.5" customHeight="1">
      <c r="A187" s="41"/>
      <c r="B187" s="42"/>
      <c r="C187" s="267" t="s">
        <v>287</v>
      </c>
      <c r="D187" s="267" t="s">
        <v>241</v>
      </c>
      <c r="E187" s="268" t="s">
        <v>3034</v>
      </c>
      <c r="F187" s="269" t="s">
        <v>3035</v>
      </c>
      <c r="G187" s="270" t="s">
        <v>248</v>
      </c>
      <c r="H187" s="271">
        <v>104.255</v>
      </c>
      <c r="I187" s="272"/>
      <c r="J187" s="273">
        <f>ROUND(I187*H187,2)</f>
        <v>0</v>
      </c>
      <c r="K187" s="269" t="s">
        <v>21</v>
      </c>
      <c r="L187" s="274"/>
      <c r="M187" s="275" t="s">
        <v>21</v>
      </c>
      <c r="N187" s="276" t="s">
        <v>45</v>
      </c>
      <c r="O187" s="87"/>
      <c r="P187" s="225">
        <f>O187*H187</f>
        <v>0</v>
      </c>
      <c r="Q187" s="225">
        <v>0.0015</v>
      </c>
      <c r="R187" s="225">
        <f>Q187*H187</f>
        <v>0.15638250000000001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244</v>
      </c>
      <c r="AT187" s="227" t="s">
        <v>241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3036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3037</v>
      </c>
      <c r="G188" s="246"/>
      <c r="H188" s="249">
        <v>104.255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5" customFormat="1">
      <c r="A189" s="15"/>
      <c r="B189" s="256"/>
      <c r="C189" s="257"/>
      <c r="D189" s="236" t="s">
        <v>223</v>
      </c>
      <c r="E189" s="258" t="s">
        <v>21</v>
      </c>
      <c r="F189" s="259" t="s">
        <v>230</v>
      </c>
      <c r="G189" s="257"/>
      <c r="H189" s="260">
        <v>104.255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223</v>
      </c>
      <c r="AU189" s="266" t="s">
        <v>86</v>
      </c>
      <c r="AV189" s="15" t="s">
        <v>122</v>
      </c>
      <c r="AW189" s="15" t="s">
        <v>34</v>
      </c>
      <c r="AX189" s="15" t="s">
        <v>80</v>
      </c>
      <c r="AY189" s="266" t="s">
        <v>213</v>
      </c>
    </row>
    <row r="190" s="2" customFormat="1" ht="44.25" customHeight="1">
      <c r="A190" s="41"/>
      <c r="B190" s="42"/>
      <c r="C190" s="216" t="s">
        <v>8</v>
      </c>
      <c r="D190" s="216" t="s">
        <v>215</v>
      </c>
      <c r="E190" s="217" t="s">
        <v>3038</v>
      </c>
      <c r="F190" s="218" t="s">
        <v>3039</v>
      </c>
      <c r="G190" s="219" t="s">
        <v>248</v>
      </c>
      <c r="H190" s="220">
        <v>1049.3140000000001</v>
      </c>
      <c r="I190" s="221"/>
      <c r="J190" s="222">
        <f>ROUND(I190*H190,2)</f>
        <v>0</v>
      </c>
      <c r="K190" s="218" t="s">
        <v>219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0.011679999999999999</v>
      </c>
      <c r="R190" s="225">
        <f>Q190*H190</f>
        <v>12.25598752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3040</v>
      </c>
    </row>
    <row r="191" s="2" customFormat="1">
      <c r="A191" s="41"/>
      <c r="B191" s="42"/>
      <c r="C191" s="43"/>
      <c r="D191" s="229" t="s">
        <v>221</v>
      </c>
      <c r="E191" s="43"/>
      <c r="F191" s="230" t="s">
        <v>3041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221</v>
      </c>
      <c r="AU191" s="20" t="s">
        <v>86</v>
      </c>
    </row>
    <row r="192" s="13" customFormat="1">
      <c r="A192" s="13"/>
      <c r="B192" s="234"/>
      <c r="C192" s="235"/>
      <c r="D192" s="236" t="s">
        <v>223</v>
      </c>
      <c r="E192" s="237" t="s">
        <v>21</v>
      </c>
      <c r="F192" s="238" t="s">
        <v>3015</v>
      </c>
      <c r="G192" s="235"/>
      <c r="H192" s="237" t="s">
        <v>21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223</v>
      </c>
      <c r="AU192" s="244" t="s">
        <v>86</v>
      </c>
      <c r="AV192" s="13" t="s">
        <v>80</v>
      </c>
      <c r="AW192" s="13" t="s">
        <v>34</v>
      </c>
      <c r="AX192" s="13" t="s">
        <v>73</v>
      </c>
      <c r="AY192" s="244" t="s">
        <v>213</v>
      </c>
    </row>
    <row r="193" s="13" customFormat="1">
      <c r="A193" s="13"/>
      <c r="B193" s="234"/>
      <c r="C193" s="235"/>
      <c r="D193" s="236" t="s">
        <v>223</v>
      </c>
      <c r="E193" s="237" t="s">
        <v>21</v>
      </c>
      <c r="F193" s="238" t="s">
        <v>2988</v>
      </c>
      <c r="G193" s="235"/>
      <c r="H193" s="237" t="s">
        <v>21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223</v>
      </c>
      <c r="AU193" s="244" t="s">
        <v>86</v>
      </c>
      <c r="AV193" s="13" t="s">
        <v>80</v>
      </c>
      <c r="AW193" s="13" t="s">
        <v>34</v>
      </c>
      <c r="AX193" s="13" t="s">
        <v>73</v>
      </c>
      <c r="AY193" s="244" t="s">
        <v>213</v>
      </c>
    </row>
    <row r="194" s="13" customFormat="1">
      <c r="A194" s="13"/>
      <c r="B194" s="234"/>
      <c r="C194" s="235"/>
      <c r="D194" s="236" t="s">
        <v>223</v>
      </c>
      <c r="E194" s="237" t="s">
        <v>21</v>
      </c>
      <c r="F194" s="238" t="s">
        <v>2989</v>
      </c>
      <c r="G194" s="235"/>
      <c r="H194" s="237" t="s">
        <v>21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223</v>
      </c>
      <c r="AU194" s="244" t="s">
        <v>86</v>
      </c>
      <c r="AV194" s="13" t="s">
        <v>80</v>
      </c>
      <c r="AW194" s="13" t="s">
        <v>34</v>
      </c>
      <c r="AX194" s="13" t="s">
        <v>73</v>
      </c>
      <c r="AY194" s="244" t="s">
        <v>213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3042</v>
      </c>
      <c r="G195" s="246"/>
      <c r="H195" s="249">
        <v>108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3043</v>
      </c>
      <c r="G196" s="246"/>
      <c r="H196" s="249">
        <v>-5.0179999999999998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3044</v>
      </c>
      <c r="G197" s="246"/>
      <c r="H197" s="249">
        <v>-4.2000000000000002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3018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3045</v>
      </c>
      <c r="G199" s="246"/>
      <c r="H199" s="249">
        <v>177.61000000000001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4" customFormat="1">
      <c r="A200" s="14"/>
      <c r="B200" s="245"/>
      <c r="C200" s="246"/>
      <c r="D200" s="236" t="s">
        <v>223</v>
      </c>
      <c r="E200" s="247" t="s">
        <v>21</v>
      </c>
      <c r="F200" s="248" t="s">
        <v>3046</v>
      </c>
      <c r="G200" s="246"/>
      <c r="H200" s="249">
        <v>-2.625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34</v>
      </c>
      <c r="AX200" s="14" t="s">
        <v>73</v>
      </c>
      <c r="AY200" s="255" t="s">
        <v>213</v>
      </c>
    </row>
    <row r="201" s="14" customFormat="1">
      <c r="A201" s="14"/>
      <c r="B201" s="245"/>
      <c r="C201" s="246"/>
      <c r="D201" s="236" t="s">
        <v>223</v>
      </c>
      <c r="E201" s="247" t="s">
        <v>21</v>
      </c>
      <c r="F201" s="248" t="s">
        <v>3047</v>
      </c>
      <c r="G201" s="246"/>
      <c r="H201" s="249">
        <v>-48.182000000000002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223</v>
      </c>
      <c r="AU201" s="255" t="s">
        <v>86</v>
      </c>
      <c r="AV201" s="14" t="s">
        <v>86</v>
      </c>
      <c r="AW201" s="14" t="s">
        <v>34</v>
      </c>
      <c r="AX201" s="14" t="s">
        <v>73</v>
      </c>
      <c r="AY201" s="255" t="s">
        <v>213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2996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3048</v>
      </c>
      <c r="G203" s="246"/>
      <c r="H203" s="249">
        <v>173.21000000000001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4" customFormat="1">
      <c r="A204" s="14"/>
      <c r="B204" s="245"/>
      <c r="C204" s="246"/>
      <c r="D204" s="236" t="s">
        <v>223</v>
      </c>
      <c r="E204" s="247" t="s">
        <v>21</v>
      </c>
      <c r="F204" s="248" t="s">
        <v>3049</v>
      </c>
      <c r="G204" s="246"/>
      <c r="H204" s="249">
        <v>-2.3050000000000002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223</v>
      </c>
      <c r="AU204" s="255" t="s">
        <v>86</v>
      </c>
      <c r="AV204" s="14" t="s">
        <v>86</v>
      </c>
      <c r="AW204" s="14" t="s">
        <v>34</v>
      </c>
      <c r="AX204" s="14" t="s">
        <v>73</v>
      </c>
      <c r="AY204" s="255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3050</v>
      </c>
      <c r="G205" s="246"/>
      <c r="H205" s="249">
        <v>-12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3051</v>
      </c>
      <c r="G206" s="246"/>
      <c r="H206" s="249">
        <v>-11.75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73</v>
      </c>
      <c r="AY206" s="255" t="s">
        <v>213</v>
      </c>
    </row>
    <row r="207" s="13" customFormat="1">
      <c r="A207" s="13"/>
      <c r="B207" s="234"/>
      <c r="C207" s="235"/>
      <c r="D207" s="236" t="s">
        <v>223</v>
      </c>
      <c r="E207" s="237" t="s">
        <v>21</v>
      </c>
      <c r="F207" s="238" t="s">
        <v>2998</v>
      </c>
      <c r="G207" s="235"/>
      <c r="H207" s="237" t="s">
        <v>21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223</v>
      </c>
      <c r="AU207" s="244" t="s">
        <v>86</v>
      </c>
      <c r="AV207" s="13" t="s">
        <v>80</v>
      </c>
      <c r="AW207" s="13" t="s">
        <v>34</v>
      </c>
      <c r="AX207" s="13" t="s">
        <v>73</v>
      </c>
      <c r="AY207" s="244" t="s">
        <v>213</v>
      </c>
    </row>
    <row r="208" s="13" customFormat="1">
      <c r="A208" s="13"/>
      <c r="B208" s="234"/>
      <c r="C208" s="235"/>
      <c r="D208" s="236" t="s">
        <v>223</v>
      </c>
      <c r="E208" s="237" t="s">
        <v>21</v>
      </c>
      <c r="F208" s="238" t="s">
        <v>2996</v>
      </c>
      <c r="G208" s="235"/>
      <c r="H208" s="237" t="s">
        <v>21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223</v>
      </c>
      <c r="AU208" s="244" t="s">
        <v>86</v>
      </c>
      <c r="AV208" s="13" t="s">
        <v>80</v>
      </c>
      <c r="AW208" s="13" t="s">
        <v>34</v>
      </c>
      <c r="AX208" s="13" t="s">
        <v>73</v>
      </c>
      <c r="AY208" s="244" t="s">
        <v>213</v>
      </c>
    </row>
    <row r="209" s="14" customFormat="1">
      <c r="A209" s="14"/>
      <c r="B209" s="245"/>
      <c r="C209" s="246"/>
      <c r="D209" s="236" t="s">
        <v>223</v>
      </c>
      <c r="E209" s="247" t="s">
        <v>21</v>
      </c>
      <c r="F209" s="248" t="s">
        <v>3052</v>
      </c>
      <c r="G209" s="246"/>
      <c r="H209" s="249">
        <v>140.34999999999999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223</v>
      </c>
      <c r="AU209" s="255" t="s">
        <v>86</v>
      </c>
      <c r="AV209" s="14" t="s">
        <v>86</v>
      </c>
      <c r="AW209" s="14" t="s">
        <v>34</v>
      </c>
      <c r="AX209" s="14" t="s">
        <v>73</v>
      </c>
      <c r="AY209" s="255" t="s">
        <v>213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3053</v>
      </c>
      <c r="G210" s="246"/>
      <c r="H210" s="249">
        <v>-16.875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3054</v>
      </c>
      <c r="G211" s="246"/>
      <c r="H211" s="249">
        <v>-1.76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3001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3055</v>
      </c>
      <c r="G213" s="246"/>
      <c r="H213" s="249">
        <v>348.95699999999999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3056</v>
      </c>
      <c r="G214" s="246"/>
      <c r="H214" s="249">
        <v>12.42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3057</v>
      </c>
      <c r="G215" s="246"/>
      <c r="H215" s="249">
        <v>15.699999999999999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4" customFormat="1">
      <c r="A216" s="14"/>
      <c r="B216" s="245"/>
      <c r="C216" s="246"/>
      <c r="D216" s="236" t="s">
        <v>223</v>
      </c>
      <c r="E216" s="247" t="s">
        <v>21</v>
      </c>
      <c r="F216" s="248" t="s">
        <v>3058</v>
      </c>
      <c r="G216" s="246"/>
      <c r="H216" s="249">
        <v>-35.743000000000002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223</v>
      </c>
      <c r="AU216" s="255" t="s">
        <v>86</v>
      </c>
      <c r="AV216" s="14" t="s">
        <v>86</v>
      </c>
      <c r="AW216" s="14" t="s">
        <v>34</v>
      </c>
      <c r="AX216" s="14" t="s">
        <v>73</v>
      </c>
      <c r="AY216" s="255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3059</v>
      </c>
      <c r="G217" s="246"/>
      <c r="H217" s="249">
        <v>-17.625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3060</v>
      </c>
      <c r="G218" s="246"/>
      <c r="H218" s="249">
        <v>-13.25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3" customFormat="1">
      <c r="A219" s="13"/>
      <c r="B219" s="234"/>
      <c r="C219" s="235"/>
      <c r="D219" s="236" t="s">
        <v>223</v>
      </c>
      <c r="E219" s="237" t="s">
        <v>21</v>
      </c>
      <c r="F219" s="238" t="s">
        <v>2989</v>
      </c>
      <c r="G219" s="235"/>
      <c r="H219" s="237" t="s">
        <v>21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223</v>
      </c>
      <c r="AU219" s="244" t="s">
        <v>86</v>
      </c>
      <c r="AV219" s="13" t="s">
        <v>80</v>
      </c>
      <c r="AW219" s="13" t="s">
        <v>34</v>
      </c>
      <c r="AX219" s="13" t="s">
        <v>73</v>
      </c>
      <c r="AY219" s="244" t="s">
        <v>213</v>
      </c>
    </row>
    <row r="220" s="14" customFormat="1">
      <c r="A220" s="14"/>
      <c r="B220" s="245"/>
      <c r="C220" s="246"/>
      <c r="D220" s="236" t="s">
        <v>223</v>
      </c>
      <c r="E220" s="247" t="s">
        <v>21</v>
      </c>
      <c r="F220" s="248" t="s">
        <v>3061</v>
      </c>
      <c r="G220" s="246"/>
      <c r="H220" s="249">
        <v>20.41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223</v>
      </c>
      <c r="AU220" s="255" t="s">
        <v>86</v>
      </c>
      <c r="AV220" s="14" t="s">
        <v>86</v>
      </c>
      <c r="AW220" s="14" t="s">
        <v>34</v>
      </c>
      <c r="AX220" s="14" t="s">
        <v>73</v>
      </c>
      <c r="AY220" s="255" t="s">
        <v>213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3062</v>
      </c>
      <c r="G221" s="246"/>
      <c r="H221" s="249">
        <v>69.370000000000005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3063</v>
      </c>
      <c r="G222" s="246"/>
      <c r="H222" s="249">
        <v>80.691000000000002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3064</v>
      </c>
      <c r="G223" s="246"/>
      <c r="H223" s="249">
        <v>10.247999999999999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3065</v>
      </c>
      <c r="G224" s="246"/>
      <c r="H224" s="249">
        <v>138.56999999999999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4" customFormat="1">
      <c r="A225" s="14"/>
      <c r="B225" s="245"/>
      <c r="C225" s="246"/>
      <c r="D225" s="236" t="s">
        <v>223</v>
      </c>
      <c r="E225" s="247" t="s">
        <v>21</v>
      </c>
      <c r="F225" s="248" t="s">
        <v>3066</v>
      </c>
      <c r="G225" s="246"/>
      <c r="H225" s="249">
        <v>-17.425000000000001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223</v>
      </c>
      <c r="AU225" s="255" t="s">
        <v>86</v>
      </c>
      <c r="AV225" s="14" t="s">
        <v>86</v>
      </c>
      <c r="AW225" s="14" t="s">
        <v>34</v>
      </c>
      <c r="AX225" s="14" t="s">
        <v>73</v>
      </c>
      <c r="AY225" s="255" t="s">
        <v>213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3067</v>
      </c>
      <c r="G226" s="246"/>
      <c r="H226" s="249">
        <v>-10.191000000000001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73</v>
      </c>
      <c r="AY226" s="255" t="s">
        <v>213</v>
      </c>
    </row>
    <row r="227" s="14" customFormat="1">
      <c r="A227" s="14"/>
      <c r="B227" s="245"/>
      <c r="C227" s="246"/>
      <c r="D227" s="236" t="s">
        <v>223</v>
      </c>
      <c r="E227" s="247" t="s">
        <v>21</v>
      </c>
      <c r="F227" s="248" t="s">
        <v>3068</v>
      </c>
      <c r="G227" s="246"/>
      <c r="H227" s="249">
        <v>-16.053000000000001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223</v>
      </c>
      <c r="AU227" s="255" t="s">
        <v>86</v>
      </c>
      <c r="AV227" s="14" t="s">
        <v>86</v>
      </c>
      <c r="AW227" s="14" t="s">
        <v>34</v>
      </c>
      <c r="AX227" s="14" t="s">
        <v>73</v>
      </c>
      <c r="AY227" s="255" t="s">
        <v>213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3003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3069</v>
      </c>
      <c r="G229" s="246"/>
      <c r="H229" s="249">
        <v>151.09999999999999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3070</v>
      </c>
      <c r="G230" s="246"/>
      <c r="H230" s="249">
        <v>-11.25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3054</v>
      </c>
      <c r="G231" s="246"/>
      <c r="H231" s="249">
        <v>-1.76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3071</v>
      </c>
      <c r="G232" s="246"/>
      <c r="H232" s="249">
        <v>-13.199999999999999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3" customFormat="1">
      <c r="A233" s="13"/>
      <c r="B233" s="234"/>
      <c r="C233" s="235"/>
      <c r="D233" s="236" t="s">
        <v>223</v>
      </c>
      <c r="E233" s="237" t="s">
        <v>21</v>
      </c>
      <c r="F233" s="238" t="s">
        <v>3072</v>
      </c>
      <c r="G233" s="235"/>
      <c r="H233" s="237" t="s">
        <v>21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223</v>
      </c>
      <c r="AU233" s="244" t="s">
        <v>86</v>
      </c>
      <c r="AV233" s="13" t="s">
        <v>80</v>
      </c>
      <c r="AW233" s="13" t="s">
        <v>34</v>
      </c>
      <c r="AX233" s="13" t="s">
        <v>73</v>
      </c>
      <c r="AY233" s="244" t="s">
        <v>213</v>
      </c>
    </row>
    <row r="234" s="13" customFormat="1">
      <c r="A234" s="13"/>
      <c r="B234" s="234"/>
      <c r="C234" s="235"/>
      <c r="D234" s="236" t="s">
        <v>223</v>
      </c>
      <c r="E234" s="237" t="s">
        <v>21</v>
      </c>
      <c r="F234" s="238" t="s">
        <v>3073</v>
      </c>
      <c r="G234" s="235"/>
      <c r="H234" s="237" t="s">
        <v>21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223</v>
      </c>
      <c r="AU234" s="244" t="s">
        <v>86</v>
      </c>
      <c r="AV234" s="13" t="s">
        <v>80</v>
      </c>
      <c r="AW234" s="13" t="s">
        <v>34</v>
      </c>
      <c r="AX234" s="13" t="s">
        <v>73</v>
      </c>
      <c r="AY234" s="244" t="s">
        <v>213</v>
      </c>
    </row>
    <row r="235" s="14" customFormat="1">
      <c r="A235" s="14"/>
      <c r="B235" s="245"/>
      <c r="C235" s="246"/>
      <c r="D235" s="236" t="s">
        <v>223</v>
      </c>
      <c r="E235" s="247" t="s">
        <v>21</v>
      </c>
      <c r="F235" s="248" t="s">
        <v>3074</v>
      </c>
      <c r="G235" s="246"/>
      <c r="H235" s="249">
        <v>-46.560000000000002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223</v>
      </c>
      <c r="AU235" s="255" t="s">
        <v>86</v>
      </c>
      <c r="AV235" s="14" t="s">
        <v>86</v>
      </c>
      <c r="AW235" s="14" t="s">
        <v>34</v>
      </c>
      <c r="AX235" s="14" t="s">
        <v>73</v>
      </c>
      <c r="AY235" s="255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3075</v>
      </c>
      <c r="G236" s="246"/>
      <c r="H236" s="249">
        <v>-3.5499999999999998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3" customFormat="1">
      <c r="A237" s="13"/>
      <c r="B237" s="234"/>
      <c r="C237" s="235"/>
      <c r="D237" s="236" t="s">
        <v>223</v>
      </c>
      <c r="E237" s="237" t="s">
        <v>21</v>
      </c>
      <c r="F237" s="238" t="s">
        <v>3076</v>
      </c>
      <c r="G237" s="235"/>
      <c r="H237" s="237" t="s">
        <v>21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223</v>
      </c>
      <c r="AU237" s="244" t="s">
        <v>86</v>
      </c>
      <c r="AV237" s="13" t="s">
        <v>80</v>
      </c>
      <c r="AW237" s="13" t="s">
        <v>34</v>
      </c>
      <c r="AX237" s="13" t="s">
        <v>73</v>
      </c>
      <c r="AY237" s="244" t="s">
        <v>213</v>
      </c>
    </row>
    <row r="238" s="13" customFormat="1">
      <c r="A238" s="13"/>
      <c r="B238" s="234"/>
      <c r="C238" s="235"/>
      <c r="D238" s="236" t="s">
        <v>223</v>
      </c>
      <c r="E238" s="237" t="s">
        <v>21</v>
      </c>
      <c r="F238" s="238" t="s">
        <v>3077</v>
      </c>
      <c r="G238" s="235"/>
      <c r="H238" s="237" t="s">
        <v>21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223</v>
      </c>
      <c r="AU238" s="244" t="s">
        <v>86</v>
      </c>
      <c r="AV238" s="13" t="s">
        <v>80</v>
      </c>
      <c r="AW238" s="13" t="s">
        <v>34</v>
      </c>
      <c r="AX238" s="13" t="s">
        <v>73</v>
      </c>
      <c r="AY238" s="244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3078</v>
      </c>
      <c r="G239" s="246"/>
      <c r="H239" s="249">
        <v>-106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6" customFormat="1">
      <c r="A240" s="16"/>
      <c r="B240" s="282"/>
      <c r="C240" s="283"/>
      <c r="D240" s="236" t="s">
        <v>223</v>
      </c>
      <c r="E240" s="284" t="s">
        <v>2918</v>
      </c>
      <c r="F240" s="285" t="s">
        <v>380</v>
      </c>
      <c r="G240" s="283"/>
      <c r="H240" s="286">
        <v>1049.3140000000001</v>
      </c>
      <c r="I240" s="287"/>
      <c r="J240" s="283"/>
      <c r="K240" s="283"/>
      <c r="L240" s="288"/>
      <c r="M240" s="289"/>
      <c r="N240" s="290"/>
      <c r="O240" s="290"/>
      <c r="P240" s="290"/>
      <c r="Q240" s="290"/>
      <c r="R240" s="290"/>
      <c r="S240" s="290"/>
      <c r="T240" s="291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2" t="s">
        <v>223</v>
      </c>
      <c r="AU240" s="292" t="s">
        <v>86</v>
      </c>
      <c r="AV240" s="16" t="s">
        <v>116</v>
      </c>
      <c r="AW240" s="16" t="s">
        <v>34</v>
      </c>
      <c r="AX240" s="16" t="s">
        <v>73</v>
      </c>
      <c r="AY240" s="292" t="s">
        <v>213</v>
      </c>
    </row>
    <row r="241" s="15" customFormat="1">
      <c r="A241" s="15"/>
      <c r="B241" s="256"/>
      <c r="C241" s="257"/>
      <c r="D241" s="236" t="s">
        <v>223</v>
      </c>
      <c r="E241" s="258" t="s">
        <v>21</v>
      </c>
      <c r="F241" s="259" t="s">
        <v>230</v>
      </c>
      <c r="G241" s="257"/>
      <c r="H241" s="260">
        <v>1049.3140000000001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223</v>
      </c>
      <c r="AU241" s="266" t="s">
        <v>86</v>
      </c>
      <c r="AV241" s="15" t="s">
        <v>122</v>
      </c>
      <c r="AW241" s="15" t="s">
        <v>34</v>
      </c>
      <c r="AX241" s="15" t="s">
        <v>80</v>
      </c>
      <c r="AY241" s="266" t="s">
        <v>213</v>
      </c>
    </row>
    <row r="242" s="2" customFormat="1" ht="16.5" customHeight="1">
      <c r="A242" s="41"/>
      <c r="B242" s="42"/>
      <c r="C242" s="267" t="s">
        <v>299</v>
      </c>
      <c r="D242" s="267" t="s">
        <v>241</v>
      </c>
      <c r="E242" s="268" t="s">
        <v>2970</v>
      </c>
      <c r="F242" s="269" t="s">
        <v>2971</v>
      </c>
      <c r="G242" s="270" t="s">
        <v>248</v>
      </c>
      <c r="H242" s="271">
        <v>1101.78</v>
      </c>
      <c r="I242" s="272"/>
      <c r="J242" s="273">
        <f>ROUND(I242*H242,2)</f>
        <v>0</v>
      </c>
      <c r="K242" s="269" t="s">
        <v>219</v>
      </c>
      <c r="L242" s="274"/>
      <c r="M242" s="275" t="s">
        <v>21</v>
      </c>
      <c r="N242" s="276" t="s">
        <v>45</v>
      </c>
      <c r="O242" s="87"/>
      <c r="P242" s="225">
        <f>O242*H242</f>
        <v>0</v>
      </c>
      <c r="Q242" s="225">
        <v>0.031</v>
      </c>
      <c r="R242" s="225">
        <f>Q242*H242</f>
        <v>34.155180000000001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244</v>
      </c>
      <c r="AT242" s="227" t="s">
        <v>241</v>
      </c>
      <c r="AU242" s="227" t="s">
        <v>86</v>
      </c>
      <c r="AY242" s="20" t="s">
        <v>213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86</v>
      </c>
      <c r="BK242" s="228">
        <f>ROUND(I242*H242,2)</f>
        <v>0</v>
      </c>
      <c r="BL242" s="20" t="s">
        <v>122</v>
      </c>
      <c r="BM242" s="227" t="s">
        <v>3079</v>
      </c>
    </row>
    <row r="243" s="14" customFormat="1">
      <c r="A243" s="14"/>
      <c r="B243" s="245"/>
      <c r="C243" s="246"/>
      <c r="D243" s="236" t="s">
        <v>223</v>
      </c>
      <c r="E243" s="247" t="s">
        <v>21</v>
      </c>
      <c r="F243" s="248" t="s">
        <v>3080</v>
      </c>
      <c r="G243" s="246"/>
      <c r="H243" s="249">
        <v>1101.78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223</v>
      </c>
      <c r="AU243" s="255" t="s">
        <v>86</v>
      </c>
      <c r="AV243" s="14" t="s">
        <v>86</v>
      </c>
      <c r="AW243" s="14" t="s">
        <v>34</v>
      </c>
      <c r="AX243" s="14" t="s">
        <v>80</v>
      </c>
      <c r="AY243" s="255" t="s">
        <v>213</v>
      </c>
    </row>
    <row r="244" s="2" customFormat="1" ht="16.5" customHeight="1">
      <c r="A244" s="41"/>
      <c r="B244" s="42"/>
      <c r="C244" s="216" t="s">
        <v>304</v>
      </c>
      <c r="D244" s="216" t="s">
        <v>215</v>
      </c>
      <c r="E244" s="217" t="s">
        <v>3081</v>
      </c>
      <c r="F244" s="218" t="s">
        <v>3082</v>
      </c>
      <c r="G244" s="219" t="s">
        <v>424</v>
      </c>
      <c r="H244" s="220">
        <v>233.75</v>
      </c>
      <c r="I244" s="221"/>
      <c r="J244" s="222">
        <f>ROUND(I244*H244,2)</f>
        <v>0</v>
      </c>
      <c r="K244" s="218" t="s">
        <v>219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3.0000000000000001E-05</v>
      </c>
      <c r="R244" s="225">
        <f>Q244*H244</f>
        <v>0.0070125000000000005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122</v>
      </c>
      <c r="AT244" s="227" t="s">
        <v>215</v>
      </c>
      <c r="AU244" s="227" t="s">
        <v>86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122</v>
      </c>
      <c r="BM244" s="227" t="s">
        <v>3083</v>
      </c>
    </row>
    <row r="245" s="2" customFormat="1">
      <c r="A245" s="41"/>
      <c r="B245" s="42"/>
      <c r="C245" s="43"/>
      <c r="D245" s="229" t="s">
        <v>221</v>
      </c>
      <c r="E245" s="43"/>
      <c r="F245" s="230" t="s">
        <v>3084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221</v>
      </c>
      <c r="AU245" s="20" t="s">
        <v>86</v>
      </c>
    </row>
    <row r="246" s="13" customFormat="1">
      <c r="A246" s="13"/>
      <c r="B246" s="234"/>
      <c r="C246" s="235"/>
      <c r="D246" s="236" t="s">
        <v>223</v>
      </c>
      <c r="E246" s="237" t="s">
        <v>21</v>
      </c>
      <c r="F246" s="238" t="s">
        <v>3085</v>
      </c>
      <c r="G246" s="235"/>
      <c r="H246" s="237" t="s">
        <v>21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223</v>
      </c>
      <c r="AU246" s="244" t="s">
        <v>86</v>
      </c>
      <c r="AV246" s="13" t="s">
        <v>80</v>
      </c>
      <c r="AW246" s="13" t="s">
        <v>34</v>
      </c>
      <c r="AX246" s="13" t="s">
        <v>73</v>
      </c>
      <c r="AY246" s="244" t="s">
        <v>213</v>
      </c>
    </row>
    <row r="247" s="13" customFormat="1">
      <c r="A247" s="13"/>
      <c r="B247" s="234"/>
      <c r="C247" s="235"/>
      <c r="D247" s="236" t="s">
        <v>223</v>
      </c>
      <c r="E247" s="237" t="s">
        <v>21</v>
      </c>
      <c r="F247" s="238" t="s">
        <v>2988</v>
      </c>
      <c r="G247" s="235"/>
      <c r="H247" s="237" t="s">
        <v>21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223</v>
      </c>
      <c r="AU247" s="244" t="s">
        <v>86</v>
      </c>
      <c r="AV247" s="13" t="s">
        <v>80</v>
      </c>
      <c r="AW247" s="13" t="s">
        <v>34</v>
      </c>
      <c r="AX247" s="13" t="s">
        <v>73</v>
      </c>
      <c r="AY247" s="244" t="s">
        <v>213</v>
      </c>
    </row>
    <row r="248" s="13" customFormat="1">
      <c r="A248" s="13"/>
      <c r="B248" s="234"/>
      <c r="C248" s="235"/>
      <c r="D248" s="236" t="s">
        <v>223</v>
      </c>
      <c r="E248" s="237" t="s">
        <v>21</v>
      </c>
      <c r="F248" s="238" t="s">
        <v>3086</v>
      </c>
      <c r="G248" s="235"/>
      <c r="H248" s="237" t="s">
        <v>21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223</v>
      </c>
      <c r="AU248" s="244" t="s">
        <v>86</v>
      </c>
      <c r="AV248" s="13" t="s">
        <v>80</v>
      </c>
      <c r="AW248" s="13" t="s">
        <v>34</v>
      </c>
      <c r="AX248" s="13" t="s">
        <v>73</v>
      </c>
      <c r="AY248" s="244" t="s">
        <v>213</v>
      </c>
    </row>
    <row r="249" s="14" customFormat="1">
      <c r="A249" s="14"/>
      <c r="B249" s="245"/>
      <c r="C249" s="246"/>
      <c r="D249" s="236" t="s">
        <v>223</v>
      </c>
      <c r="E249" s="247" t="s">
        <v>21</v>
      </c>
      <c r="F249" s="248" t="s">
        <v>3087</v>
      </c>
      <c r="G249" s="246"/>
      <c r="H249" s="249">
        <v>22.969999999999999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223</v>
      </c>
      <c r="AU249" s="255" t="s">
        <v>86</v>
      </c>
      <c r="AV249" s="14" t="s">
        <v>86</v>
      </c>
      <c r="AW249" s="14" t="s">
        <v>34</v>
      </c>
      <c r="AX249" s="14" t="s">
        <v>73</v>
      </c>
      <c r="AY249" s="255" t="s">
        <v>213</v>
      </c>
    </row>
    <row r="250" s="13" customFormat="1">
      <c r="A250" s="13"/>
      <c r="B250" s="234"/>
      <c r="C250" s="235"/>
      <c r="D250" s="236" t="s">
        <v>223</v>
      </c>
      <c r="E250" s="237" t="s">
        <v>21</v>
      </c>
      <c r="F250" s="238" t="s">
        <v>2998</v>
      </c>
      <c r="G250" s="235"/>
      <c r="H250" s="237" t="s">
        <v>21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223</v>
      </c>
      <c r="AU250" s="244" t="s">
        <v>86</v>
      </c>
      <c r="AV250" s="13" t="s">
        <v>80</v>
      </c>
      <c r="AW250" s="13" t="s">
        <v>34</v>
      </c>
      <c r="AX250" s="13" t="s">
        <v>73</v>
      </c>
      <c r="AY250" s="244" t="s">
        <v>213</v>
      </c>
    </row>
    <row r="251" s="13" customFormat="1">
      <c r="A251" s="13"/>
      <c r="B251" s="234"/>
      <c r="C251" s="235"/>
      <c r="D251" s="236" t="s">
        <v>223</v>
      </c>
      <c r="E251" s="237" t="s">
        <v>21</v>
      </c>
      <c r="F251" s="238" t="s">
        <v>2996</v>
      </c>
      <c r="G251" s="235"/>
      <c r="H251" s="237" t="s">
        <v>21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223</v>
      </c>
      <c r="AU251" s="244" t="s">
        <v>86</v>
      </c>
      <c r="AV251" s="13" t="s">
        <v>80</v>
      </c>
      <c r="AW251" s="13" t="s">
        <v>34</v>
      </c>
      <c r="AX251" s="13" t="s">
        <v>73</v>
      </c>
      <c r="AY251" s="244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3088</v>
      </c>
      <c r="G252" s="246"/>
      <c r="H252" s="249">
        <v>8.8000000000000007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3" customFormat="1">
      <c r="A253" s="13"/>
      <c r="B253" s="234"/>
      <c r="C253" s="235"/>
      <c r="D253" s="236" t="s">
        <v>223</v>
      </c>
      <c r="E253" s="237" t="s">
        <v>21</v>
      </c>
      <c r="F253" s="238" t="s">
        <v>3001</v>
      </c>
      <c r="G253" s="235"/>
      <c r="H253" s="237" t="s">
        <v>21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223</v>
      </c>
      <c r="AU253" s="244" t="s">
        <v>86</v>
      </c>
      <c r="AV253" s="13" t="s">
        <v>80</v>
      </c>
      <c r="AW253" s="13" t="s">
        <v>34</v>
      </c>
      <c r="AX253" s="13" t="s">
        <v>73</v>
      </c>
      <c r="AY253" s="244" t="s">
        <v>213</v>
      </c>
    </row>
    <row r="254" s="14" customFormat="1">
      <c r="A254" s="14"/>
      <c r="B254" s="245"/>
      <c r="C254" s="246"/>
      <c r="D254" s="236" t="s">
        <v>223</v>
      </c>
      <c r="E254" s="247" t="s">
        <v>21</v>
      </c>
      <c r="F254" s="248" t="s">
        <v>3089</v>
      </c>
      <c r="G254" s="246"/>
      <c r="H254" s="249">
        <v>28.879999999999999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223</v>
      </c>
      <c r="AU254" s="255" t="s">
        <v>86</v>
      </c>
      <c r="AV254" s="14" t="s">
        <v>86</v>
      </c>
      <c r="AW254" s="14" t="s">
        <v>34</v>
      </c>
      <c r="AX254" s="14" t="s">
        <v>73</v>
      </c>
      <c r="AY254" s="255" t="s">
        <v>213</v>
      </c>
    </row>
    <row r="255" s="13" customFormat="1">
      <c r="A255" s="13"/>
      <c r="B255" s="234"/>
      <c r="C255" s="235"/>
      <c r="D255" s="236" t="s">
        <v>223</v>
      </c>
      <c r="E255" s="237" t="s">
        <v>21</v>
      </c>
      <c r="F255" s="238" t="s">
        <v>2989</v>
      </c>
      <c r="G255" s="235"/>
      <c r="H255" s="237" t="s">
        <v>21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223</v>
      </c>
      <c r="AU255" s="244" t="s">
        <v>86</v>
      </c>
      <c r="AV255" s="13" t="s">
        <v>80</v>
      </c>
      <c r="AW255" s="13" t="s">
        <v>34</v>
      </c>
      <c r="AX255" s="13" t="s">
        <v>73</v>
      </c>
      <c r="AY255" s="244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3090</v>
      </c>
      <c r="G256" s="246"/>
      <c r="H256" s="249">
        <v>23.100000000000001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3" customFormat="1">
      <c r="A257" s="13"/>
      <c r="B257" s="234"/>
      <c r="C257" s="235"/>
      <c r="D257" s="236" t="s">
        <v>223</v>
      </c>
      <c r="E257" s="237" t="s">
        <v>21</v>
      </c>
      <c r="F257" s="238" t="s">
        <v>3091</v>
      </c>
      <c r="G257" s="235"/>
      <c r="H257" s="237" t="s">
        <v>21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223</v>
      </c>
      <c r="AU257" s="244" t="s">
        <v>86</v>
      </c>
      <c r="AV257" s="13" t="s">
        <v>80</v>
      </c>
      <c r="AW257" s="13" t="s">
        <v>34</v>
      </c>
      <c r="AX257" s="13" t="s">
        <v>73</v>
      </c>
      <c r="AY257" s="244" t="s">
        <v>213</v>
      </c>
    </row>
    <row r="258" s="14" customFormat="1">
      <c r="A258" s="14"/>
      <c r="B258" s="245"/>
      <c r="C258" s="246"/>
      <c r="D258" s="236" t="s">
        <v>223</v>
      </c>
      <c r="E258" s="247" t="s">
        <v>21</v>
      </c>
      <c r="F258" s="248" t="s">
        <v>3092</v>
      </c>
      <c r="G258" s="246"/>
      <c r="H258" s="249">
        <v>150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223</v>
      </c>
      <c r="AU258" s="255" t="s">
        <v>86</v>
      </c>
      <c r="AV258" s="14" t="s">
        <v>86</v>
      </c>
      <c r="AW258" s="14" t="s">
        <v>34</v>
      </c>
      <c r="AX258" s="14" t="s">
        <v>73</v>
      </c>
      <c r="AY258" s="255" t="s">
        <v>213</v>
      </c>
    </row>
    <row r="259" s="16" customFormat="1">
      <c r="A259" s="16"/>
      <c r="B259" s="282"/>
      <c r="C259" s="283"/>
      <c r="D259" s="236" t="s">
        <v>223</v>
      </c>
      <c r="E259" s="284" t="s">
        <v>21</v>
      </c>
      <c r="F259" s="285" t="s">
        <v>380</v>
      </c>
      <c r="G259" s="283"/>
      <c r="H259" s="286">
        <v>233.75</v>
      </c>
      <c r="I259" s="287"/>
      <c r="J259" s="283"/>
      <c r="K259" s="283"/>
      <c r="L259" s="288"/>
      <c r="M259" s="289"/>
      <c r="N259" s="290"/>
      <c r="O259" s="290"/>
      <c r="P259" s="290"/>
      <c r="Q259" s="290"/>
      <c r="R259" s="290"/>
      <c r="S259" s="290"/>
      <c r="T259" s="291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2" t="s">
        <v>223</v>
      </c>
      <c r="AU259" s="292" t="s">
        <v>86</v>
      </c>
      <c r="AV259" s="16" t="s">
        <v>116</v>
      </c>
      <c r="AW259" s="16" t="s">
        <v>34</v>
      </c>
      <c r="AX259" s="16" t="s">
        <v>73</v>
      </c>
      <c r="AY259" s="292" t="s">
        <v>213</v>
      </c>
    </row>
    <row r="260" s="15" customFormat="1">
      <c r="A260" s="15"/>
      <c r="B260" s="256"/>
      <c r="C260" s="257"/>
      <c r="D260" s="236" t="s">
        <v>223</v>
      </c>
      <c r="E260" s="258" t="s">
        <v>21</v>
      </c>
      <c r="F260" s="259" t="s">
        <v>230</v>
      </c>
      <c r="G260" s="257"/>
      <c r="H260" s="260">
        <v>233.75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223</v>
      </c>
      <c r="AU260" s="266" t="s">
        <v>86</v>
      </c>
      <c r="AV260" s="15" t="s">
        <v>122</v>
      </c>
      <c r="AW260" s="15" t="s">
        <v>34</v>
      </c>
      <c r="AX260" s="15" t="s">
        <v>80</v>
      </c>
      <c r="AY260" s="266" t="s">
        <v>213</v>
      </c>
    </row>
    <row r="261" s="2" customFormat="1" ht="16.5" customHeight="1">
      <c r="A261" s="41"/>
      <c r="B261" s="42"/>
      <c r="C261" s="267" t="s">
        <v>308</v>
      </c>
      <c r="D261" s="267" t="s">
        <v>241</v>
      </c>
      <c r="E261" s="268" t="s">
        <v>3093</v>
      </c>
      <c r="F261" s="269" t="s">
        <v>3094</v>
      </c>
      <c r="G261" s="270" t="s">
        <v>424</v>
      </c>
      <c r="H261" s="271">
        <v>245.43799999999999</v>
      </c>
      <c r="I261" s="272"/>
      <c r="J261" s="273">
        <f>ROUND(I261*H261,2)</f>
        <v>0</v>
      </c>
      <c r="K261" s="269" t="s">
        <v>219</v>
      </c>
      <c r="L261" s="274"/>
      <c r="M261" s="275" t="s">
        <v>21</v>
      </c>
      <c r="N261" s="276" t="s">
        <v>45</v>
      </c>
      <c r="O261" s="87"/>
      <c r="P261" s="225">
        <f>O261*H261</f>
        <v>0</v>
      </c>
      <c r="Q261" s="225">
        <v>0.00072000000000000005</v>
      </c>
      <c r="R261" s="225">
        <f>Q261*H261</f>
        <v>0.17671536000000002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244</v>
      </c>
      <c r="AT261" s="227" t="s">
        <v>241</v>
      </c>
      <c r="AU261" s="227" t="s">
        <v>86</v>
      </c>
      <c r="AY261" s="20" t="s">
        <v>213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86</v>
      </c>
      <c r="BK261" s="228">
        <f>ROUND(I261*H261,2)</f>
        <v>0</v>
      </c>
      <c r="BL261" s="20" t="s">
        <v>122</v>
      </c>
      <c r="BM261" s="227" t="s">
        <v>3095</v>
      </c>
    </row>
    <row r="262" s="14" customFormat="1">
      <c r="A262" s="14"/>
      <c r="B262" s="245"/>
      <c r="C262" s="246"/>
      <c r="D262" s="236" t="s">
        <v>223</v>
      </c>
      <c r="E262" s="246"/>
      <c r="F262" s="248" t="s">
        <v>3096</v>
      </c>
      <c r="G262" s="246"/>
      <c r="H262" s="249">
        <v>245.43799999999999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223</v>
      </c>
      <c r="AU262" s="255" t="s">
        <v>86</v>
      </c>
      <c r="AV262" s="14" t="s">
        <v>86</v>
      </c>
      <c r="AW262" s="14" t="s">
        <v>4</v>
      </c>
      <c r="AX262" s="14" t="s">
        <v>80</v>
      </c>
      <c r="AY262" s="255" t="s">
        <v>213</v>
      </c>
    </row>
    <row r="263" s="2" customFormat="1" ht="16.5" customHeight="1">
      <c r="A263" s="41"/>
      <c r="B263" s="42"/>
      <c r="C263" s="216" t="s">
        <v>314</v>
      </c>
      <c r="D263" s="216" t="s">
        <v>215</v>
      </c>
      <c r="E263" s="217" t="s">
        <v>3097</v>
      </c>
      <c r="F263" s="218" t="s">
        <v>3098</v>
      </c>
      <c r="G263" s="219" t="s">
        <v>424</v>
      </c>
      <c r="H263" s="220">
        <v>1568.674</v>
      </c>
      <c r="I263" s="221"/>
      <c r="J263" s="222">
        <f>ROUND(I263*H263,2)</f>
        <v>0</v>
      </c>
      <c r="K263" s="218" t="s">
        <v>219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122</v>
      </c>
      <c r="AT263" s="227" t="s">
        <v>215</v>
      </c>
      <c r="AU263" s="227" t="s">
        <v>86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122</v>
      </c>
      <c r="BM263" s="227" t="s">
        <v>3099</v>
      </c>
    </row>
    <row r="264" s="2" customFormat="1">
      <c r="A264" s="41"/>
      <c r="B264" s="42"/>
      <c r="C264" s="43"/>
      <c r="D264" s="229" t="s">
        <v>221</v>
      </c>
      <c r="E264" s="43"/>
      <c r="F264" s="230" t="s">
        <v>3100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221</v>
      </c>
      <c r="AU264" s="20" t="s">
        <v>86</v>
      </c>
    </row>
    <row r="265" s="13" customFormat="1">
      <c r="A265" s="13"/>
      <c r="B265" s="234"/>
      <c r="C265" s="235"/>
      <c r="D265" s="236" t="s">
        <v>223</v>
      </c>
      <c r="E265" s="237" t="s">
        <v>21</v>
      </c>
      <c r="F265" s="238" t="s">
        <v>3101</v>
      </c>
      <c r="G265" s="235"/>
      <c r="H265" s="237" t="s">
        <v>21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223</v>
      </c>
      <c r="AU265" s="244" t="s">
        <v>86</v>
      </c>
      <c r="AV265" s="13" t="s">
        <v>80</v>
      </c>
      <c r="AW265" s="13" t="s">
        <v>34</v>
      </c>
      <c r="AX265" s="13" t="s">
        <v>73</v>
      </c>
      <c r="AY265" s="244" t="s">
        <v>213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2988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3" customFormat="1">
      <c r="A267" s="13"/>
      <c r="B267" s="234"/>
      <c r="C267" s="235"/>
      <c r="D267" s="236" t="s">
        <v>223</v>
      </c>
      <c r="E267" s="237" t="s">
        <v>21</v>
      </c>
      <c r="F267" s="238" t="s">
        <v>2989</v>
      </c>
      <c r="G267" s="235"/>
      <c r="H267" s="237" t="s">
        <v>21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223</v>
      </c>
      <c r="AU267" s="244" t="s">
        <v>86</v>
      </c>
      <c r="AV267" s="13" t="s">
        <v>80</v>
      </c>
      <c r="AW267" s="13" t="s">
        <v>34</v>
      </c>
      <c r="AX267" s="13" t="s">
        <v>73</v>
      </c>
      <c r="AY267" s="244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3102</v>
      </c>
      <c r="G268" s="246"/>
      <c r="H268" s="249">
        <v>16.399999999999999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4" customFormat="1">
      <c r="A269" s="14"/>
      <c r="B269" s="245"/>
      <c r="C269" s="246"/>
      <c r="D269" s="236" t="s">
        <v>223</v>
      </c>
      <c r="E269" s="247" t="s">
        <v>21</v>
      </c>
      <c r="F269" s="248" t="s">
        <v>3103</v>
      </c>
      <c r="G269" s="246"/>
      <c r="H269" s="249">
        <v>17.600000000000001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223</v>
      </c>
      <c r="AU269" s="255" t="s">
        <v>86</v>
      </c>
      <c r="AV269" s="14" t="s">
        <v>86</v>
      </c>
      <c r="AW269" s="14" t="s">
        <v>34</v>
      </c>
      <c r="AX269" s="14" t="s">
        <v>73</v>
      </c>
      <c r="AY269" s="255" t="s">
        <v>213</v>
      </c>
    </row>
    <row r="270" s="13" customFormat="1">
      <c r="A270" s="13"/>
      <c r="B270" s="234"/>
      <c r="C270" s="235"/>
      <c r="D270" s="236" t="s">
        <v>223</v>
      </c>
      <c r="E270" s="237" t="s">
        <v>21</v>
      </c>
      <c r="F270" s="238" t="s">
        <v>3018</v>
      </c>
      <c r="G270" s="235"/>
      <c r="H270" s="237" t="s">
        <v>21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223</v>
      </c>
      <c r="AU270" s="244" t="s">
        <v>86</v>
      </c>
      <c r="AV270" s="13" t="s">
        <v>80</v>
      </c>
      <c r="AW270" s="13" t="s">
        <v>34</v>
      </c>
      <c r="AX270" s="13" t="s">
        <v>73</v>
      </c>
      <c r="AY270" s="244" t="s">
        <v>213</v>
      </c>
    </row>
    <row r="271" s="14" customFormat="1">
      <c r="A271" s="14"/>
      <c r="B271" s="245"/>
      <c r="C271" s="246"/>
      <c r="D271" s="236" t="s">
        <v>223</v>
      </c>
      <c r="E271" s="247" t="s">
        <v>21</v>
      </c>
      <c r="F271" s="248" t="s">
        <v>3104</v>
      </c>
      <c r="G271" s="246"/>
      <c r="H271" s="249">
        <v>11.699999999999999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223</v>
      </c>
      <c r="AU271" s="255" t="s">
        <v>86</v>
      </c>
      <c r="AV271" s="14" t="s">
        <v>86</v>
      </c>
      <c r="AW271" s="14" t="s">
        <v>34</v>
      </c>
      <c r="AX271" s="14" t="s">
        <v>73</v>
      </c>
      <c r="AY271" s="255" t="s">
        <v>213</v>
      </c>
    </row>
    <row r="272" s="14" customFormat="1">
      <c r="A272" s="14"/>
      <c r="B272" s="245"/>
      <c r="C272" s="246"/>
      <c r="D272" s="236" t="s">
        <v>223</v>
      </c>
      <c r="E272" s="247" t="s">
        <v>21</v>
      </c>
      <c r="F272" s="248" t="s">
        <v>3105</v>
      </c>
      <c r="G272" s="246"/>
      <c r="H272" s="249">
        <v>115.904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223</v>
      </c>
      <c r="AU272" s="255" t="s">
        <v>86</v>
      </c>
      <c r="AV272" s="14" t="s">
        <v>86</v>
      </c>
      <c r="AW272" s="14" t="s">
        <v>34</v>
      </c>
      <c r="AX272" s="14" t="s">
        <v>73</v>
      </c>
      <c r="AY272" s="255" t="s">
        <v>213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2996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3106</v>
      </c>
      <c r="G274" s="246"/>
      <c r="H274" s="249">
        <v>24.600000000000001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3107</v>
      </c>
      <c r="G275" s="246"/>
      <c r="H275" s="249">
        <v>39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3108</v>
      </c>
      <c r="G276" s="246"/>
      <c r="H276" s="249">
        <v>37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3" customFormat="1">
      <c r="A277" s="13"/>
      <c r="B277" s="234"/>
      <c r="C277" s="235"/>
      <c r="D277" s="236" t="s">
        <v>223</v>
      </c>
      <c r="E277" s="237" t="s">
        <v>21</v>
      </c>
      <c r="F277" s="238" t="s">
        <v>2998</v>
      </c>
      <c r="G277" s="235"/>
      <c r="H277" s="237" t="s">
        <v>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223</v>
      </c>
      <c r="AU277" s="244" t="s">
        <v>86</v>
      </c>
      <c r="AV277" s="13" t="s">
        <v>80</v>
      </c>
      <c r="AW277" s="13" t="s">
        <v>34</v>
      </c>
      <c r="AX277" s="13" t="s">
        <v>73</v>
      </c>
      <c r="AY277" s="244" t="s">
        <v>213</v>
      </c>
    </row>
    <row r="278" s="13" customFormat="1">
      <c r="A278" s="13"/>
      <c r="B278" s="234"/>
      <c r="C278" s="235"/>
      <c r="D278" s="236" t="s">
        <v>223</v>
      </c>
      <c r="E278" s="237" t="s">
        <v>21</v>
      </c>
      <c r="F278" s="238" t="s">
        <v>2996</v>
      </c>
      <c r="G278" s="235"/>
      <c r="H278" s="237" t="s">
        <v>21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223</v>
      </c>
      <c r="AU278" s="244" t="s">
        <v>86</v>
      </c>
      <c r="AV278" s="13" t="s">
        <v>80</v>
      </c>
      <c r="AW278" s="13" t="s">
        <v>34</v>
      </c>
      <c r="AX278" s="13" t="s">
        <v>73</v>
      </c>
      <c r="AY278" s="244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3109</v>
      </c>
      <c r="G279" s="246"/>
      <c r="H279" s="249">
        <v>49.5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3025</v>
      </c>
      <c r="G280" s="246"/>
      <c r="H280" s="249">
        <v>4.7000000000000002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3" customFormat="1">
      <c r="A281" s="13"/>
      <c r="B281" s="234"/>
      <c r="C281" s="235"/>
      <c r="D281" s="236" t="s">
        <v>223</v>
      </c>
      <c r="E281" s="237" t="s">
        <v>21</v>
      </c>
      <c r="F281" s="238" t="s">
        <v>3001</v>
      </c>
      <c r="G281" s="235"/>
      <c r="H281" s="237" t="s">
        <v>21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223</v>
      </c>
      <c r="AU281" s="244" t="s">
        <v>86</v>
      </c>
      <c r="AV281" s="13" t="s">
        <v>80</v>
      </c>
      <c r="AW281" s="13" t="s">
        <v>34</v>
      </c>
      <c r="AX281" s="13" t="s">
        <v>73</v>
      </c>
      <c r="AY281" s="244" t="s">
        <v>213</v>
      </c>
    </row>
    <row r="282" s="14" customFormat="1">
      <c r="A282" s="14"/>
      <c r="B282" s="245"/>
      <c r="C282" s="246"/>
      <c r="D282" s="236" t="s">
        <v>223</v>
      </c>
      <c r="E282" s="247" t="s">
        <v>21</v>
      </c>
      <c r="F282" s="248" t="s">
        <v>3110</v>
      </c>
      <c r="G282" s="246"/>
      <c r="H282" s="249">
        <v>77.245999999999995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223</v>
      </c>
      <c r="AU282" s="255" t="s">
        <v>86</v>
      </c>
      <c r="AV282" s="14" t="s">
        <v>86</v>
      </c>
      <c r="AW282" s="14" t="s">
        <v>34</v>
      </c>
      <c r="AX282" s="14" t="s">
        <v>73</v>
      </c>
      <c r="AY282" s="255" t="s">
        <v>213</v>
      </c>
    </row>
    <row r="283" s="14" customFormat="1">
      <c r="A283" s="14"/>
      <c r="B283" s="245"/>
      <c r="C283" s="246"/>
      <c r="D283" s="236" t="s">
        <v>223</v>
      </c>
      <c r="E283" s="247" t="s">
        <v>21</v>
      </c>
      <c r="F283" s="248" t="s">
        <v>3111</v>
      </c>
      <c r="G283" s="246"/>
      <c r="H283" s="249">
        <v>55.5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223</v>
      </c>
      <c r="AU283" s="255" t="s">
        <v>86</v>
      </c>
      <c r="AV283" s="14" t="s">
        <v>86</v>
      </c>
      <c r="AW283" s="14" t="s">
        <v>34</v>
      </c>
      <c r="AX283" s="14" t="s">
        <v>73</v>
      </c>
      <c r="AY283" s="255" t="s">
        <v>213</v>
      </c>
    </row>
    <row r="284" s="14" customFormat="1">
      <c r="A284" s="14"/>
      <c r="B284" s="245"/>
      <c r="C284" s="246"/>
      <c r="D284" s="236" t="s">
        <v>223</v>
      </c>
      <c r="E284" s="247" t="s">
        <v>21</v>
      </c>
      <c r="F284" s="248" t="s">
        <v>3112</v>
      </c>
      <c r="G284" s="246"/>
      <c r="H284" s="249">
        <v>46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223</v>
      </c>
      <c r="AU284" s="255" t="s">
        <v>86</v>
      </c>
      <c r="AV284" s="14" t="s">
        <v>86</v>
      </c>
      <c r="AW284" s="14" t="s">
        <v>34</v>
      </c>
      <c r="AX284" s="14" t="s">
        <v>73</v>
      </c>
      <c r="AY284" s="255" t="s">
        <v>213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2989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3113</v>
      </c>
      <c r="G286" s="246"/>
      <c r="H286" s="249">
        <v>40.100000000000001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3114</v>
      </c>
      <c r="G287" s="246"/>
      <c r="H287" s="249">
        <v>27.975999999999999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4" customFormat="1">
      <c r="A288" s="14"/>
      <c r="B288" s="245"/>
      <c r="C288" s="246"/>
      <c r="D288" s="236" t="s">
        <v>223</v>
      </c>
      <c r="E288" s="247" t="s">
        <v>21</v>
      </c>
      <c r="F288" s="248" t="s">
        <v>3115</v>
      </c>
      <c r="G288" s="246"/>
      <c r="H288" s="249">
        <v>40.076000000000001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223</v>
      </c>
      <c r="AU288" s="255" t="s">
        <v>86</v>
      </c>
      <c r="AV288" s="14" t="s">
        <v>86</v>
      </c>
      <c r="AW288" s="14" t="s">
        <v>34</v>
      </c>
      <c r="AX288" s="14" t="s">
        <v>73</v>
      </c>
      <c r="AY288" s="255" t="s">
        <v>213</v>
      </c>
    </row>
    <row r="289" s="13" customFormat="1">
      <c r="A289" s="13"/>
      <c r="B289" s="234"/>
      <c r="C289" s="235"/>
      <c r="D289" s="236" t="s">
        <v>223</v>
      </c>
      <c r="E289" s="237" t="s">
        <v>21</v>
      </c>
      <c r="F289" s="238" t="s">
        <v>3003</v>
      </c>
      <c r="G289" s="235"/>
      <c r="H289" s="237" t="s">
        <v>21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223</v>
      </c>
      <c r="AU289" s="244" t="s">
        <v>86</v>
      </c>
      <c r="AV289" s="13" t="s">
        <v>80</v>
      </c>
      <c r="AW289" s="13" t="s">
        <v>34</v>
      </c>
      <c r="AX289" s="13" t="s">
        <v>73</v>
      </c>
      <c r="AY289" s="244" t="s">
        <v>213</v>
      </c>
    </row>
    <row r="290" s="14" customFormat="1">
      <c r="A290" s="14"/>
      <c r="B290" s="245"/>
      <c r="C290" s="246"/>
      <c r="D290" s="236" t="s">
        <v>223</v>
      </c>
      <c r="E290" s="247" t="s">
        <v>21</v>
      </c>
      <c r="F290" s="248" t="s">
        <v>3116</v>
      </c>
      <c r="G290" s="246"/>
      <c r="H290" s="249">
        <v>33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223</v>
      </c>
      <c r="AU290" s="255" t="s">
        <v>86</v>
      </c>
      <c r="AV290" s="14" t="s">
        <v>86</v>
      </c>
      <c r="AW290" s="14" t="s">
        <v>34</v>
      </c>
      <c r="AX290" s="14" t="s">
        <v>73</v>
      </c>
      <c r="AY290" s="255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3025</v>
      </c>
      <c r="G291" s="246"/>
      <c r="H291" s="249">
        <v>4.7000000000000002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4" customFormat="1">
      <c r="A292" s="14"/>
      <c r="B292" s="245"/>
      <c r="C292" s="246"/>
      <c r="D292" s="236" t="s">
        <v>223</v>
      </c>
      <c r="E292" s="247" t="s">
        <v>21</v>
      </c>
      <c r="F292" s="248" t="s">
        <v>3117</v>
      </c>
      <c r="G292" s="246"/>
      <c r="H292" s="249">
        <v>17.199999999999999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223</v>
      </c>
      <c r="AU292" s="255" t="s">
        <v>86</v>
      </c>
      <c r="AV292" s="14" t="s">
        <v>86</v>
      </c>
      <c r="AW292" s="14" t="s">
        <v>34</v>
      </c>
      <c r="AX292" s="14" t="s">
        <v>73</v>
      </c>
      <c r="AY292" s="255" t="s">
        <v>213</v>
      </c>
    </row>
    <row r="293" s="16" customFormat="1">
      <c r="A293" s="16"/>
      <c r="B293" s="282"/>
      <c r="C293" s="283"/>
      <c r="D293" s="236" t="s">
        <v>223</v>
      </c>
      <c r="E293" s="284" t="s">
        <v>2933</v>
      </c>
      <c r="F293" s="285" t="s">
        <v>380</v>
      </c>
      <c r="G293" s="283"/>
      <c r="H293" s="286">
        <v>658.202</v>
      </c>
      <c r="I293" s="287"/>
      <c r="J293" s="283"/>
      <c r="K293" s="283"/>
      <c r="L293" s="288"/>
      <c r="M293" s="289"/>
      <c r="N293" s="290"/>
      <c r="O293" s="290"/>
      <c r="P293" s="290"/>
      <c r="Q293" s="290"/>
      <c r="R293" s="290"/>
      <c r="S293" s="290"/>
      <c r="T293" s="29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2" t="s">
        <v>223</v>
      </c>
      <c r="AU293" s="292" t="s">
        <v>86</v>
      </c>
      <c r="AV293" s="16" t="s">
        <v>116</v>
      </c>
      <c r="AW293" s="16" t="s">
        <v>34</v>
      </c>
      <c r="AX293" s="16" t="s">
        <v>73</v>
      </c>
      <c r="AY293" s="292" t="s">
        <v>213</v>
      </c>
    </row>
    <row r="294" s="13" customFormat="1">
      <c r="A294" s="13"/>
      <c r="B294" s="234"/>
      <c r="C294" s="235"/>
      <c r="D294" s="236" t="s">
        <v>223</v>
      </c>
      <c r="E294" s="237" t="s">
        <v>21</v>
      </c>
      <c r="F294" s="238" t="s">
        <v>3118</v>
      </c>
      <c r="G294" s="235"/>
      <c r="H294" s="237" t="s">
        <v>21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223</v>
      </c>
      <c r="AU294" s="244" t="s">
        <v>86</v>
      </c>
      <c r="AV294" s="13" t="s">
        <v>80</v>
      </c>
      <c r="AW294" s="13" t="s">
        <v>34</v>
      </c>
      <c r="AX294" s="13" t="s">
        <v>73</v>
      </c>
      <c r="AY294" s="244" t="s">
        <v>213</v>
      </c>
    </row>
    <row r="295" s="14" customFormat="1">
      <c r="A295" s="14"/>
      <c r="B295" s="245"/>
      <c r="C295" s="246"/>
      <c r="D295" s="236" t="s">
        <v>223</v>
      </c>
      <c r="E295" s="247" t="s">
        <v>21</v>
      </c>
      <c r="F295" s="248" t="s">
        <v>3119</v>
      </c>
      <c r="G295" s="246"/>
      <c r="H295" s="249">
        <v>66.819999999999993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223</v>
      </c>
      <c r="AU295" s="255" t="s">
        <v>86</v>
      </c>
      <c r="AV295" s="14" t="s">
        <v>86</v>
      </c>
      <c r="AW295" s="14" t="s">
        <v>34</v>
      </c>
      <c r="AX295" s="14" t="s">
        <v>73</v>
      </c>
      <c r="AY295" s="255" t="s">
        <v>213</v>
      </c>
    </row>
    <row r="296" s="16" customFormat="1">
      <c r="A296" s="16"/>
      <c r="B296" s="282"/>
      <c r="C296" s="283"/>
      <c r="D296" s="236" t="s">
        <v>223</v>
      </c>
      <c r="E296" s="284" t="s">
        <v>2924</v>
      </c>
      <c r="F296" s="285" t="s">
        <v>380</v>
      </c>
      <c r="G296" s="283"/>
      <c r="H296" s="286">
        <v>66.819999999999993</v>
      </c>
      <c r="I296" s="287"/>
      <c r="J296" s="283"/>
      <c r="K296" s="283"/>
      <c r="L296" s="288"/>
      <c r="M296" s="289"/>
      <c r="N296" s="290"/>
      <c r="O296" s="290"/>
      <c r="P296" s="290"/>
      <c r="Q296" s="290"/>
      <c r="R296" s="290"/>
      <c r="S296" s="290"/>
      <c r="T296" s="29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92" t="s">
        <v>223</v>
      </c>
      <c r="AU296" s="292" t="s">
        <v>86</v>
      </c>
      <c r="AV296" s="16" t="s">
        <v>116</v>
      </c>
      <c r="AW296" s="16" t="s">
        <v>34</v>
      </c>
      <c r="AX296" s="16" t="s">
        <v>73</v>
      </c>
      <c r="AY296" s="292" t="s">
        <v>213</v>
      </c>
    </row>
    <row r="297" s="13" customFormat="1">
      <c r="A297" s="13"/>
      <c r="B297" s="234"/>
      <c r="C297" s="235"/>
      <c r="D297" s="236" t="s">
        <v>223</v>
      </c>
      <c r="E297" s="237" t="s">
        <v>21</v>
      </c>
      <c r="F297" s="238" t="s">
        <v>3120</v>
      </c>
      <c r="G297" s="235"/>
      <c r="H297" s="237" t="s">
        <v>21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223</v>
      </c>
      <c r="AU297" s="244" t="s">
        <v>86</v>
      </c>
      <c r="AV297" s="13" t="s">
        <v>80</v>
      </c>
      <c r="AW297" s="13" t="s">
        <v>34</v>
      </c>
      <c r="AX297" s="13" t="s">
        <v>73</v>
      </c>
      <c r="AY297" s="244" t="s">
        <v>213</v>
      </c>
    </row>
    <row r="298" s="14" customFormat="1">
      <c r="A298" s="14"/>
      <c r="B298" s="245"/>
      <c r="C298" s="246"/>
      <c r="D298" s="236" t="s">
        <v>223</v>
      </c>
      <c r="E298" s="247" t="s">
        <v>21</v>
      </c>
      <c r="F298" s="248" t="s">
        <v>2933</v>
      </c>
      <c r="G298" s="246"/>
      <c r="H298" s="249">
        <v>658.202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223</v>
      </c>
      <c r="AU298" s="255" t="s">
        <v>86</v>
      </c>
      <c r="AV298" s="14" t="s">
        <v>86</v>
      </c>
      <c r="AW298" s="14" t="s">
        <v>34</v>
      </c>
      <c r="AX298" s="14" t="s">
        <v>73</v>
      </c>
      <c r="AY298" s="255" t="s">
        <v>213</v>
      </c>
    </row>
    <row r="299" s="16" customFormat="1">
      <c r="A299" s="16"/>
      <c r="B299" s="282"/>
      <c r="C299" s="283"/>
      <c r="D299" s="236" t="s">
        <v>223</v>
      </c>
      <c r="E299" s="284" t="s">
        <v>2926</v>
      </c>
      <c r="F299" s="285" t="s">
        <v>380</v>
      </c>
      <c r="G299" s="283"/>
      <c r="H299" s="286">
        <v>658.202</v>
      </c>
      <c r="I299" s="287"/>
      <c r="J299" s="283"/>
      <c r="K299" s="283"/>
      <c r="L299" s="288"/>
      <c r="M299" s="289"/>
      <c r="N299" s="290"/>
      <c r="O299" s="290"/>
      <c r="P299" s="290"/>
      <c r="Q299" s="290"/>
      <c r="R299" s="290"/>
      <c r="S299" s="290"/>
      <c r="T299" s="29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92" t="s">
        <v>223</v>
      </c>
      <c r="AU299" s="292" t="s">
        <v>86</v>
      </c>
      <c r="AV299" s="16" t="s">
        <v>116</v>
      </c>
      <c r="AW299" s="16" t="s">
        <v>34</v>
      </c>
      <c r="AX299" s="16" t="s">
        <v>73</v>
      </c>
      <c r="AY299" s="292" t="s">
        <v>213</v>
      </c>
    </row>
    <row r="300" s="13" customFormat="1">
      <c r="A300" s="13"/>
      <c r="B300" s="234"/>
      <c r="C300" s="235"/>
      <c r="D300" s="236" t="s">
        <v>223</v>
      </c>
      <c r="E300" s="237" t="s">
        <v>21</v>
      </c>
      <c r="F300" s="238" t="s">
        <v>3121</v>
      </c>
      <c r="G300" s="235"/>
      <c r="H300" s="237" t="s">
        <v>21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223</v>
      </c>
      <c r="AU300" s="244" t="s">
        <v>86</v>
      </c>
      <c r="AV300" s="13" t="s">
        <v>80</v>
      </c>
      <c r="AW300" s="13" t="s">
        <v>34</v>
      </c>
      <c r="AX300" s="13" t="s">
        <v>73</v>
      </c>
      <c r="AY300" s="244" t="s">
        <v>213</v>
      </c>
    </row>
    <row r="301" s="13" customFormat="1">
      <c r="A301" s="13"/>
      <c r="B301" s="234"/>
      <c r="C301" s="235"/>
      <c r="D301" s="236" t="s">
        <v>223</v>
      </c>
      <c r="E301" s="237" t="s">
        <v>21</v>
      </c>
      <c r="F301" s="238" t="s">
        <v>3122</v>
      </c>
      <c r="G301" s="235"/>
      <c r="H301" s="237" t="s">
        <v>21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223</v>
      </c>
      <c r="AU301" s="244" t="s">
        <v>86</v>
      </c>
      <c r="AV301" s="13" t="s">
        <v>80</v>
      </c>
      <c r="AW301" s="13" t="s">
        <v>34</v>
      </c>
      <c r="AX301" s="13" t="s">
        <v>73</v>
      </c>
      <c r="AY301" s="244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3123</v>
      </c>
      <c r="G302" s="246"/>
      <c r="H302" s="249">
        <v>49.600000000000001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3" customFormat="1">
      <c r="A303" s="13"/>
      <c r="B303" s="234"/>
      <c r="C303" s="235"/>
      <c r="D303" s="236" t="s">
        <v>223</v>
      </c>
      <c r="E303" s="237" t="s">
        <v>21</v>
      </c>
      <c r="F303" s="238" t="s">
        <v>3124</v>
      </c>
      <c r="G303" s="235"/>
      <c r="H303" s="237" t="s">
        <v>21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223</v>
      </c>
      <c r="AU303" s="244" t="s">
        <v>86</v>
      </c>
      <c r="AV303" s="13" t="s">
        <v>80</v>
      </c>
      <c r="AW303" s="13" t="s">
        <v>34</v>
      </c>
      <c r="AX303" s="13" t="s">
        <v>73</v>
      </c>
      <c r="AY303" s="244" t="s">
        <v>213</v>
      </c>
    </row>
    <row r="304" s="14" customFormat="1">
      <c r="A304" s="14"/>
      <c r="B304" s="245"/>
      <c r="C304" s="246"/>
      <c r="D304" s="236" t="s">
        <v>223</v>
      </c>
      <c r="E304" s="247" t="s">
        <v>21</v>
      </c>
      <c r="F304" s="248" t="s">
        <v>3125</v>
      </c>
      <c r="G304" s="246"/>
      <c r="H304" s="249">
        <v>45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223</v>
      </c>
      <c r="AU304" s="255" t="s">
        <v>86</v>
      </c>
      <c r="AV304" s="14" t="s">
        <v>86</v>
      </c>
      <c r="AW304" s="14" t="s">
        <v>34</v>
      </c>
      <c r="AX304" s="14" t="s">
        <v>73</v>
      </c>
      <c r="AY304" s="255" t="s">
        <v>213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3126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3127</v>
      </c>
      <c r="G306" s="246"/>
      <c r="H306" s="249">
        <v>11.5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3" customFormat="1">
      <c r="A307" s="13"/>
      <c r="B307" s="234"/>
      <c r="C307" s="235"/>
      <c r="D307" s="236" t="s">
        <v>223</v>
      </c>
      <c r="E307" s="237" t="s">
        <v>21</v>
      </c>
      <c r="F307" s="238" t="s">
        <v>3128</v>
      </c>
      <c r="G307" s="235"/>
      <c r="H307" s="237" t="s">
        <v>21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223</v>
      </c>
      <c r="AU307" s="244" t="s">
        <v>86</v>
      </c>
      <c r="AV307" s="13" t="s">
        <v>80</v>
      </c>
      <c r="AW307" s="13" t="s">
        <v>34</v>
      </c>
      <c r="AX307" s="13" t="s">
        <v>73</v>
      </c>
      <c r="AY307" s="244" t="s">
        <v>213</v>
      </c>
    </row>
    <row r="308" s="14" customFormat="1">
      <c r="A308" s="14"/>
      <c r="B308" s="245"/>
      <c r="C308" s="246"/>
      <c r="D308" s="236" t="s">
        <v>223</v>
      </c>
      <c r="E308" s="247" t="s">
        <v>21</v>
      </c>
      <c r="F308" s="248" t="s">
        <v>3129</v>
      </c>
      <c r="G308" s="246"/>
      <c r="H308" s="249">
        <v>29.350000000000001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223</v>
      </c>
      <c r="AU308" s="255" t="s">
        <v>86</v>
      </c>
      <c r="AV308" s="14" t="s">
        <v>86</v>
      </c>
      <c r="AW308" s="14" t="s">
        <v>34</v>
      </c>
      <c r="AX308" s="14" t="s">
        <v>73</v>
      </c>
      <c r="AY308" s="255" t="s">
        <v>213</v>
      </c>
    </row>
    <row r="309" s="13" customFormat="1">
      <c r="A309" s="13"/>
      <c r="B309" s="234"/>
      <c r="C309" s="235"/>
      <c r="D309" s="236" t="s">
        <v>223</v>
      </c>
      <c r="E309" s="237" t="s">
        <v>21</v>
      </c>
      <c r="F309" s="238" t="s">
        <v>654</v>
      </c>
      <c r="G309" s="235"/>
      <c r="H309" s="237" t="s">
        <v>21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223</v>
      </c>
      <c r="AU309" s="244" t="s">
        <v>86</v>
      </c>
      <c r="AV309" s="13" t="s">
        <v>80</v>
      </c>
      <c r="AW309" s="13" t="s">
        <v>34</v>
      </c>
      <c r="AX309" s="13" t="s">
        <v>73</v>
      </c>
      <c r="AY309" s="244" t="s">
        <v>213</v>
      </c>
    </row>
    <row r="310" s="14" customFormat="1">
      <c r="A310" s="14"/>
      <c r="B310" s="245"/>
      <c r="C310" s="246"/>
      <c r="D310" s="236" t="s">
        <v>223</v>
      </c>
      <c r="E310" s="247" t="s">
        <v>21</v>
      </c>
      <c r="F310" s="248" t="s">
        <v>3130</v>
      </c>
      <c r="G310" s="246"/>
      <c r="H310" s="249">
        <v>50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223</v>
      </c>
      <c r="AU310" s="255" t="s">
        <v>86</v>
      </c>
      <c r="AV310" s="14" t="s">
        <v>86</v>
      </c>
      <c r="AW310" s="14" t="s">
        <v>34</v>
      </c>
      <c r="AX310" s="14" t="s">
        <v>73</v>
      </c>
      <c r="AY310" s="255" t="s">
        <v>213</v>
      </c>
    </row>
    <row r="311" s="16" customFormat="1">
      <c r="A311" s="16"/>
      <c r="B311" s="282"/>
      <c r="C311" s="283"/>
      <c r="D311" s="236" t="s">
        <v>223</v>
      </c>
      <c r="E311" s="284" t="s">
        <v>2928</v>
      </c>
      <c r="F311" s="285" t="s">
        <v>380</v>
      </c>
      <c r="G311" s="283"/>
      <c r="H311" s="286">
        <v>185.44999999999999</v>
      </c>
      <c r="I311" s="287"/>
      <c r="J311" s="283"/>
      <c r="K311" s="283"/>
      <c r="L311" s="288"/>
      <c r="M311" s="289"/>
      <c r="N311" s="290"/>
      <c r="O311" s="290"/>
      <c r="P311" s="290"/>
      <c r="Q311" s="290"/>
      <c r="R311" s="290"/>
      <c r="S311" s="290"/>
      <c r="T311" s="29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2" t="s">
        <v>223</v>
      </c>
      <c r="AU311" s="292" t="s">
        <v>86</v>
      </c>
      <c r="AV311" s="16" t="s">
        <v>116</v>
      </c>
      <c r="AW311" s="16" t="s">
        <v>34</v>
      </c>
      <c r="AX311" s="16" t="s">
        <v>73</v>
      </c>
      <c r="AY311" s="292" t="s">
        <v>213</v>
      </c>
    </row>
    <row r="312" s="15" customFormat="1">
      <c r="A312" s="15"/>
      <c r="B312" s="256"/>
      <c r="C312" s="257"/>
      <c r="D312" s="236" t="s">
        <v>223</v>
      </c>
      <c r="E312" s="258" t="s">
        <v>21</v>
      </c>
      <c r="F312" s="259" t="s">
        <v>230</v>
      </c>
      <c r="G312" s="257"/>
      <c r="H312" s="260">
        <v>1568.674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223</v>
      </c>
      <c r="AU312" s="266" t="s">
        <v>86</v>
      </c>
      <c r="AV312" s="15" t="s">
        <v>122</v>
      </c>
      <c r="AW312" s="15" t="s">
        <v>34</v>
      </c>
      <c r="AX312" s="15" t="s">
        <v>80</v>
      </c>
      <c r="AY312" s="266" t="s">
        <v>213</v>
      </c>
    </row>
    <row r="313" s="2" customFormat="1" ht="16.5" customHeight="1">
      <c r="A313" s="41"/>
      <c r="B313" s="42"/>
      <c r="C313" s="267" t="s">
        <v>322</v>
      </c>
      <c r="D313" s="267" t="s">
        <v>241</v>
      </c>
      <c r="E313" s="268" t="s">
        <v>3131</v>
      </c>
      <c r="F313" s="269" t="s">
        <v>3132</v>
      </c>
      <c r="G313" s="270" t="s">
        <v>424</v>
      </c>
      <c r="H313" s="271">
        <v>194.72300000000001</v>
      </c>
      <c r="I313" s="272"/>
      <c r="J313" s="273">
        <f>ROUND(I313*H313,2)</f>
        <v>0</v>
      </c>
      <c r="K313" s="269" t="s">
        <v>219</v>
      </c>
      <c r="L313" s="274"/>
      <c r="M313" s="275" t="s">
        <v>21</v>
      </c>
      <c r="N313" s="276" t="s">
        <v>45</v>
      </c>
      <c r="O313" s="87"/>
      <c r="P313" s="225">
        <f>O313*H313</f>
        <v>0</v>
      </c>
      <c r="Q313" s="225">
        <v>0.00010000000000000001</v>
      </c>
      <c r="R313" s="225">
        <f>Q313*H313</f>
        <v>0.019472300000000001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244</v>
      </c>
      <c r="AT313" s="227" t="s">
        <v>241</v>
      </c>
      <c r="AU313" s="227" t="s">
        <v>86</v>
      </c>
      <c r="AY313" s="20" t="s">
        <v>213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86</v>
      </c>
      <c r="BK313" s="228">
        <f>ROUND(I313*H313,2)</f>
        <v>0</v>
      </c>
      <c r="BL313" s="20" t="s">
        <v>122</v>
      </c>
      <c r="BM313" s="227" t="s">
        <v>3133</v>
      </c>
    </row>
    <row r="314" s="14" customFormat="1">
      <c r="A314" s="14"/>
      <c r="B314" s="245"/>
      <c r="C314" s="246"/>
      <c r="D314" s="236" t="s">
        <v>223</v>
      </c>
      <c r="E314" s="247" t="s">
        <v>21</v>
      </c>
      <c r="F314" s="248" t="s">
        <v>3134</v>
      </c>
      <c r="G314" s="246"/>
      <c r="H314" s="249">
        <v>194.72300000000001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223</v>
      </c>
      <c r="AU314" s="255" t="s">
        <v>86</v>
      </c>
      <c r="AV314" s="14" t="s">
        <v>86</v>
      </c>
      <c r="AW314" s="14" t="s">
        <v>34</v>
      </c>
      <c r="AX314" s="14" t="s">
        <v>73</v>
      </c>
      <c r="AY314" s="255" t="s">
        <v>213</v>
      </c>
    </row>
    <row r="315" s="15" customFormat="1">
      <c r="A315" s="15"/>
      <c r="B315" s="256"/>
      <c r="C315" s="257"/>
      <c r="D315" s="236" t="s">
        <v>223</v>
      </c>
      <c r="E315" s="258" t="s">
        <v>21</v>
      </c>
      <c r="F315" s="259" t="s">
        <v>230</v>
      </c>
      <c r="G315" s="257"/>
      <c r="H315" s="260">
        <v>194.72300000000001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223</v>
      </c>
      <c r="AU315" s="266" t="s">
        <v>86</v>
      </c>
      <c r="AV315" s="15" t="s">
        <v>122</v>
      </c>
      <c r="AW315" s="15" t="s">
        <v>34</v>
      </c>
      <c r="AX315" s="15" t="s">
        <v>80</v>
      </c>
      <c r="AY315" s="266" t="s">
        <v>213</v>
      </c>
    </row>
    <row r="316" s="2" customFormat="1" ht="16.5" customHeight="1">
      <c r="A316" s="41"/>
      <c r="B316" s="42"/>
      <c r="C316" s="267" t="s">
        <v>328</v>
      </c>
      <c r="D316" s="267" t="s">
        <v>241</v>
      </c>
      <c r="E316" s="268" t="s">
        <v>3135</v>
      </c>
      <c r="F316" s="269" t="s">
        <v>3136</v>
      </c>
      <c r="G316" s="270" t="s">
        <v>424</v>
      </c>
      <c r="H316" s="271">
        <v>691.11199999999997</v>
      </c>
      <c r="I316" s="272"/>
      <c r="J316" s="273">
        <f>ROUND(I316*H316,2)</f>
        <v>0</v>
      </c>
      <c r="K316" s="269" t="s">
        <v>219</v>
      </c>
      <c r="L316" s="274"/>
      <c r="M316" s="275" t="s">
        <v>21</v>
      </c>
      <c r="N316" s="276" t="s">
        <v>45</v>
      </c>
      <c r="O316" s="87"/>
      <c r="P316" s="225">
        <f>O316*H316</f>
        <v>0</v>
      </c>
      <c r="Q316" s="225">
        <v>0.00029999999999999997</v>
      </c>
      <c r="R316" s="225">
        <f>Q316*H316</f>
        <v>0.20733359999999998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244</v>
      </c>
      <c r="AT316" s="227" t="s">
        <v>241</v>
      </c>
      <c r="AU316" s="227" t="s">
        <v>86</v>
      </c>
      <c r="AY316" s="20" t="s">
        <v>213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86</v>
      </c>
      <c r="BK316" s="228">
        <f>ROUND(I316*H316,2)</f>
        <v>0</v>
      </c>
      <c r="BL316" s="20" t="s">
        <v>122</v>
      </c>
      <c r="BM316" s="227" t="s">
        <v>3137</v>
      </c>
    </row>
    <row r="317" s="14" customFormat="1">
      <c r="A317" s="14"/>
      <c r="B317" s="245"/>
      <c r="C317" s="246"/>
      <c r="D317" s="236" t="s">
        <v>223</v>
      </c>
      <c r="E317" s="247" t="s">
        <v>21</v>
      </c>
      <c r="F317" s="248" t="s">
        <v>3138</v>
      </c>
      <c r="G317" s="246"/>
      <c r="H317" s="249">
        <v>691.11199999999997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223</v>
      </c>
      <c r="AU317" s="255" t="s">
        <v>86</v>
      </c>
      <c r="AV317" s="14" t="s">
        <v>86</v>
      </c>
      <c r="AW317" s="14" t="s">
        <v>34</v>
      </c>
      <c r="AX317" s="14" t="s">
        <v>73</v>
      </c>
      <c r="AY317" s="255" t="s">
        <v>213</v>
      </c>
    </row>
    <row r="318" s="15" customFormat="1">
      <c r="A318" s="15"/>
      <c r="B318" s="256"/>
      <c r="C318" s="257"/>
      <c r="D318" s="236" t="s">
        <v>223</v>
      </c>
      <c r="E318" s="258" t="s">
        <v>21</v>
      </c>
      <c r="F318" s="259" t="s">
        <v>230</v>
      </c>
      <c r="G318" s="257"/>
      <c r="H318" s="260">
        <v>691.11199999999997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223</v>
      </c>
      <c r="AU318" s="266" t="s">
        <v>86</v>
      </c>
      <c r="AV318" s="15" t="s">
        <v>122</v>
      </c>
      <c r="AW318" s="15" t="s">
        <v>34</v>
      </c>
      <c r="AX318" s="15" t="s">
        <v>80</v>
      </c>
      <c r="AY318" s="266" t="s">
        <v>213</v>
      </c>
    </row>
    <row r="319" s="2" customFormat="1" ht="16.5" customHeight="1">
      <c r="A319" s="41"/>
      <c r="B319" s="42"/>
      <c r="C319" s="267" t="s">
        <v>334</v>
      </c>
      <c r="D319" s="267" t="s">
        <v>241</v>
      </c>
      <c r="E319" s="268" t="s">
        <v>3139</v>
      </c>
      <c r="F319" s="269" t="s">
        <v>3140</v>
      </c>
      <c r="G319" s="270" t="s">
        <v>424</v>
      </c>
      <c r="H319" s="271">
        <v>70.161000000000001</v>
      </c>
      <c r="I319" s="272"/>
      <c r="J319" s="273">
        <f>ROUND(I319*H319,2)</f>
        <v>0</v>
      </c>
      <c r="K319" s="269" t="s">
        <v>219</v>
      </c>
      <c r="L319" s="274"/>
      <c r="M319" s="275" t="s">
        <v>21</v>
      </c>
      <c r="N319" s="276" t="s">
        <v>45</v>
      </c>
      <c r="O319" s="87"/>
      <c r="P319" s="225">
        <f>O319*H319</f>
        <v>0</v>
      </c>
      <c r="Q319" s="225">
        <v>0.00020000000000000001</v>
      </c>
      <c r="R319" s="225">
        <f>Q319*H319</f>
        <v>0.014032200000000002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244</v>
      </c>
      <c r="AT319" s="227" t="s">
        <v>241</v>
      </c>
      <c r="AU319" s="227" t="s">
        <v>86</v>
      </c>
      <c r="AY319" s="20" t="s">
        <v>213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86</v>
      </c>
      <c r="BK319" s="228">
        <f>ROUND(I319*H319,2)</f>
        <v>0</v>
      </c>
      <c r="BL319" s="20" t="s">
        <v>122</v>
      </c>
      <c r="BM319" s="227" t="s">
        <v>3141</v>
      </c>
    </row>
    <row r="320" s="14" customFormat="1">
      <c r="A320" s="14"/>
      <c r="B320" s="245"/>
      <c r="C320" s="246"/>
      <c r="D320" s="236" t="s">
        <v>223</v>
      </c>
      <c r="E320" s="247" t="s">
        <v>21</v>
      </c>
      <c r="F320" s="248" t="s">
        <v>3142</v>
      </c>
      <c r="G320" s="246"/>
      <c r="H320" s="249">
        <v>70.161000000000001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223</v>
      </c>
      <c r="AU320" s="255" t="s">
        <v>86</v>
      </c>
      <c r="AV320" s="14" t="s">
        <v>86</v>
      </c>
      <c r="AW320" s="14" t="s">
        <v>34</v>
      </c>
      <c r="AX320" s="14" t="s">
        <v>73</v>
      </c>
      <c r="AY320" s="255" t="s">
        <v>213</v>
      </c>
    </row>
    <row r="321" s="15" customFormat="1">
      <c r="A321" s="15"/>
      <c r="B321" s="256"/>
      <c r="C321" s="257"/>
      <c r="D321" s="236" t="s">
        <v>223</v>
      </c>
      <c r="E321" s="258" t="s">
        <v>21</v>
      </c>
      <c r="F321" s="259" t="s">
        <v>230</v>
      </c>
      <c r="G321" s="257"/>
      <c r="H321" s="260">
        <v>70.161000000000001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223</v>
      </c>
      <c r="AU321" s="266" t="s">
        <v>86</v>
      </c>
      <c r="AV321" s="15" t="s">
        <v>122</v>
      </c>
      <c r="AW321" s="15" t="s">
        <v>34</v>
      </c>
      <c r="AX321" s="15" t="s">
        <v>80</v>
      </c>
      <c r="AY321" s="266" t="s">
        <v>213</v>
      </c>
    </row>
    <row r="322" s="2" customFormat="1" ht="16.5" customHeight="1">
      <c r="A322" s="41"/>
      <c r="B322" s="42"/>
      <c r="C322" s="267" t="s">
        <v>340</v>
      </c>
      <c r="D322" s="267" t="s">
        <v>241</v>
      </c>
      <c r="E322" s="268" t="s">
        <v>3143</v>
      </c>
      <c r="F322" s="269" t="s">
        <v>3144</v>
      </c>
      <c r="G322" s="270" t="s">
        <v>424</v>
      </c>
      <c r="H322" s="271">
        <v>691.11199999999997</v>
      </c>
      <c r="I322" s="272"/>
      <c r="J322" s="273">
        <f>ROUND(I322*H322,2)</f>
        <v>0</v>
      </c>
      <c r="K322" s="269" t="s">
        <v>219</v>
      </c>
      <c r="L322" s="274"/>
      <c r="M322" s="275" t="s">
        <v>21</v>
      </c>
      <c r="N322" s="276" t="s">
        <v>45</v>
      </c>
      <c r="O322" s="87"/>
      <c r="P322" s="225">
        <f>O322*H322</f>
        <v>0</v>
      </c>
      <c r="Q322" s="225">
        <v>0.00050000000000000001</v>
      </c>
      <c r="R322" s="225">
        <f>Q322*H322</f>
        <v>0.34555599999999997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244</v>
      </c>
      <c r="AT322" s="227" t="s">
        <v>241</v>
      </c>
      <c r="AU322" s="227" t="s">
        <v>86</v>
      </c>
      <c r="AY322" s="20" t="s">
        <v>213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86</v>
      </c>
      <c r="BK322" s="228">
        <f>ROUND(I322*H322,2)</f>
        <v>0</v>
      </c>
      <c r="BL322" s="20" t="s">
        <v>122</v>
      </c>
      <c r="BM322" s="227" t="s">
        <v>3145</v>
      </c>
    </row>
    <row r="323" s="14" customFormat="1">
      <c r="A323" s="14"/>
      <c r="B323" s="245"/>
      <c r="C323" s="246"/>
      <c r="D323" s="236" t="s">
        <v>223</v>
      </c>
      <c r="E323" s="247" t="s">
        <v>21</v>
      </c>
      <c r="F323" s="248" t="s">
        <v>3146</v>
      </c>
      <c r="G323" s="246"/>
      <c r="H323" s="249">
        <v>691.11199999999997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223</v>
      </c>
      <c r="AU323" s="255" t="s">
        <v>86</v>
      </c>
      <c r="AV323" s="14" t="s">
        <v>86</v>
      </c>
      <c r="AW323" s="14" t="s">
        <v>34</v>
      </c>
      <c r="AX323" s="14" t="s">
        <v>73</v>
      </c>
      <c r="AY323" s="255" t="s">
        <v>213</v>
      </c>
    </row>
    <row r="324" s="15" customFormat="1">
      <c r="A324" s="15"/>
      <c r="B324" s="256"/>
      <c r="C324" s="257"/>
      <c r="D324" s="236" t="s">
        <v>223</v>
      </c>
      <c r="E324" s="258" t="s">
        <v>21</v>
      </c>
      <c r="F324" s="259" t="s">
        <v>230</v>
      </c>
      <c r="G324" s="257"/>
      <c r="H324" s="260">
        <v>691.11199999999997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223</v>
      </c>
      <c r="AU324" s="266" t="s">
        <v>86</v>
      </c>
      <c r="AV324" s="15" t="s">
        <v>122</v>
      </c>
      <c r="AW324" s="15" t="s">
        <v>34</v>
      </c>
      <c r="AX324" s="15" t="s">
        <v>80</v>
      </c>
      <c r="AY324" s="266" t="s">
        <v>213</v>
      </c>
    </row>
    <row r="325" s="2" customFormat="1" ht="24.15" customHeight="1">
      <c r="A325" s="41"/>
      <c r="B325" s="42"/>
      <c r="C325" s="216" t="s">
        <v>7</v>
      </c>
      <c r="D325" s="216" t="s">
        <v>215</v>
      </c>
      <c r="E325" s="217" t="s">
        <v>3147</v>
      </c>
      <c r="F325" s="218" t="s">
        <v>3148</v>
      </c>
      <c r="G325" s="219" t="s">
        <v>248</v>
      </c>
      <c r="H325" s="220">
        <v>1141.403</v>
      </c>
      <c r="I325" s="221"/>
      <c r="J325" s="222">
        <f>ROUND(I325*H325,2)</f>
        <v>0</v>
      </c>
      <c r="K325" s="218" t="s">
        <v>219</v>
      </c>
      <c r="L325" s="47"/>
      <c r="M325" s="223" t="s">
        <v>21</v>
      </c>
      <c r="N325" s="224" t="s">
        <v>45</v>
      </c>
      <c r="O325" s="87"/>
      <c r="P325" s="225">
        <f>O325*H325</f>
        <v>0</v>
      </c>
      <c r="Q325" s="225">
        <v>0.0027000000000000001</v>
      </c>
      <c r="R325" s="225">
        <f>Q325*H325</f>
        <v>3.0817881000000003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122</v>
      </c>
      <c r="AT325" s="227" t="s">
        <v>215</v>
      </c>
      <c r="AU325" s="227" t="s">
        <v>86</v>
      </c>
      <c r="AY325" s="20" t="s">
        <v>213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86</v>
      </c>
      <c r="BK325" s="228">
        <f>ROUND(I325*H325,2)</f>
        <v>0</v>
      </c>
      <c r="BL325" s="20" t="s">
        <v>122</v>
      </c>
      <c r="BM325" s="227" t="s">
        <v>3149</v>
      </c>
    </row>
    <row r="326" s="2" customFormat="1">
      <c r="A326" s="41"/>
      <c r="B326" s="42"/>
      <c r="C326" s="43"/>
      <c r="D326" s="229" t="s">
        <v>221</v>
      </c>
      <c r="E326" s="43"/>
      <c r="F326" s="230" t="s">
        <v>3150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221</v>
      </c>
      <c r="AU326" s="20" t="s">
        <v>86</v>
      </c>
    </row>
    <row r="327" s="13" customFormat="1">
      <c r="A327" s="13"/>
      <c r="B327" s="234"/>
      <c r="C327" s="235"/>
      <c r="D327" s="236" t="s">
        <v>223</v>
      </c>
      <c r="E327" s="237" t="s">
        <v>21</v>
      </c>
      <c r="F327" s="238" t="s">
        <v>3015</v>
      </c>
      <c r="G327" s="235"/>
      <c r="H327" s="237" t="s">
        <v>21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223</v>
      </c>
      <c r="AU327" s="244" t="s">
        <v>86</v>
      </c>
      <c r="AV327" s="13" t="s">
        <v>80</v>
      </c>
      <c r="AW327" s="13" t="s">
        <v>34</v>
      </c>
      <c r="AX327" s="13" t="s">
        <v>73</v>
      </c>
      <c r="AY327" s="244" t="s">
        <v>213</v>
      </c>
    </row>
    <row r="328" s="13" customFormat="1">
      <c r="A328" s="13"/>
      <c r="B328" s="234"/>
      <c r="C328" s="235"/>
      <c r="D328" s="236" t="s">
        <v>223</v>
      </c>
      <c r="E328" s="237" t="s">
        <v>21</v>
      </c>
      <c r="F328" s="238" t="s">
        <v>2988</v>
      </c>
      <c r="G328" s="235"/>
      <c r="H328" s="237" t="s">
        <v>21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223</v>
      </c>
      <c r="AU328" s="244" t="s">
        <v>86</v>
      </c>
      <c r="AV328" s="13" t="s">
        <v>80</v>
      </c>
      <c r="AW328" s="13" t="s">
        <v>34</v>
      </c>
      <c r="AX328" s="13" t="s">
        <v>73</v>
      </c>
      <c r="AY328" s="244" t="s">
        <v>213</v>
      </c>
    </row>
    <row r="329" s="13" customFormat="1">
      <c r="A329" s="13"/>
      <c r="B329" s="234"/>
      <c r="C329" s="235"/>
      <c r="D329" s="236" t="s">
        <v>223</v>
      </c>
      <c r="E329" s="237" t="s">
        <v>21</v>
      </c>
      <c r="F329" s="238" t="s">
        <v>2989</v>
      </c>
      <c r="G329" s="235"/>
      <c r="H329" s="237" t="s">
        <v>21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223</v>
      </c>
      <c r="AU329" s="244" t="s">
        <v>86</v>
      </c>
      <c r="AV329" s="13" t="s">
        <v>80</v>
      </c>
      <c r="AW329" s="13" t="s">
        <v>34</v>
      </c>
      <c r="AX329" s="13" t="s">
        <v>73</v>
      </c>
      <c r="AY329" s="244" t="s">
        <v>213</v>
      </c>
    </row>
    <row r="330" s="14" customFormat="1">
      <c r="A330" s="14"/>
      <c r="B330" s="245"/>
      <c r="C330" s="246"/>
      <c r="D330" s="236" t="s">
        <v>223</v>
      </c>
      <c r="E330" s="247" t="s">
        <v>21</v>
      </c>
      <c r="F330" s="248" t="s">
        <v>3151</v>
      </c>
      <c r="G330" s="246"/>
      <c r="H330" s="249">
        <v>72.359999999999999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223</v>
      </c>
      <c r="AU330" s="255" t="s">
        <v>86</v>
      </c>
      <c r="AV330" s="14" t="s">
        <v>86</v>
      </c>
      <c r="AW330" s="14" t="s">
        <v>34</v>
      </c>
      <c r="AX330" s="14" t="s">
        <v>73</v>
      </c>
      <c r="AY330" s="255" t="s">
        <v>213</v>
      </c>
    </row>
    <row r="331" s="14" customFormat="1">
      <c r="A331" s="14"/>
      <c r="B331" s="245"/>
      <c r="C331" s="246"/>
      <c r="D331" s="236" t="s">
        <v>223</v>
      </c>
      <c r="E331" s="247" t="s">
        <v>21</v>
      </c>
      <c r="F331" s="248" t="s">
        <v>3044</v>
      </c>
      <c r="G331" s="246"/>
      <c r="H331" s="249">
        <v>-4.2000000000000002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223</v>
      </c>
      <c r="AU331" s="255" t="s">
        <v>86</v>
      </c>
      <c r="AV331" s="14" t="s">
        <v>86</v>
      </c>
      <c r="AW331" s="14" t="s">
        <v>34</v>
      </c>
      <c r="AX331" s="14" t="s">
        <v>73</v>
      </c>
      <c r="AY331" s="255" t="s">
        <v>213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3018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3152</v>
      </c>
      <c r="G333" s="246"/>
      <c r="H333" s="249">
        <v>156.55000000000001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3047</v>
      </c>
      <c r="G334" s="246"/>
      <c r="H334" s="249">
        <v>-48.182000000000002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2996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3153</v>
      </c>
      <c r="G336" s="246"/>
      <c r="H336" s="249">
        <v>138.00200000000001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4" customFormat="1">
      <c r="A337" s="14"/>
      <c r="B337" s="245"/>
      <c r="C337" s="246"/>
      <c r="D337" s="236" t="s">
        <v>223</v>
      </c>
      <c r="E337" s="247" t="s">
        <v>21</v>
      </c>
      <c r="F337" s="248" t="s">
        <v>3050</v>
      </c>
      <c r="G337" s="246"/>
      <c r="H337" s="249">
        <v>-12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223</v>
      </c>
      <c r="AU337" s="255" t="s">
        <v>86</v>
      </c>
      <c r="AV337" s="14" t="s">
        <v>86</v>
      </c>
      <c r="AW337" s="14" t="s">
        <v>34</v>
      </c>
      <c r="AX337" s="14" t="s">
        <v>73</v>
      </c>
      <c r="AY337" s="255" t="s">
        <v>213</v>
      </c>
    </row>
    <row r="338" s="14" customFormat="1">
      <c r="A338" s="14"/>
      <c r="B338" s="245"/>
      <c r="C338" s="246"/>
      <c r="D338" s="236" t="s">
        <v>223</v>
      </c>
      <c r="E338" s="247" t="s">
        <v>21</v>
      </c>
      <c r="F338" s="248" t="s">
        <v>3051</v>
      </c>
      <c r="G338" s="246"/>
      <c r="H338" s="249">
        <v>-11.75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223</v>
      </c>
      <c r="AU338" s="255" t="s">
        <v>86</v>
      </c>
      <c r="AV338" s="14" t="s">
        <v>86</v>
      </c>
      <c r="AW338" s="14" t="s">
        <v>34</v>
      </c>
      <c r="AX338" s="14" t="s">
        <v>73</v>
      </c>
      <c r="AY338" s="255" t="s">
        <v>213</v>
      </c>
    </row>
    <row r="339" s="13" customFormat="1">
      <c r="A339" s="13"/>
      <c r="B339" s="234"/>
      <c r="C339" s="235"/>
      <c r="D339" s="236" t="s">
        <v>223</v>
      </c>
      <c r="E339" s="237" t="s">
        <v>21</v>
      </c>
      <c r="F339" s="238" t="s">
        <v>2998</v>
      </c>
      <c r="G339" s="235"/>
      <c r="H339" s="237" t="s">
        <v>21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223</v>
      </c>
      <c r="AU339" s="244" t="s">
        <v>86</v>
      </c>
      <c r="AV339" s="13" t="s">
        <v>80</v>
      </c>
      <c r="AW339" s="13" t="s">
        <v>34</v>
      </c>
      <c r="AX339" s="13" t="s">
        <v>73</v>
      </c>
      <c r="AY339" s="244" t="s">
        <v>213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2996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3154</v>
      </c>
      <c r="G341" s="246"/>
      <c r="H341" s="249">
        <v>135.5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3053</v>
      </c>
      <c r="G342" s="246"/>
      <c r="H342" s="249">
        <v>-16.875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4" customFormat="1">
      <c r="A343" s="14"/>
      <c r="B343" s="245"/>
      <c r="C343" s="246"/>
      <c r="D343" s="236" t="s">
        <v>223</v>
      </c>
      <c r="E343" s="247" t="s">
        <v>21</v>
      </c>
      <c r="F343" s="248" t="s">
        <v>3054</v>
      </c>
      <c r="G343" s="246"/>
      <c r="H343" s="249">
        <v>-1.76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223</v>
      </c>
      <c r="AU343" s="255" t="s">
        <v>86</v>
      </c>
      <c r="AV343" s="14" t="s">
        <v>86</v>
      </c>
      <c r="AW343" s="14" t="s">
        <v>34</v>
      </c>
      <c r="AX343" s="14" t="s">
        <v>73</v>
      </c>
      <c r="AY343" s="255" t="s">
        <v>213</v>
      </c>
    </row>
    <row r="344" s="13" customFormat="1">
      <c r="A344" s="13"/>
      <c r="B344" s="234"/>
      <c r="C344" s="235"/>
      <c r="D344" s="236" t="s">
        <v>223</v>
      </c>
      <c r="E344" s="237" t="s">
        <v>21</v>
      </c>
      <c r="F344" s="238" t="s">
        <v>3001</v>
      </c>
      <c r="G344" s="235"/>
      <c r="H344" s="237" t="s">
        <v>21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223</v>
      </c>
      <c r="AU344" s="244" t="s">
        <v>86</v>
      </c>
      <c r="AV344" s="13" t="s">
        <v>80</v>
      </c>
      <c r="AW344" s="13" t="s">
        <v>34</v>
      </c>
      <c r="AX344" s="13" t="s">
        <v>73</v>
      </c>
      <c r="AY344" s="244" t="s">
        <v>213</v>
      </c>
    </row>
    <row r="345" s="14" customFormat="1">
      <c r="A345" s="14"/>
      <c r="B345" s="245"/>
      <c r="C345" s="246"/>
      <c r="D345" s="236" t="s">
        <v>223</v>
      </c>
      <c r="E345" s="247" t="s">
        <v>21</v>
      </c>
      <c r="F345" s="248" t="s">
        <v>3155</v>
      </c>
      <c r="G345" s="246"/>
      <c r="H345" s="249">
        <v>343.80000000000001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223</v>
      </c>
      <c r="AU345" s="255" t="s">
        <v>86</v>
      </c>
      <c r="AV345" s="14" t="s">
        <v>86</v>
      </c>
      <c r="AW345" s="14" t="s">
        <v>34</v>
      </c>
      <c r="AX345" s="14" t="s">
        <v>73</v>
      </c>
      <c r="AY345" s="255" t="s">
        <v>213</v>
      </c>
    </row>
    <row r="346" s="14" customFormat="1">
      <c r="A346" s="14"/>
      <c r="B346" s="245"/>
      <c r="C346" s="246"/>
      <c r="D346" s="236" t="s">
        <v>223</v>
      </c>
      <c r="E346" s="247" t="s">
        <v>21</v>
      </c>
      <c r="F346" s="248" t="s">
        <v>3156</v>
      </c>
      <c r="G346" s="246"/>
      <c r="H346" s="249">
        <v>9.1799999999999997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223</v>
      </c>
      <c r="AU346" s="255" t="s">
        <v>86</v>
      </c>
      <c r="AV346" s="14" t="s">
        <v>86</v>
      </c>
      <c r="AW346" s="14" t="s">
        <v>34</v>
      </c>
      <c r="AX346" s="14" t="s">
        <v>73</v>
      </c>
      <c r="AY346" s="255" t="s">
        <v>213</v>
      </c>
    </row>
    <row r="347" s="14" customFormat="1">
      <c r="A347" s="14"/>
      <c r="B347" s="245"/>
      <c r="C347" s="246"/>
      <c r="D347" s="236" t="s">
        <v>223</v>
      </c>
      <c r="E347" s="247" t="s">
        <v>21</v>
      </c>
      <c r="F347" s="248" t="s">
        <v>3157</v>
      </c>
      <c r="G347" s="246"/>
      <c r="H347" s="249">
        <v>-27.675000000000001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223</v>
      </c>
      <c r="AU347" s="255" t="s">
        <v>86</v>
      </c>
      <c r="AV347" s="14" t="s">
        <v>86</v>
      </c>
      <c r="AW347" s="14" t="s">
        <v>34</v>
      </c>
      <c r="AX347" s="14" t="s">
        <v>73</v>
      </c>
      <c r="AY347" s="255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3059</v>
      </c>
      <c r="G348" s="246"/>
      <c r="H348" s="249">
        <v>-17.625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3060</v>
      </c>
      <c r="G349" s="246"/>
      <c r="H349" s="249">
        <v>-13.25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3" customFormat="1">
      <c r="A350" s="13"/>
      <c r="B350" s="234"/>
      <c r="C350" s="235"/>
      <c r="D350" s="236" t="s">
        <v>223</v>
      </c>
      <c r="E350" s="237" t="s">
        <v>21</v>
      </c>
      <c r="F350" s="238" t="s">
        <v>2989</v>
      </c>
      <c r="G350" s="235"/>
      <c r="H350" s="237" t="s">
        <v>21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223</v>
      </c>
      <c r="AU350" s="244" t="s">
        <v>86</v>
      </c>
      <c r="AV350" s="13" t="s">
        <v>80</v>
      </c>
      <c r="AW350" s="13" t="s">
        <v>34</v>
      </c>
      <c r="AX350" s="13" t="s">
        <v>73</v>
      </c>
      <c r="AY350" s="244" t="s">
        <v>213</v>
      </c>
    </row>
    <row r="351" s="14" customFormat="1">
      <c r="A351" s="14"/>
      <c r="B351" s="245"/>
      <c r="C351" s="246"/>
      <c r="D351" s="236" t="s">
        <v>223</v>
      </c>
      <c r="E351" s="247" t="s">
        <v>21</v>
      </c>
      <c r="F351" s="248" t="s">
        <v>3158</v>
      </c>
      <c r="G351" s="246"/>
      <c r="H351" s="249">
        <v>68.340000000000003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223</v>
      </c>
      <c r="AU351" s="255" t="s">
        <v>86</v>
      </c>
      <c r="AV351" s="14" t="s">
        <v>86</v>
      </c>
      <c r="AW351" s="14" t="s">
        <v>34</v>
      </c>
      <c r="AX351" s="14" t="s">
        <v>73</v>
      </c>
      <c r="AY351" s="255" t="s">
        <v>213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3159</v>
      </c>
      <c r="G352" s="246"/>
      <c r="H352" s="249">
        <v>74.859999999999999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3160</v>
      </c>
      <c r="G353" s="246"/>
      <c r="H353" s="249">
        <v>8.0519999999999996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3065</v>
      </c>
      <c r="G354" s="246"/>
      <c r="H354" s="249">
        <v>138.56999999999999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3161</v>
      </c>
      <c r="G355" s="246"/>
      <c r="H355" s="249">
        <v>-10.625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4" customFormat="1">
      <c r="A356" s="14"/>
      <c r="B356" s="245"/>
      <c r="C356" s="246"/>
      <c r="D356" s="236" t="s">
        <v>223</v>
      </c>
      <c r="E356" s="247" t="s">
        <v>21</v>
      </c>
      <c r="F356" s="248" t="s">
        <v>3067</v>
      </c>
      <c r="G356" s="246"/>
      <c r="H356" s="249">
        <v>-10.191000000000001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223</v>
      </c>
      <c r="AU356" s="255" t="s">
        <v>86</v>
      </c>
      <c r="AV356" s="14" t="s">
        <v>86</v>
      </c>
      <c r="AW356" s="14" t="s">
        <v>34</v>
      </c>
      <c r="AX356" s="14" t="s">
        <v>73</v>
      </c>
      <c r="AY356" s="255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3068</v>
      </c>
      <c r="G357" s="246"/>
      <c r="H357" s="249">
        <v>-16.053000000000001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3003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3162</v>
      </c>
      <c r="G359" s="246"/>
      <c r="H359" s="249">
        <v>110.90000000000001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4" customFormat="1">
      <c r="A360" s="14"/>
      <c r="B360" s="245"/>
      <c r="C360" s="246"/>
      <c r="D360" s="236" t="s">
        <v>223</v>
      </c>
      <c r="E360" s="247" t="s">
        <v>21</v>
      </c>
      <c r="F360" s="248" t="s">
        <v>3070</v>
      </c>
      <c r="G360" s="246"/>
      <c r="H360" s="249">
        <v>-11.25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223</v>
      </c>
      <c r="AU360" s="255" t="s">
        <v>86</v>
      </c>
      <c r="AV360" s="14" t="s">
        <v>86</v>
      </c>
      <c r="AW360" s="14" t="s">
        <v>34</v>
      </c>
      <c r="AX360" s="14" t="s">
        <v>73</v>
      </c>
      <c r="AY360" s="255" t="s">
        <v>213</v>
      </c>
    </row>
    <row r="361" s="14" customFormat="1">
      <c r="A361" s="14"/>
      <c r="B361" s="245"/>
      <c r="C361" s="246"/>
      <c r="D361" s="236" t="s">
        <v>223</v>
      </c>
      <c r="E361" s="247" t="s">
        <v>21</v>
      </c>
      <c r="F361" s="248" t="s">
        <v>3054</v>
      </c>
      <c r="G361" s="246"/>
      <c r="H361" s="249">
        <v>-1.76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223</v>
      </c>
      <c r="AU361" s="255" t="s">
        <v>86</v>
      </c>
      <c r="AV361" s="14" t="s">
        <v>86</v>
      </c>
      <c r="AW361" s="14" t="s">
        <v>34</v>
      </c>
      <c r="AX361" s="14" t="s">
        <v>73</v>
      </c>
      <c r="AY361" s="255" t="s">
        <v>213</v>
      </c>
    </row>
    <row r="362" s="13" customFormat="1">
      <c r="A362" s="13"/>
      <c r="B362" s="234"/>
      <c r="C362" s="235"/>
      <c r="D362" s="236" t="s">
        <v>223</v>
      </c>
      <c r="E362" s="237" t="s">
        <v>21</v>
      </c>
      <c r="F362" s="238" t="s">
        <v>3163</v>
      </c>
      <c r="G362" s="235"/>
      <c r="H362" s="237" t="s">
        <v>21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223</v>
      </c>
      <c r="AU362" s="244" t="s">
        <v>86</v>
      </c>
      <c r="AV362" s="13" t="s">
        <v>80</v>
      </c>
      <c r="AW362" s="13" t="s">
        <v>34</v>
      </c>
      <c r="AX362" s="13" t="s">
        <v>73</v>
      </c>
      <c r="AY362" s="244" t="s">
        <v>213</v>
      </c>
    </row>
    <row r="363" s="14" customFormat="1">
      <c r="A363" s="14"/>
      <c r="B363" s="245"/>
      <c r="C363" s="246"/>
      <c r="D363" s="236" t="s">
        <v>223</v>
      </c>
      <c r="E363" s="247" t="s">
        <v>21</v>
      </c>
      <c r="F363" s="248" t="s">
        <v>3164</v>
      </c>
      <c r="G363" s="246"/>
      <c r="H363" s="249">
        <v>99.290000000000006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223</v>
      </c>
      <c r="AU363" s="255" t="s">
        <v>86</v>
      </c>
      <c r="AV363" s="14" t="s">
        <v>86</v>
      </c>
      <c r="AW363" s="14" t="s">
        <v>34</v>
      </c>
      <c r="AX363" s="14" t="s">
        <v>73</v>
      </c>
      <c r="AY363" s="255" t="s">
        <v>213</v>
      </c>
    </row>
    <row r="364" s="13" customFormat="1">
      <c r="A364" s="13"/>
      <c r="B364" s="234"/>
      <c r="C364" s="235"/>
      <c r="D364" s="236" t="s">
        <v>223</v>
      </c>
      <c r="E364" s="237" t="s">
        <v>21</v>
      </c>
      <c r="F364" s="238" t="s">
        <v>3165</v>
      </c>
      <c r="G364" s="235"/>
      <c r="H364" s="237" t="s">
        <v>21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223</v>
      </c>
      <c r="AU364" s="244" t="s">
        <v>86</v>
      </c>
      <c r="AV364" s="13" t="s">
        <v>80</v>
      </c>
      <c r="AW364" s="13" t="s">
        <v>34</v>
      </c>
      <c r="AX364" s="13" t="s">
        <v>73</v>
      </c>
      <c r="AY364" s="244" t="s">
        <v>213</v>
      </c>
    </row>
    <row r="365" s="14" customFormat="1">
      <c r="A365" s="14"/>
      <c r="B365" s="245"/>
      <c r="C365" s="246"/>
      <c r="D365" s="236" t="s">
        <v>223</v>
      </c>
      <c r="E365" s="247" t="s">
        <v>21</v>
      </c>
      <c r="F365" s="248" t="s">
        <v>3166</v>
      </c>
      <c r="G365" s="246"/>
      <c r="H365" s="249">
        <v>-10.805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223</v>
      </c>
      <c r="AU365" s="255" t="s">
        <v>86</v>
      </c>
      <c r="AV365" s="14" t="s">
        <v>86</v>
      </c>
      <c r="AW365" s="14" t="s">
        <v>34</v>
      </c>
      <c r="AX365" s="14" t="s">
        <v>73</v>
      </c>
      <c r="AY365" s="255" t="s">
        <v>213</v>
      </c>
    </row>
    <row r="366" s="16" customFormat="1">
      <c r="A366" s="16"/>
      <c r="B366" s="282"/>
      <c r="C366" s="283"/>
      <c r="D366" s="236" t="s">
        <v>223</v>
      </c>
      <c r="E366" s="284" t="s">
        <v>2936</v>
      </c>
      <c r="F366" s="285" t="s">
        <v>380</v>
      </c>
      <c r="G366" s="283"/>
      <c r="H366" s="286">
        <v>1141.403</v>
      </c>
      <c r="I366" s="287"/>
      <c r="J366" s="283"/>
      <c r="K366" s="283"/>
      <c r="L366" s="288"/>
      <c r="M366" s="289"/>
      <c r="N366" s="290"/>
      <c r="O366" s="290"/>
      <c r="P366" s="290"/>
      <c r="Q366" s="290"/>
      <c r="R366" s="290"/>
      <c r="S366" s="290"/>
      <c r="T366" s="291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92" t="s">
        <v>223</v>
      </c>
      <c r="AU366" s="292" t="s">
        <v>86</v>
      </c>
      <c r="AV366" s="16" t="s">
        <v>116</v>
      </c>
      <c r="AW366" s="16" t="s">
        <v>34</v>
      </c>
      <c r="AX366" s="16" t="s">
        <v>73</v>
      </c>
      <c r="AY366" s="292" t="s">
        <v>213</v>
      </c>
    </row>
    <row r="367" s="15" customFormat="1">
      <c r="A367" s="15"/>
      <c r="B367" s="256"/>
      <c r="C367" s="257"/>
      <c r="D367" s="236" t="s">
        <v>223</v>
      </c>
      <c r="E367" s="258" t="s">
        <v>21</v>
      </c>
      <c r="F367" s="259" t="s">
        <v>230</v>
      </c>
      <c r="G367" s="257"/>
      <c r="H367" s="260">
        <v>1141.403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223</v>
      </c>
      <c r="AU367" s="266" t="s">
        <v>86</v>
      </c>
      <c r="AV367" s="15" t="s">
        <v>122</v>
      </c>
      <c r="AW367" s="15" t="s">
        <v>34</v>
      </c>
      <c r="AX367" s="15" t="s">
        <v>80</v>
      </c>
      <c r="AY367" s="266" t="s">
        <v>213</v>
      </c>
    </row>
    <row r="368" s="2" customFormat="1" ht="24.15" customHeight="1">
      <c r="A368" s="41"/>
      <c r="B368" s="42"/>
      <c r="C368" s="216" t="s">
        <v>350</v>
      </c>
      <c r="D368" s="216" t="s">
        <v>215</v>
      </c>
      <c r="E368" s="217" t="s">
        <v>3167</v>
      </c>
      <c r="F368" s="218" t="s">
        <v>3168</v>
      </c>
      <c r="G368" s="219" t="s">
        <v>248</v>
      </c>
      <c r="H368" s="220">
        <v>226.17400000000001</v>
      </c>
      <c r="I368" s="221"/>
      <c r="J368" s="222">
        <f>ROUND(I368*H368,2)</f>
        <v>0</v>
      </c>
      <c r="K368" s="218" t="s">
        <v>21</v>
      </c>
      <c r="L368" s="47"/>
      <c r="M368" s="223" t="s">
        <v>21</v>
      </c>
      <c r="N368" s="224" t="s">
        <v>45</v>
      </c>
      <c r="O368" s="87"/>
      <c r="P368" s="225">
        <f>O368*H368</f>
        <v>0</v>
      </c>
      <c r="Q368" s="225">
        <v>0.0028500000000000001</v>
      </c>
      <c r="R368" s="225">
        <f>Q368*H368</f>
        <v>0.6445959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122</v>
      </c>
      <c r="AT368" s="227" t="s">
        <v>215</v>
      </c>
      <c r="AU368" s="227" t="s">
        <v>86</v>
      </c>
      <c r="AY368" s="20" t="s">
        <v>213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86</v>
      </c>
      <c r="BK368" s="228">
        <f>ROUND(I368*H368,2)</f>
        <v>0</v>
      </c>
      <c r="BL368" s="20" t="s">
        <v>122</v>
      </c>
      <c r="BM368" s="227" t="s">
        <v>3169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3170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3" customFormat="1">
      <c r="A370" s="13"/>
      <c r="B370" s="234"/>
      <c r="C370" s="235"/>
      <c r="D370" s="236" t="s">
        <v>223</v>
      </c>
      <c r="E370" s="237" t="s">
        <v>21</v>
      </c>
      <c r="F370" s="238" t="s">
        <v>2996</v>
      </c>
      <c r="G370" s="235"/>
      <c r="H370" s="237" t="s">
        <v>21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223</v>
      </c>
      <c r="AU370" s="244" t="s">
        <v>86</v>
      </c>
      <c r="AV370" s="13" t="s">
        <v>80</v>
      </c>
      <c r="AW370" s="13" t="s">
        <v>34</v>
      </c>
      <c r="AX370" s="13" t="s">
        <v>73</v>
      </c>
      <c r="AY370" s="244" t="s">
        <v>213</v>
      </c>
    </row>
    <row r="371" s="14" customFormat="1">
      <c r="A371" s="14"/>
      <c r="B371" s="245"/>
      <c r="C371" s="246"/>
      <c r="D371" s="236" t="s">
        <v>223</v>
      </c>
      <c r="E371" s="247" t="s">
        <v>21</v>
      </c>
      <c r="F371" s="248" t="s">
        <v>3171</v>
      </c>
      <c r="G371" s="246"/>
      <c r="H371" s="249">
        <v>43.380000000000003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223</v>
      </c>
      <c r="AU371" s="255" t="s">
        <v>86</v>
      </c>
      <c r="AV371" s="14" t="s">
        <v>86</v>
      </c>
      <c r="AW371" s="14" t="s">
        <v>34</v>
      </c>
      <c r="AX371" s="14" t="s">
        <v>73</v>
      </c>
      <c r="AY371" s="255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3172</v>
      </c>
      <c r="G372" s="246"/>
      <c r="H372" s="249">
        <v>-1.75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4" customFormat="1">
      <c r="A373" s="14"/>
      <c r="B373" s="245"/>
      <c r="C373" s="246"/>
      <c r="D373" s="236" t="s">
        <v>223</v>
      </c>
      <c r="E373" s="247" t="s">
        <v>21</v>
      </c>
      <c r="F373" s="248" t="s">
        <v>3173</v>
      </c>
      <c r="G373" s="246"/>
      <c r="H373" s="249">
        <v>7.3399999999999999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223</v>
      </c>
      <c r="AU373" s="255" t="s">
        <v>86</v>
      </c>
      <c r="AV373" s="14" t="s">
        <v>86</v>
      </c>
      <c r="AW373" s="14" t="s">
        <v>34</v>
      </c>
      <c r="AX373" s="14" t="s">
        <v>73</v>
      </c>
      <c r="AY373" s="255" t="s">
        <v>213</v>
      </c>
    </row>
    <row r="374" s="13" customFormat="1">
      <c r="A374" s="13"/>
      <c r="B374" s="234"/>
      <c r="C374" s="235"/>
      <c r="D374" s="236" t="s">
        <v>223</v>
      </c>
      <c r="E374" s="237" t="s">
        <v>21</v>
      </c>
      <c r="F374" s="238" t="s">
        <v>2989</v>
      </c>
      <c r="G374" s="235"/>
      <c r="H374" s="237" t="s">
        <v>21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223</v>
      </c>
      <c r="AU374" s="244" t="s">
        <v>86</v>
      </c>
      <c r="AV374" s="13" t="s">
        <v>80</v>
      </c>
      <c r="AW374" s="13" t="s">
        <v>34</v>
      </c>
      <c r="AX374" s="13" t="s">
        <v>73</v>
      </c>
      <c r="AY374" s="244" t="s">
        <v>213</v>
      </c>
    </row>
    <row r="375" s="14" customFormat="1">
      <c r="A375" s="14"/>
      <c r="B375" s="245"/>
      <c r="C375" s="246"/>
      <c r="D375" s="236" t="s">
        <v>223</v>
      </c>
      <c r="E375" s="247" t="s">
        <v>21</v>
      </c>
      <c r="F375" s="248" t="s">
        <v>3174</v>
      </c>
      <c r="G375" s="246"/>
      <c r="H375" s="249">
        <v>38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223</v>
      </c>
      <c r="AU375" s="255" t="s">
        <v>86</v>
      </c>
      <c r="AV375" s="14" t="s">
        <v>86</v>
      </c>
      <c r="AW375" s="14" t="s">
        <v>34</v>
      </c>
      <c r="AX375" s="14" t="s">
        <v>73</v>
      </c>
      <c r="AY375" s="255" t="s">
        <v>213</v>
      </c>
    </row>
    <row r="376" s="14" customFormat="1">
      <c r="A376" s="14"/>
      <c r="B376" s="245"/>
      <c r="C376" s="246"/>
      <c r="D376" s="236" t="s">
        <v>223</v>
      </c>
      <c r="E376" s="247" t="s">
        <v>21</v>
      </c>
      <c r="F376" s="248" t="s">
        <v>3175</v>
      </c>
      <c r="G376" s="246"/>
      <c r="H376" s="249">
        <v>-5.9930000000000003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223</v>
      </c>
      <c r="AU376" s="255" t="s">
        <v>86</v>
      </c>
      <c r="AV376" s="14" t="s">
        <v>86</v>
      </c>
      <c r="AW376" s="14" t="s">
        <v>34</v>
      </c>
      <c r="AX376" s="14" t="s">
        <v>73</v>
      </c>
      <c r="AY376" s="255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3176</v>
      </c>
      <c r="G377" s="246"/>
      <c r="H377" s="249">
        <v>44.289999999999999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4" customFormat="1">
      <c r="A378" s="14"/>
      <c r="B378" s="245"/>
      <c r="C378" s="246"/>
      <c r="D378" s="236" t="s">
        <v>223</v>
      </c>
      <c r="E378" s="247" t="s">
        <v>21</v>
      </c>
      <c r="F378" s="248" t="s">
        <v>1061</v>
      </c>
      <c r="G378" s="246"/>
      <c r="H378" s="249">
        <v>-6.7999999999999998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223</v>
      </c>
      <c r="AU378" s="255" t="s">
        <v>86</v>
      </c>
      <c r="AV378" s="14" t="s">
        <v>86</v>
      </c>
      <c r="AW378" s="14" t="s">
        <v>34</v>
      </c>
      <c r="AX378" s="14" t="s">
        <v>73</v>
      </c>
      <c r="AY378" s="255" t="s">
        <v>213</v>
      </c>
    </row>
    <row r="379" s="13" customFormat="1">
      <c r="A379" s="13"/>
      <c r="B379" s="234"/>
      <c r="C379" s="235"/>
      <c r="D379" s="236" t="s">
        <v>223</v>
      </c>
      <c r="E379" s="237" t="s">
        <v>21</v>
      </c>
      <c r="F379" s="238" t="s">
        <v>3003</v>
      </c>
      <c r="G379" s="235"/>
      <c r="H379" s="237" t="s">
        <v>21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223</v>
      </c>
      <c r="AU379" s="244" t="s">
        <v>86</v>
      </c>
      <c r="AV379" s="13" t="s">
        <v>80</v>
      </c>
      <c r="AW379" s="13" t="s">
        <v>34</v>
      </c>
      <c r="AX379" s="13" t="s">
        <v>73</v>
      </c>
      <c r="AY379" s="244" t="s">
        <v>213</v>
      </c>
    </row>
    <row r="380" s="14" customFormat="1">
      <c r="A380" s="14"/>
      <c r="B380" s="245"/>
      <c r="C380" s="246"/>
      <c r="D380" s="236" t="s">
        <v>223</v>
      </c>
      <c r="E380" s="247" t="s">
        <v>21</v>
      </c>
      <c r="F380" s="248" t="s">
        <v>3177</v>
      </c>
      <c r="G380" s="246"/>
      <c r="H380" s="249">
        <v>27.170000000000002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223</v>
      </c>
      <c r="AU380" s="255" t="s">
        <v>86</v>
      </c>
      <c r="AV380" s="14" t="s">
        <v>86</v>
      </c>
      <c r="AW380" s="14" t="s">
        <v>34</v>
      </c>
      <c r="AX380" s="14" t="s">
        <v>73</v>
      </c>
      <c r="AY380" s="255" t="s">
        <v>213</v>
      </c>
    </row>
    <row r="381" s="14" customFormat="1">
      <c r="A381" s="14"/>
      <c r="B381" s="245"/>
      <c r="C381" s="246"/>
      <c r="D381" s="236" t="s">
        <v>223</v>
      </c>
      <c r="E381" s="247" t="s">
        <v>21</v>
      </c>
      <c r="F381" s="248" t="s">
        <v>3178</v>
      </c>
      <c r="G381" s="246"/>
      <c r="H381" s="249">
        <v>-2.5499999999999998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223</v>
      </c>
      <c r="AU381" s="255" t="s">
        <v>86</v>
      </c>
      <c r="AV381" s="14" t="s">
        <v>86</v>
      </c>
      <c r="AW381" s="14" t="s">
        <v>34</v>
      </c>
      <c r="AX381" s="14" t="s">
        <v>73</v>
      </c>
      <c r="AY381" s="255" t="s">
        <v>213</v>
      </c>
    </row>
    <row r="382" s="14" customFormat="1">
      <c r="A382" s="14"/>
      <c r="B382" s="245"/>
      <c r="C382" s="246"/>
      <c r="D382" s="236" t="s">
        <v>223</v>
      </c>
      <c r="E382" s="247" t="s">
        <v>21</v>
      </c>
      <c r="F382" s="248" t="s">
        <v>3179</v>
      </c>
      <c r="G382" s="246"/>
      <c r="H382" s="249">
        <v>41.539999999999999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223</v>
      </c>
      <c r="AU382" s="255" t="s">
        <v>86</v>
      </c>
      <c r="AV382" s="14" t="s">
        <v>86</v>
      </c>
      <c r="AW382" s="14" t="s">
        <v>34</v>
      </c>
      <c r="AX382" s="14" t="s">
        <v>73</v>
      </c>
      <c r="AY382" s="255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3071</v>
      </c>
      <c r="G383" s="246"/>
      <c r="H383" s="249">
        <v>-13.199999999999999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3" customFormat="1">
      <c r="A384" s="13"/>
      <c r="B384" s="234"/>
      <c r="C384" s="235"/>
      <c r="D384" s="236" t="s">
        <v>223</v>
      </c>
      <c r="E384" s="237" t="s">
        <v>21</v>
      </c>
      <c r="F384" s="238" t="s">
        <v>3001</v>
      </c>
      <c r="G384" s="235"/>
      <c r="H384" s="237" t="s">
        <v>21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223</v>
      </c>
      <c r="AU384" s="244" t="s">
        <v>86</v>
      </c>
      <c r="AV384" s="13" t="s">
        <v>80</v>
      </c>
      <c r="AW384" s="13" t="s">
        <v>34</v>
      </c>
      <c r="AX384" s="13" t="s">
        <v>73</v>
      </c>
      <c r="AY384" s="244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3180</v>
      </c>
      <c r="G385" s="246"/>
      <c r="H385" s="249">
        <v>52.009999999999998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4" customFormat="1">
      <c r="A386" s="14"/>
      <c r="B386" s="245"/>
      <c r="C386" s="246"/>
      <c r="D386" s="236" t="s">
        <v>223</v>
      </c>
      <c r="E386" s="247" t="s">
        <v>21</v>
      </c>
      <c r="F386" s="248" t="s">
        <v>1065</v>
      </c>
      <c r="G386" s="246"/>
      <c r="H386" s="249">
        <v>-8.0679999999999996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223</v>
      </c>
      <c r="AU386" s="255" t="s">
        <v>86</v>
      </c>
      <c r="AV386" s="14" t="s">
        <v>86</v>
      </c>
      <c r="AW386" s="14" t="s">
        <v>34</v>
      </c>
      <c r="AX386" s="14" t="s">
        <v>73</v>
      </c>
      <c r="AY386" s="255" t="s">
        <v>213</v>
      </c>
    </row>
    <row r="387" s="16" customFormat="1">
      <c r="A387" s="16"/>
      <c r="B387" s="282"/>
      <c r="C387" s="283"/>
      <c r="D387" s="236" t="s">
        <v>223</v>
      </c>
      <c r="E387" s="284" t="s">
        <v>2934</v>
      </c>
      <c r="F387" s="285" t="s">
        <v>380</v>
      </c>
      <c r="G387" s="283"/>
      <c r="H387" s="286">
        <v>215.369</v>
      </c>
      <c r="I387" s="287"/>
      <c r="J387" s="283"/>
      <c r="K387" s="283"/>
      <c r="L387" s="288"/>
      <c r="M387" s="289"/>
      <c r="N387" s="290"/>
      <c r="O387" s="290"/>
      <c r="P387" s="290"/>
      <c r="Q387" s="290"/>
      <c r="R387" s="290"/>
      <c r="S387" s="290"/>
      <c r="T387" s="29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92" t="s">
        <v>223</v>
      </c>
      <c r="AU387" s="292" t="s">
        <v>86</v>
      </c>
      <c r="AV387" s="16" t="s">
        <v>116</v>
      </c>
      <c r="AW387" s="16" t="s">
        <v>34</v>
      </c>
      <c r="AX387" s="16" t="s">
        <v>73</v>
      </c>
      <c r="AY387" s="292" t="s">
        <v>213</v>
      </c>
    </row>
    <row r="388" s="13" customFormat="1">
      <c r="A388" s="13"/>
      <c r="B388" s="234"/>
      <c r="C388" s="235"/>
      <c r="D388" s="236" t="s">
        <v>223</v>
      </c>
      <c r="E388" s="237" t="s">
        <v>21</v>
      </c>
      <c r="F388" s="238" t="s">
        <v>3181</v>
      </c>
      <c r="G388" s="235"/>
      <c r="H388" s="237" t="s">
        <v>21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223</v>
      </c>
      <c r="AU388" s="244" t="s">
        <v>86</v>
      </c>
      <c r="AV388" s="13" t="s">
        <v>80</v>
      </c>
      <c r="AW388" s="13" t="s">
        <v>34</v>
      </c>
      <c r="AX388" s="13" t="s">
        <v>73</v>
      </c>
      <c r="AY388" s="244" t="s">
        <v>213</v>
      </c>
    </row>
    <row r="389" s="14" customFormat="1">
      <c r="A389" s="14"/>
      <c r="B389" s="245"/>
      <c r="C389" s="246"/>
      <c r="D389" s="236" t="s">
        <v>223</v>
      </c>
      <c r="E389" s="247" t="s">
        <v>21</v>
      </c>
      <c r="F389" s="248" t="s">
        <v>3182</v>
      </c>
      <c r="G389" s="246"/>
      <c r="H389" s="249">
        <v>1.5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223</v>
      </c>
      <c r="AU389" s="255" t="s">
        <v>86</v>
      </c>
      <c r="AV389" s="14" t="s">
        <v>86</v>
      </c>
      <c r="AW389" s="14" t="s">
        <v>34</v>
      </c>
      <c r="AX389" s="14" t="s">
        <v>73</v>
      </c>
      <c r="AY389" s="255" t="s">
        <v>213</v>
      </c>
    </row>
    <row r="390" s="14" customFormat="1">
      <c r="A390" s="14"/>
      <c r="B390" s="245"/>
      <c r="C390" s="246"/>
      <c r="D390" s="236" t="s">
        <v>223</v>
      </c>
      <c r="E390" s="247" t="s">
        <v>21</v>
      </c>
      <c r="F390" s="248" t="s">
        <v>3183</v>
      </c>
      <c r="G390" s="246"/>
      <c r="H390" s="249">
        <v>2.5099999999999998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223</v>
      </c>
      <c r="AU390" s="255" t="s">
        <v>86</v>
      </c>
      <c r="AV390" s="14" t="s">
        <v>86</v>
      </c>
      <c r="AW390" s="14" t="s">
        <v>34</v>
      </c>
      <c r="AX390" s="14" t="s">
        <v>73</v>
      </c>
      <c r="AY390" s="255" t="s">
        <v>213</v>
      </c>
    </row>
    <row r="391" s="14" customFormat="1">
      <c r="A391" s="14"/>
      <c r="B391" s="245"/>
      <c r="C391" s="246"/>
      <c r="D391" s="236" t="s">
        <v>223</v>
      </c>
      <c r="E391" s="247" t="s">
        <v>21</v>
      </c>
      <c r="F391" s="248" t="s">
        <v>3184</v>
      </c>
      <c r="G391" s="246"/>
      <c r="H391" s="249">
        <v>1.48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223</v>
      </c>
      <c r="AU391" s="255" t="s">
        <v>86</v>
      </c>
      <c r="AV391" s="14" t="s">
        <v>86</v>
      </c>
      <c r="AW391" s="14" t="s">
        <v>34</v>
      </c>
      <c r="AX391" s="14" t="s">
        <v>73</v>
      </c>
      <c r="AY391" s="255" t="s">
        <v>213</v>
      </c>
    </row>
    <row r="392" s="14" customFormat="1">
      <c r="A392" s="14"/>
      <c r="B392" s="245"/>
      <c r="C392" s="246"/>
      <c r="D392" s="236" t="s">
        <v>223</v>
      </c>
      <c r="E392" s="247" t="s">
        <v>21</v>
      </c>
      <c r="F392" s="248" t="s">
        <v>3185</v>
      </c>
      <c r="G392" s="246"/>
      <c r="H392" s="249">
        <v>1.5660000000000001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223</v>
      </c>
      <c r="AU392" s="255" t="s">
        <v>86</v>
      </c>
      <c r="AV392" s="14" t="s">
        <v>86</v>
      </c>
      <c r="AW392" s="14" t="s">
        <v>34</v>
      </c>
      <c r="AX392" s="14" t="s">
        <v>73</v>
      </c>
      <c r="AY392" s="255" t="s">
        <v>213</v>
      </c>
    </row>
    <row r="393" s="14" customFormat="1">
      <c r="A393" s="14"/>
      <c r="B393" s="245"/>
      <c r="C393" s="246"/>
      <c r="D393" s="236" t="s">
        <v>223</v>
      </c>
      <c r="E393" s="247" t="s">
        <v>21</v>
      </c>
      <c r="F393" s="248" t="s">
        <v>3186</v>
      </c>
      <c r="G393" s="246"/>
      <c r="H393" s="249">
        <v>2.1200000000000001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223</v>
      </c>
      <c r="AU393" s="255" t="s">
        <v>86</v>
      </c>
      <c r="AV393" s="14" t="s">
        <v>86</v>
      </c>
      <c r="AW393" s="14" t="s">
        <v>34</v>
      </c>
      <c r="AX393" s="14" t="s">
        <v>73</v>
      </c>
      <c r="AY393" s="255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3187</v>
      </c>
      <c r="G394" s="246"/>
      <c r="H394" s="249">
        <v>1.629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6" customFormat="1">
      <c r="A395" s="16"/>
      <c r="B395" s="282"/>
      <c r="C395" s="283"/>
      <c r="D395" s="236" t="s">
        <v>223</v>
      </c>
      <c r="E395" s="284" t="s">
        <v>21</v>
      </c>
      <c r="F395" s="285" t="s">
        <v>380</v>
      </c>
      <c r="G395" s="283"/>
      <c r="H395" s="286">
        <v>10.805</v>
      </c>
      <c r="I395" s="287"/>
      <c r="J395" s="283"/>
      <c r="K395" s="283"/>
      <c r="L395" s="288"/>
      <c r="M395" s="289"/>
      <c r="N395" s="290"/>
      <c r="O395" s="290"/>
      <c r="P395" s="290"/>
      <c r="Q395" s="290"/>
      <c r="R395" s="290"/>
      <c r="S395" s="290"/>
      <c r="T395" s="291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92" t="s">
        <v>223</v>
      </c>
      <c r="AU395" s="292" t="s">
        <v>86</v>
      </c>
      <c r="AV395" s="16" t="s">
        <v>116</v>
      </c>
      <c r="AW395" s="16" t="s">
        <v>34</v>
      </c>
      <c r="AX395" s="16" t="s">
        <v>73</v>
      </c>
      <c r="AY395" s="292" t="s">
        <v>213</v>
      </c>
    </row>
    <row r="396" s="15" customFormat="1">
      <c r="A396" s="15"/>
      <c r="B396" s="256"/>
      <c r="C396" s="257"/>
      <c r="D396" s="236" t="s">
        <v>223</v>
      </c>
      <c r="E396" s="258" t="s">
        <v>21</v>
      </c>
      <c r="F396" s="259" t="s">
        <v>230</v>
      </c>
      <c r="G396" s="257"/>
      <c r="H396" s="260">
        <v>226.17400000000001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223</v>
      </c>
      <c r="AU396" s="266" t="s">
        <v>86</v>
      </c>
      <c r="AV396" s="15" t="s">
        <v>122</v>
      </c>
      <c r="AW396" s="15" t="s">
        <v>34</v>
      </c>
      <c r="AX396" s="15" t="s">
        <v>80</v>
      </c>
      <c r="AY396" s="266" t="s">
        <v>213</v>
      </c>
    </row>
    <row r="397" s="12" customFormat="1" ht="22.8" customHeight="1">
      <c r="A397" s="12"/>
      <c r="B397" s="200"/>
      <c r="C397" s="201"/>
      <c r="D397" s="202" t="s">
        <v>72</v>
      </c>
      <c r="E397" s="214" t="s">
        <v>252</v>
      </c>
      <c r="F397" s="214" t="s">
        <v>253</v>
      </c>
      <c r="G397" s="201"/>
      <c r="H397" s="201"/>
      <c r="I397" s="204"/>
      <c r="J397" s="215">
        <f>BK397</f>
        <v>0</v>
      </c>
      <c r="K397" s="201"/>
      <c r="L397" s="206"/>
      <c r="M397" s="207"/>
      <c r="N397" s="208"/>
      <c r="O397" s="208"/>
      <c r="P397" s="209">
        <f>SUM(P398:P456)</f>
        <v>0</v>
      </c>
      <c r="Q397" s="208"/>
      <c r="R397" s="209">
        <f>SUM(R398:R456)</f>
        <v>0.0045156799999999993</v>
      </c>
      <c r="S397" s="208"/>
      <c r="T397" s="210">
        <f>SUM(T398:T456)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1" t="s">
        <v>80</v>
      </c>
      <c r="AT397" s="212" t="s">
        <v>72</v>
      </c>
      <c r="AU397" s="212" t="s">
        <v>80</v>
      </c>
      <c r="AY397" s="211" t="s">
        <v>213</v>
      </c>
      <c r="BK397" s="213">
        <f>SUM(BK398:BK456)</f>
        <v>0</v>
      </c>
    </row>
    <row r="398" s="2" customFormat="1" ht="24.15" customHeight="1">
      <c r="A398" s="41"/>
      <c r="B398" s="42"/>
      <c r="C398" s="216" t="s">
        <v>466</v>
      </c>
      <c r="D398" s="216" t="s">
        <v>215</v>
      </c>
      <c r="E398" s="217" t="s">
        <v>3188</v>
      </c>
      <c r="F398" s="218" t="s">
        <v>3189</v>
      </c>
      <c r="G398" s="219" t="s">
        <v>248</v>
      </c>
      <c r="H398" s="220">
        <v>533.048</v>
      </c>
      <c r="I398" s="221"/>
      <c r="J398" s="222">
        <f>ROUND(I398*H398,2)</f>
        <v>0</v>
      </c>
      <c r="K398" s="218" t="s">
        <v>219</v>
      </c>
      <c r="L398" s="47"/>
      <c r="M398" s="223" t="s">
        <v>21</v>
      </c>
      <c r="N398" s="224" t="s">
        <v>45</v>
      </c>
      <c r="O398" s="87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122</v>
      </c>
      <c r="AT398" s="227" t="s">
        <v>215</v>
      </c>
      <c r="AU398" s="227" t="s">
        <v>86</v>
      </c>
      <c r="AY398" s="20" t="s">
        <v>213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86</v>
      </c>
      <c r="BK398" s="228">
        <f>ROUND(I398*H398,2)</f>
        <v>0</v>
      </c>
      <c r="BL398" s="20" t="s">
        <v>122</v>
      </c>
      <c r="BM398" s="227" t="s">
        <v>3190</v>
      </c>
    </row>
    <row r="399" s="2" customFormat="1">
      <c r="A399" s="41"/>
      <c r="B399" s="42"/>
      <c r="C399" s="43"/>
      <c r="D399" s="229" t="s">
        <v>221</v>
      </c>
      <c r="E399" s="43"/>
      <c r="F399" s="230" t="s">
        <v>3191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221</v>
      </c>
      <c r="AU399" s="20" t="s">
        <v>86</v>
      </c>
    </row>
    <row r="400" s="13" customFormat="1">
      <c r="A400" s="13"/>
      <c r="B400" s="234"/>
      <c r="C400" s="235"/>
      <c r="D400" s="236" t="s">
        <v>223</v>
      </c>
      <c r="E400" s="237" t="s">
        <v>21</v>
      </c>
      <c r="F400" s="238" t="s">
        <v>2989</v>
      </c>
      <c r="G400" s="235"/>
      <c r="H400" s="237" t="s">
        <v>21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223</v>
      </c>
      <c r="AU400" s="244" t="s">
        <v>86</v>
      </c>
      <c r="AV400" s="13" t="s">
        <v>80</v>
      </c>
      <c r="AW400" s="13" t="s">
        <v>34</v>
      </c>
      <c r="AX400" s="13" t="s">
        <v>73</v>
      </c>
      <c r="AY400" s="244" t="s">
        <v>213</v>
      </c>
    </row>
    <row r="401" s="14" customFormat="1">
      <c r="A401" s="14"/>
      <c r="B401" s="245"/>
      <c r="C401" s="246"/>
      <c r="D401" s="236" t="s">
        <v>223</v>
      </c>
      <c r="E401" s="247" t="s">
        <v>21</v>
      </c>
      <c r="F401" s="248" t="s">
        <v>3192</v>
      </c>
      <c r="G401" s="246"/>
      <c r="H401" s="249">
        <v>27.559999999999999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223</v>
      </c>
      <c r="AU401" s="255" t="s">
        <v>86</v>
      </c>
      <c r="AV401" s="14" t="s">
        <v>86</v>
      </c>
      <c r="AW401" s="14" t="s">
        <v>34</v>
      </c>
      <c r="AX401" s="14" t="s">
        <v>73</v>
      </c>
      <c r="AY401" s="255" t="s">
        <v>213</v>
      </c>
    </row>
    <row r="402" s="13" customFormat="1">
      <c r="A402" s="13"/>
      <c r="B402" s="234"/>
      <c r="C402" s="235"/>
      <c r="D402" s="236" t="s">
        <v>223</v>
      </c>
      <c r="E402" s="237" t="s">
        <v>21</v>
      </c>
      <c r="F402" s="238" t="s">
        <v>2996</v>
      </c>
      <c r="G402" s="235"/>
      <c r="H402" s="237" t="s">
        <v>21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223</v>
      </c>
      <c r="AU402" s="244" t="s">
        <v>86</v>
      </c>
      <c r="AV402" s="13" t="s">
        <v>80</v>
      </c>
      <c r="AW402" s="13" t="s">
        <v>34</v>
      </c>
      <c r="AX402" s="13" t="s">
        <v>73</v>
      </c>
      <c r="AY402" s="244" t="s">
        <v>213</v>
      </c>
    </row>
    <row r="403" s="14" customFormat="1">
      <c r="A403" s="14"/>
      <c r="B403" s="245"/>
      <c r="C403" s="246"/>
      <c r="D403" s="236" t="s">
        <v>223</v>
      </c>
      <c r="E403" s="247" t="s">
        <v>21</v>
      </c>
      <c r="F403" s="248" t="s">
        <v>3193</v>
      </c>
      <c r="G403" s="246"/>
      <c r="H403" s="249">
        <v>195.45599999999999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223</v>
      </c>
      <c r="AU403" s="255" t="s">
        <v>86</v>
      </c>
      <c r="AV403" s="14" t="s">
        <v>86</v>
      </c>
      <c r="AW403" s="14" t="s">
        <v>34</v>
      </c>
      <c r="AX403" s="14" t="s">
        <v>73</v>
      </c>
      <c r="AY403" s="255" t="s">
        <v>213</v>
      </c>
    </row>
    <row r="404" s="13" customFormat="1">
      <c r="A404" s="13"/>
      <c r="B404" s="234"/>
      <c r="C404" s="235"/>
      <c r="D404" s="236" t="s">
        <v>223</v>
      </c>
      <c r="E404" s="237" t="s">
        <v>21</v>
      </c>
      <c r="F404" s="238" t="s">
        <v>2989</v>
      </c>
      <c r="G404" s="235"/>
      <c r="H404" s="237" t="s">
        <v>21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223</v>
      </c>
      <c r="AU404" s="244" t="s">
        <v>86</v>
      </c>
      <c r="AV404" s="13" t="s">
        <v>80</v>
      </c>
      <c r="AW404" s="13" t="s">
        <v>34</v>
      </c>
      <c r="AX404" s="13" t="s">
        <v>73</v>
      </c>
      <c r="AY404" s="244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3194</v>
      </c>
      <c r="G405" s="246"/>
      <c r="H405" s="249">
        <v>15.6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3" customFormat="1">
      <c r="A406" s="13"/>
      <c r="B406" s="234"/>
      <c r="C406" s="235"/>
      <c r="D406" s="236" t="s">
        <v>223</v>
      </c>
      <c r="E406" s="237" t="s">
        <v>21</v>
      </c>
      <c r="F406" s="238" t="s">
        <v>3003</v>
      </c>
      <c r="G406" s="235"/>
      <c r="H406" s="237" t="s">
        <v>21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223</v>
      </c>
      <c r="AU406" s="244" t="s">
        <v>86</v>
      </c>
      <c r="AV406" s="13" t="s">
        <v>80</v>
      </c>
      <c r="AW406" s="13" t="s">
        <v>34</v>
      </c>
      <c r="AX406" s="13" t="s">
        <v>73</v>
      </c>
      <c r="AY406" s="244" t="s">
        <v>213</v>
      </c>
    </row>
    <row r="407" s="14" customFormat="1">
      <c r="A407" s="14"/>
      <c r="B407" s="245"/>
      <c r="C407" s="246"/>
      <c r="D407" s="236" t="s">
        <v>223</v>
      </c>
      <c r="E407" s="247" t="s">
        <v>21</v>
      </c>
      <c r="F407" s="248" t="s">
        <v>3195</v>
      </c>
      <c r="G407" s="246"/>
      <c r="H407" s="249">
        <v>39.962000000000003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223</v>
      </c>
      <c r="AU407" s="255" t="s">
        <v>86</v>
      </c>
      <c r="AV407" s="14" t="s">
        <v>86</v>
      </c>
      <c r="AW407" s="14" t="s">
        <v>34</v>
      </c>
      <c r="AX407" s="14" t="s">
        <v>73</v>
      </c>
      <c r="AY407" s="255" t="s">
        <v>213</v>
      </c>
    </row>
    <row r="408" s="13" customFormat="1">
      <c r="A408" s="13"/>
      <c r="B408" s="234"/>
      <c r="C408" s="235"/>
      <c r="D408" s="236" t="s">
        <v>223</v>
      </c>
      <c r="E408" s="237" t="s">
        <v>21</v>
      </c>
      <c r="F408" s="238" t="s">
        <v>3003</v>
      </c>
      <c r="G408" s="235"/>
      <c r="H408" s="237" t="s">
        <v>21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223</v>
      </c>
      <c r="AU408" s="244" t="s">
        <v>86</v>
      </c>
      <c r="AV408" s="13" t="s">
        <v>80</v>
      </c>
      <c r="AW408" s="13" t="s">
        <v>34</v>
      </c>
      <c r="AX408" s="13" t="s">
        <v>73</v>
      </c>
      <c r="AY408" s="244" t="s">
        <v>213</v>
      </c>
    </row>
    <row r="409" s="14" customFormat="1">
      <c r="A409" s="14"/>
      <c r="B409" s="245"/>
      <c r="C409" s="246"/>
      <c r="D409" s="236" t="s">
        <v>223</v>
      </c>
      <c r="E409" s="247" t="s">
        <v>21</v>
      </c>
      <c r="F409" s="248" t="s">
        <v>3196</v>
      </c>
      <c r="G409" s="246"/>
      <c r="H409" s="249">
        <v>70.650000000000006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223</v>
      </c>
      <c r="AU409" s="255" t="s">
        <v>86</v>
      </c>
      <c r="AV409" s="14" t="s">
        <v>86</v>
      </c>
      <c r="AW409" s="14" t="s">
        <v>34</v>
      </c>
      <c r="AX409" s="14" t="s">
        <v>73</v>
      </c>
      <c r="AY409" s="255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3197</v>
      </c>
      <c r="G410" s="246"/>
      <c r="H410" s="249">
        <v>183.81999999999999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6" customFormat="1">
      <c r="A411" s="16"/>
      <c r="B411" s="282"/>
      <c r="C411" s="283"/>
      <c r="D411" s="236" t="s">
        <v>223</v>
      </c>
      <c r="E411" s="284" t="s">
        <v>2920</v>
      </c>
      <c r="F411" s="285" t="s">
        <v>380</v>
      </c>
      <c r="G411" s="283"/>
      <c r="H411" s="286">
        <v>533.048</v>
      </c>
      <c r="I411" s="287"/>
      <c r="J411" s="283"/>
      <c r="K411" s="283"/>
      <c r="L411" s="288"/>
      <c r="M411" s="289"/>
      <c r="N411" s="290"/>
      <c r="O411" s="290"/>
      <c r="P411" s="290"/>
      <c r="Q411" s="290"/>
      <c r="R411" s="290"/>
      <c r="S411" s="290"/>
      <c r="T411" s="291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92" t="s">
        <v>223</v>
      </c>
      <c r="AU411" s="292" t="s">
        <v>86</v>
      </c>
      <c r="AV411" s="16" t="s">
        <v>116</v>
      </c>
      <c r="AW411" s="16" t="s">
        <v>34</v>
      </c>
      <c r="AX411" s="16" t="s">
        <v>73</v>
      </c>
      <c r="AY411" s="292" t="s">
        <v>213</v>
      </c>
    </row>
    <row r="412" s="15" customFormat="1">
      <c r="A412" s="15"/>
      <c r="B412" s="256"/>
      <c r="C412" s="257"/>
      <c r="D412" s="236" t="s">
        <v>223</v>
      </c>
      <c r="E412" s="258" t="s">
        <v>21</v>
      </c>
      <c r="F412" s="259" t="s">
        <v>230</v>
      </c>
      <c r="G412" s="257"/>
      <c r="H412" s="260">
        <v>533.048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223</v>
      </c>
      <c r="AU412" s="266" t="s">
        <v>86</v>
      </c>
      <c r="AV412" s="15" t="s">
        <v>122</v>
      </c>
      <c r="AW412" s="15" t="s">
        <v>34</v>
      </c>
      <c r="AX412" s="15" t="s">
        <v>80</v>
      </c>
      <c r="AY412" s="266" t="s">
        <v>213</v>
      </c>
    </row>
    <row r="413" s="2" customFormat="1" ht="24.15" customHeight="1">
      <c r="A413" s="41"/>
      <c r="B413" s="42"/>
      <c r="C413" s="216" t="s">
        <v>469</v>
      </c>
      <c r="D413" s="216" t="s">
        <v>215</v>
      </c>
      <c r="E413" s="217" t="s">
        <v>3198</v>
      </c>
      <c r="F413" s="218" t="s">
        <v>3199</v>
      </c>
      <c r="G413" s="219" t="s">
        <v>248</v>
      </c>
      <c r="H413" s="220">
        <v>1231.8050000000001</v>
      </c>
      <c r="I413" s="221"/>
      <c r="J413" s="222">
        <f>ROUND(I413*H413,2)</f>
        <v>0</v>
      </c>
      <c r="K413" s="218" t="s">
        <v>219</v>
      </c>
      <c r="L413" s="47"/>
      <c r="M413" s="223" t="s">
        <v>21</v>
      </c>
      <c r="N413" s="224" t="s">
        <v>45</v>
      </c>
      <c r="O413" s="87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122</v>
      </c>
      <c r="AT413" s="227" t="s">
        <v>215</v>
      </c>
      <c r="AU413" s="227" t="s">
        <v>86</v>
      </c>
      <c r="AY413" s="20" t="s">
        <v>213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86</v>
      </c>
      <c r="BK413" s="228">
        <f>ROUND(I413*H413,2)</f>
        <v>0</v>
      </c>
      <c r="BL413" s="20" t="s">
        <v>122</v>
      </c>
      <c r="BM413" s="227" t="s">
        <v>3200</v>
      </c>
    </row>
    <row r="414" s="2" customFormat="1">
      <c r="A414" s="41"/>
      <c r="B414" s="42"/>
      <c r="C414" s="43"/>
      <c r="D414" s="229" t="s">
        <v>221</v>
      </c>
      <c r="E414" s="43"/>
      <c r="F414" s="230" t="s">
        <v>3201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221</v>
      </c>
      <c r="AU414" s="20" t="s">
        <v>86</v>
      </c>
    </row>
    <row r="415" s="13" customFormat="1">
      <c r="A415" s="13"/>
      <c r="B415" s="234"/>
      <c r="C415" s="235"/>
      <c r="D415" s="236" t="s">
        <v>223</v>
      </c>
      <c r="E415" s="237" t="s">
        <v>21</v>
      </c>
      <c r="F415" s="238" t="s">
        <v>2989</v>
      </c>
      <c r="G415" s="235"/>
      <c r="H415" s="237" t="s">
        <v>21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223</v>
      </c>
      <c r="AU415" s="244" t="s">
        <v>86</v>
      </c>
      <c r="AV415" s="13" t="s">
        <v>80</v>
      </c>
      <c r="AW415" s="13" t="s">
        <v>34</v>
      </c>
      <c r="AX415" s="13" t="s">
        <v>73</v>
      </c>
      <c r="AY415" s="244" t="s">
        <v>213</v>
      </c>
    </row>
    <row r="416" s="14" customFormat="1">
      <c r="A416" s="14"/>
      <c r="B416" s="245"/>
      <c r="C416" s="246"/>
      <c r="D416" s="236" t="s">
        <v>223</v>
      </c>
      <c r="E416" s="247" t="s">
        <v>21</v>
      </c>
      <c r="F416" s="248" t="s">
        <v>3202</v>
      </c>
      <c r="G416" s="246"/>
      <c r="H416" s="249">
        <v>139.44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223</v>
      </c>
      <c r="AU416" s="255" t="s">
        <v>86</v>
      </c>
      <c r="AV416" s="14" t="s">
        <v>86</v>
      </c>
      <c r="AW416" s="14" t="s">
        <v>34</v>
      </c>
      <c r="AX416" s="14" t="s">
        <v>73</v>
      </c>
      <c r="AY416" s="255" t="s">
        <v>213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3203</v>
      </c>
      <c r="G417" s="246"/>
      <c r="H417" s="249">
        <v>285.12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3" customFormat="1">
      <c r="A418" s="13"/>
      <c r="B418" s="234"/>
      <c r="C418" s="235"/>
      <c r="D418" s="236" t="s">
        <v>223</v>
      </c>
      <c r="E418" s="237" t="s">
        <v>21</v>
      </c>
      <c r="F418" s="238" t="s">
        <v>2996</v>
      </c>
      <c r="G418" s="235"/>
      <c r="H418" s="237" t="s">
        <v>21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223</v>
      </c>
      <c r="AU418" s="244" t="s">
        <v>86</v>
      </c>
      <c r="AV418" s="13" t="s">
        <v>80</v>
      </c>
      <c r="AW418" s="13" t="s">
        <v>34</v>
      </c>
      <c r="AX418" s="13" t="s">
        <v>73</v>
      </c>
      <c r="AY418" s="244" t="s">
        <v>213</v>
      </c>
    </row>
    <row r="419" s="14" customFormat="1">
      <c r="A419" s="14"/>
      <c r="B419" s="245"/>
      <c r="C419" s="246"/>
      <c r="D419" s="236" t="s">
        <v>223</v>
      </c>
      <c r="E419" s="247" t="s">
        <v>21</v>
      </c>
      <c r="F419" s="248" t="s">
        <v>3204</v>
      </c>
      <c r="G419" s="246"/>
      <c r="H419" s="249">
        <v>184.95500000000001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223</v>
      </c>
      <c r="AU419" s="255" t="s">
        <v>86</v>
      </c>
      <c r="AV419" s="14" t="s">
        <v>86</v>
      </c>
      <c r="AW419" s="14" t="s">
        <v>34</v>
      </c>
      <c r="AX419" s="14" t="s">
        <v>73</v>
      </c>
      <c r="AY419" s="255" t="s">
        <v>213</v>
      </c>
    </row>
    <row r="420" s="14" customFormat="1">
      <c r="A420" s="14"/>
      <c r="B420" s="245"/>
      <c r="C420" s="246"/>
      <c r="D420" s="236" t="s">
        <v>223</v>
      </c>
      <c r="E420" s="247" t="s">
        <v>21</v>
      </c>
      <c r="F420" s="248" t="s">
        <v>3193</v>
      </c>
      <c r="G420" s="246"/>
      <c r="H420" s="249">
        <v>195.45599999999999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223</v>
      </c>
      <c r="AU420" s="255" t="s">
        <v>86</v>
      </c>
      <c r="AV420" s="14" t="s">
        <v>86</v>
      </c>
      <c r="AW420" s="14" t="s">
        <v>34</v>
      </c>
      <c r="AX420" s="14" t="s">
        <v>73</v>
      </c>
      <c r="AY420" s="255" t="s">
        <v>213</v>
      </c>
    </row>
    <row r="421" s="13" customFormat="1">
      <c r="A421" s="13"/>
      <c r="B421" s="234"/>
      <c r="C421" s="235"/>
      <c r="D421" s="236" t="s">
        <v>223</v>
      </c>
      <c r="E421" s="237" t="s">
        <v>21</v>
      </c>
      <c r="F421" s="238" t="s">
        <v>3001</v>
      </c>
      <c r="G421" s="235"/>
      <c r="H421" s="237" t="s">
        <v>21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223</v>
      </c>
      <c r="AU421" s="244" t="s">
        <v>86</v>
      </c>
      <c r="AV421" s="13" t="s">
        <v>80</v>
      </c>
      <c r="AW421" s="13" t="s">
        <v>34</v>
      </c>
      <c r="AX421" s="13" t="s">
        <v>73</v>
      </c>
      <c r="AY421" s="244" t="s">
        <v>213</v>
      </c>
    </row>
    <row r="422" s="14" customFormat="1">
      <c r="A422" s="14"/>
      <c r="B422" s="245"/>
      <c r="C422" s="246"/>
      <c r="D422" s="236" t="s">
        <v>223</v>
      </c>
      <c r="E422" s="247" t="s">
        <v>21</v>
      </c>
      <c r="F422" s="248" t="s">
        <v>3205</v>
      </c>
      <c r="G422" s="246"/>
      <c r="H422" s="249">
        <v>360.99000000000001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223</v>
      </c>
      <c r="AU422" s="255" t="s">
        <v>86</v>
      </c>
      <c r="AV422" s="14" t="s">
        <v>86</v>
      </c>
      <c r="AW422" s="14" t="s">
        <v>34</v>
      </c>
      <c r="AX422" s="14" t="s">
        <v>73</v>
      </c>
      <c r="AY422" s="255" t="s">
        <v>213</v>
      </c>
    </row>
    <row r="423" s="13" customFormat="1">
      <c r="A423" s="13"/>
      <c r="B423" s="234"/>
      <c r="C423" s="235"/>
      <c r="D423" s="236" t="s">
        <v>223</v>
      </c>
      <c r="E423" s="237" t="s">
        <v>21</v>
      </c>
      <c r="F423" s="238" t="s">
        <v>3003</v>
      </c>
      <c r="G423" s="235"/>
      <c r="H423" s="237" t="s">
        <v>21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223</v>
      </c>
      <c r="AU423" s="244" t="s">
        <v>86</v>
      </c>
      <c r="AV423" s="13" t="s">
        <v>80</v>
      </c>
      <c r="AW423" s="13" t="s">
        <v>34</v>
      </c>
      <c r="AX423" s="13" t="s">
        <v>73</v>
      </c>
      <c r="AY423" s="244" t="s">
        <v>213</v>
      </c>
    </row>
    <row r="424" s="14" customFormat="1">
      <c r="A424" s="14"/>
      <c r="B424" s="245"/>
      <c r="C424" s="246"/>
      <c r="D424" s="236" t="s">
        <v>223</v>
      </c>
      <c r="E424" s="247" t="s">
        <v>21</v>
      </c>
      <c r="F424" s="248" t="s">
        <v>3206</v>
      </c>
      <c r="G424" s="246"/>
      <c r="H424" s="249">
        <v>65.843999999999994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223</v>
      </c>
      <c r="AU424" s="255" t="s">
        <v>86</v>
      </c>
      <c r="AV424" s="14" t="s">
        <v>86</v>
      </c>
      <c r="AW424" s="14" t="s">
        <v>34</v>
      </c>
      <c r="AX424" s="14" t="s">
        <v>73</v>
      </c>
      <c r="AY424" s="255" t="s">
        <v>213</v>
      </c>
    </row>
    <row r="425" s="16" customFormat="1">
      <c r="A425" s="16"/>
      <c r="B425" s="282"/>
      <c r="C425" s="283"/>
      <c r="D425" s="236" t="s">
        <v>223</v>
      </c>
      <c r="E425" s="284" t="s">
        <v>2922</v>
      </c>
      <c r="F425" s="285" t="s">
        <v>380</v>
      </c>
      <c r="G425" s="283"/>
      <c r="H425" s="286">
        <v>1231.8050000000001</v>
      </c>
      <c r="I425" s="287"/>
      <c r="J425" s="283"/>
      <c r="K425" s="283"/>
      <c r="L425" s="288"/>
      <c r="M425" s="289"/>
      <c r="N425" s="290"/>
      <c r="O425" s="290"/>
      <c r="P425" s="290"/>
      <c r="Q425" s="290"/>
      <c r="R425" s="290"/>
      <c r="S425" s="290"/>
      <c r="T425" s="291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92" t="s">
        <v>223</v>
      </c>
      <c r="AU425" s="292" t="s">
        <v>86</v>
      </c>
      <c r="AV425" s="16" t="s">
        <v>116</v>
      </c>
      <c r="AW425" s="16" t="s">
        <v>34</v>
      </c>
      <c r="AX425" s="16" t="s">
        <v>73</v>
      </c>
      <c r="AY425" s="292" t="s">
        <v>213</v>
      </c>
    </row>
    <row r="426" s="15" customFormat="1">
      <c r="A426" s="15"/>
      <c r="B426" s="256"/>
      <c r="C426" s="257"/>
      <c r="D426" s="236" t="s">
        <v>223</v>
      </c>
      <c r="E426" s="258" t="s">
        <v>21</v>
      </c>
      <c r="F426" s="259" t="s">
        <v>230</v>
      </c>
      <c r="G426" s="257"/>
      <c r="H426" s="260">
        <v>1231.8050000000001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223</v>
      </c>
      <c r="AU426" s="266" t="s">
        <v>86</v>
      </c>
      <c r="AV426" s="15" t="s">
        <v>122</v>
      </c>
      <c r="AW426" s="15" t="s">
        <v>34</v>
      </c>
      <c r="AX426" s="15" t="s">
        <v>80</v>
      </c>
      <c r="AY426" s="266" t="s">
        <v>213</v>
      </c>
    </row>
    <row r="427" s="2" customFormat="1" ht="24.15" customHeight="1">
      <c r="A427" s="41"/>
      <c r="B427" s="42"/>
      <c r="C427" s="216" t="s">
        <v>475</v>
      </c>
      <c r="D427" s="216" t="s">
        <v>215</v>
      </c>
      <c r="E427" s="217" t="s">
        <v>3207</v>
      </c>
      <c r="F427" s="218" t="s">
        <v>3208</v>
      </c>
      <c r="G427" s="219" t="s">
        <v>248</v>
      </c>
      <c r="H427" s="220">
        <v>533.048</v>
      </c>
      <c r="I427" s="221"/>
      <c r="J427" s="222">
        <f>ROUND(I427*H427,2)</f>
        <v>0</v>
      </c>
      <c r="K427" s="218" t="s">
        <v>21</v>
      </c>
      <c r="L427" s="47"/>
      <c r="M427" s="223" t="s">
        <v>21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122</v>
      </c>
      <c r="AT427" s="227" t="s">
        <v>215</v>
      </c>
      <c r="AU427" s="227" t="s">
        <v>86</v>
      </c>
      <c r="AY427" s="20" t="s">
        <v>213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86</v>
      </c>
      <c r="BK427" s="228">
        <f>ROUND(I427*H427,2)</f>
        <v>0</v>
      </c>
      <c r="BL427" s="20" t="s">
        <v>122</v>
      </c>
      <c r="BM427" s="227" t="s">
        <v>3209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2920</v>
      </c>
      <c r="G428" s="246"/>
      <c r="H428" s="249">
        <v>533.048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80</v>
      </c>
      <c r="AY428" s="255" t="s">
        <v>213</v>
      </c>
    </row>
    <row r="429" s="2" customFormat="1" ht="24.15" customHeight="1">
      <c r="A429" s="41"/>
      <c r="B429" s="42"/>
      <c r="C429" s="216" t="s">
        <v>478</v>
      </c>
      <c r="D429" s="216" t="s">
        <v>215</v>
      </c>
      <c r="E429" s="217" t="s">
        <v>3210</v>
      </c>
      <c r="F429" s="218" t="s">
        <v>3211</v>
      </c>
      <c r="G429" s="219" t="s">
        <v>248</v>
      </c>
      <c r="H429" s="220">
        <v>1231.8050000000001</v>
      </c>
      <c r="I429" s="221"/>
      <c r="J429" s="222">
        <f>ROUND(I429*H429,2)</f>
        <v>0</v>
      </c>
      <c r="K429" s="218" t="s">
        <v>21</v>
      </c>
      <c r="L429" s="47"/>
      <c r="M429" s="223" t="s">
        <v>21</v>
      </c>
      <c r="N429" s="224" t="s">
        <v>45</v>
      </c>
      <c r="O429" s="87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122</v>
      </c>
      <c r="AT429" s="227" t="s">
        <v>215</v>
      </c>
      <c r="AU429" s="227" t="s">
        <v>86</v>
      </c>
      <c r="AY429" s="20" t="s">
        <v>213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86</v>
      </c>
      <c r="BK429" s="228">
        <f>ROUND(I429*H429,2)</f>
        <v>0</v>
      </c>
      <c r="BL429" s="20" t="s">
        <v>122</v>
      </c>
      <c r="BM429" s="227" t="s">
        <v>3212</v>
      </c>
    </row>
    <row r="430" s="14" customFormat="1">
      <c r="A430" s="14"/>
      <c r="B430" s="245"/>
      <c r="C430" s="246"/>
      <c r="D430" s="236" t="s">
        <v>223</v>
      </c>
      <c r="E430" s="247" t="s">
        <v>21</v>
      </c>
      <c r="F430" s="248" t="s">
        <v>2922</v>
      </c>
      <c r="G430" s="246"/>
      <c r="H430" s="249">
        <v>1231.8050000000001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223</v>
      </c>
      <c r="AU430" s="255" t="s">
        <v>86</v>
      </c>
      <c r="AV430" s="14" t="s">
        <v>86</v>
      </c>
      <c r="AW430" s="14" t="s">
        <v>34</v>
      </c>
      <c r="AX430" s="14" t="s">
        <v>80</v>
      </c>
      <c r="AY430" s="255" t="s">
        <v>213</v>
      </c>
    </row>
    <row r="431" s="2" customFormat="1" ht="24.15" customHeight="1">
      <c r="A431" s="41"/>
      <c r="B431" s="42"/>
      <c r="C431" s="216" t="s">
        <v>481</v>
      </c>
      <c r="D431" s="216" t="s">
        <v>215</v>
      </c>
      <c r="E431" s="217" t="s">
        <v>3213</v>
      </c>
      <c r="F431" s="218" t="s">
        <v>3214</v>
      </c>
      <c r="G431" s="219" t="s">
        <v>248</v>
      </c>
      <c r="H431" s="220">
        <v>533.048</v>
      </c>
      <c r="I431" s="221"/>
      <c r="J431" s="222">
        <f>ROUND(I431*H431,2)</f>
        <v>0</v>
      </c>
      <c r="K431" s="218" t="s">
        <v>219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122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122</v>
      </c>
      <c r="BM431" s="227" t="s">
        <v>3215</v>
      </c>
    </row>
    <row r="432" s="2" customFormat="1">
      <c r="A432" s="41"/>
      <c r="B432" s="42"/>
      <c r="C432" s="43"/>
      <c r="D432" s="229" t="s">
        <v>221</v>
      </c>
      <c r="E432" s="43"/>
      <c r="F432" s="230" t="s">
        <v>3216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221</v>
      </c>
      <c r="AU432" s="20" t="s">
        <v>86</v>
      </c>
    </row>
    <row r="433" s="14" customFormat="1">
      <c r="A433" s="14"/>
      <c r="B433" s="245"/>
      <c r="C433" s="246"/>
      <c r="D433" s="236" t="s">
        <v>223</v>
      </c>
      <c r="E433" s="247" t="s">
        <v>21</v>
      </c>
      <c r="F433" s="248" t="s">
        <v>2920</v>
      </c>
      <c r="G433" s="246"/>
      <c r="H433" s="249">
        <v>533.048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223</v>
      </c>
      <c r="AU433" s="255" t="s">
        <v>86</v>
      </c>
      <c r="AV433" s="14" t="s">
        <v>86</v>
      </c>
      <c r="AW433" s="14" t="s">
        <v>34</v>
      </c>
      <c r="AX433" s="14" t="s">
        <v>80</v>
      </c>
      <c r="AY433" s="255" t="s">
        <v>213</v>
      </c>
    </row>
    <row r="434" s="2" customFormat="1" ht="24.15" customHeight="1">
      <c r="A434" s="41"/>
      <c r="B434" s="42"/>
      <c r="C434" s="216" t="s">
        <v>487</v>
      </c>
      <c r="D434" s="216" t="s">
        <v>215</v>
      </c>
      <c r="E434" s="217" t="s">
        <v>3217</v>
      </c>
      <c r="F434" s="218" t="s">
        <v>3218</v>
      </c>
      <c r="G434" s="219" t="s">
        <v>248</v>
      </c>
      <c r="H434" s="220">
        <v>1231.8050000000001</v>
      </c>
      <c r="I434" s="221"/>
      <c r="J434" s="222">
        <f>ROUND(I434*H434,2)</f>
        <v>0</v>
      </c>
      <c r="K434" s="218" t="s">
        <v>219</v>
      </c>
      <c r="L434" s="47"/>
      <c r="M434" s="223" t="s">
        <v>21</v>
      </c>
      <c r="N434" s="224" t="s">
        <v>45</v>
      </c>
      <c r="O434" s="87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7" t="s">
        <v>122</v>
      </c>
      <c r="AT434" s="227" t="s">
        <v>215</v>
      </c>
      <c r="AU434" s="227" t="s">
        <v>86</v>
      </c>
      <c r="AY434" s="20" t="s">
        <v>213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0" t="s">
        <v>86</v>
      </c>
      <c r="BK434" s="228">
        <f>ROUND(I434*H434,2)</f>
        <v>0</v>
      </c>
      <c r="BL434" s="20" t="s">
        <v>122</v>
      </c>
      <c r="BM434" s="227" t="s">
        <v>3219</v>
      </c>
    </row>
    <row r="435" s="2" customFormat="1">
      <c r="A435" s="41"/>
      <c r="B435" s="42"/>
      <c r="C435" s="43"/>
      <c r="D435" s="229" t="s">
        <v>221</v>
      </c>
      <c r="E435" s="43"/>
      <c r="F435" s="230" t="s">
        <v>3220</v>
      </c>
      <c r="G435" s="43"/>
      <c r="H435" s="43"/>
      <c r="I435" s="231"/>
      <c r="J435" s="43"/>
      <c r="K435" s="43"/>
      <c r="L435" s="47"/>
      <c r="M435" s="232"/>
      <c r="N435" s="233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221</v>
      </c>
      <c r="AU435" s="20" t="s">
        <v>86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2922</v>
      </c>
      <c r="G436" s="246"/>
      <c r="H436" s="249">
        <v>1231.8050000000001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80</v>
      </c>
      <c r="AY436" s="255" t="s">
        <v>213</v>
      </c>
    </row>
    <row r="437" s="2" customFormat="1" ht="16.5" customHeight="1">
      <c r="A437" s="41"/>
      <c r="B437" s="42"/>
      <c r="C437" s="216" t="s">
        <v>493</v>
      </c>
      <c r="D437" s="216" t="s">
        <v>215</v>
      </c>
      <c r="E437" s="217" t="s">
        <v>3221</v>
      </c>
      <c r="F437" s="218" t="s">
        <v>3222</v>
      </c>
      <c r="G437" s="219" t="s">
        <v>248</v>
      </c>
      <c r="H437" s="220">
        <v>1764.8530000000001</v>
      </c>
      <c r="I437" s="221"/>
      <c r="J437" s="222">
        <f>ROUND(I437*H437,2)</f>
        <v>0</v>
      </c>
      <c r="K437" s="218" t="s">
        <v>219</v>
      </c>
      <c r="L437" s="47"/>
      <c r="M437" s="223" t="s">
        <v>21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122</v>
      </c>
      <c r="AT437" s="227" t="s">
        <v>215</v>
      </c>
      <c r="AU437" s="227" t="s">
        <v>86</v>
      </c>
      <c r="AY437" s="20" t="s">
        <v>213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86</v>
      </c>
      <c r="BK437" s="228">
        <f>ROUND(I437*H437,2)</f>
        <v>0</v>
      </c>
      <c r="BL437" s="20" t="s">
        <v>122</v>
      </c>
      <c r="BM437" s="227" t="s">
        <v>3223</v>
      </c>
    </row>
    <row r="438" s="2" customFormat="1">
      <c r="A438" s="41"/>
      <c r="B438" s="42"/>
      <c r="C438" s="43"/>
      <c r="D438" s="229" t="s">
        <v>221</v>
      </c>
      <c r="E438" s="43"/>
      <c r="F438" s="230" t="s">
        <v>3224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221</v>
      </c>
      <c r="AU438" s="20" t="s">
        <v>86</v>
      </c>
    </row>
    <row r="439" s="14" customFormat="1">
      <c r="A439" s="14"/>
      <c r="B439" s="245"/>
      <c r="C439" s="246"/>
      <c r="D439" s="236" t="s">
        <v>223</v>
      </c>
      <c r="E439" s="247" t="s">
        <v>21</v>
      </c>
      <c r="F439" s="248" t="s">
        <v>2920</v>
      </c>
      <c r="G439" s="246"/>
      <c r="H439" s="249">
        <v>533.048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223</v>
      </c>
      <c r="AU439" s="255" t="s">
        <v>86</v>
      </c>
      <c r="AV439" s="14" t="s">
        <v>86</v>
      </c>
      <c r="AW439" s="14" t="s">
        <v>34</v>
      </c>
      <c r="AX439" s="14" t="s">
        <v>73</v>
      </c>
      <c r="AY439" s="255" t="s">
        <v>213</v>
      </c>
    </row>
    <row r="440" s="14" customFormat="1">
      <c r="A440" s="14"/>
      <c r="B440" s="245"/>
      <c r="C440" s="246"/>
      <c r="D440" s="236" t="s">
        <v>223</v>
      </c>
      <c r="E440" s="247" t="s">
        <v>21</v>
      </c>
      <c r="F440" s="248" t="s">
        <v>2922</v>
      </c>
      <c r="G440" s="246"/>
      <c r="H440" s="249">
        <v>1231.8050000000001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223</v>
      </c>
      <c r="AU440" s="255" t="s">
        <v>86</v>
      </c>
      <c r="AV440" s="14" t="s">
        <v>86</v>
      </c>
      <c r="AW440" s="14" t="s">
        <v>34</v>
      </c>
      <c r="AX440" s="14" t="s">
        <v>73</v>
      </c>
      <c r="AY440" s="255" t="s">
        <v>213</v>
      </c>
    </row>
    <row r="441" s="15" customFormat="1">
      <c r="A441" s="15"/>
      <c r="B441" s="256"/>
      <c r="C441" s="257"/>
      <c r="D441" s="236" t="s">
        <v>223</v>
      </c>
      <c r="E441" s="258" t="s">
        <v>21</v>
      </c>
      <c r="F441" s="259" t="s">
        <v>230</v>
      </c>
      <c r="G441" s="257"/>
      <c r="H441" s="260">
        <v>1764.8530000000001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223</v>
      </c>
      <c r="AU441" s="266" t="s">
        <v>86</v>
      </c>
      <c r="AV441" s="15" t="s">
        <v>122</v>
      </c>
      <c r="AW441" s="15" t="s">
        <v>34</v>
      </c>
      <c r="AX441" s="15" t="s">
        <v>80</v>
      </c>
      <c r="AY441" s="266" t="s">
        <v>213</v>
      </c>
    </row>
    <row r="442" s="2" customFormat="1" ht="16.5" customHeight="1">
      <c r="A442" s="41"/>
      <c r="B442" s="42"/>
      <c r="C442" s="216" t="s">
        <v>496</v>
      </c>
      <c r="D442" s="216" t="s">
        <v>215</v>
      </c>
      <c r="E442" s="217" t="s">
        <v>3225</v>
      </c>
      <c r="F442" s="218" t="s">
        <v>3226</v>
      </c>
      <c r="G442" s="219" t="s">
        <v>248</v>
      </c>
      <c r="H442" s="220">
        <v>1764.8530000000001</v>
      </c>
      <c r="I442" s="221"/>
      <c r="J442" s="222">
        <f>ROUND(I442*H442,2)</f>
        <v>0</v>
      </c>
      <c r="K442" s="218" t="s">
        <v>21</v>
      </c>
      <c r="L442" s="47"/>
      <c r="M442" s="223" t="s">
        <v>21</v>
      </c>
      <c r="N442" s="224" t="s">
        <v>45</v>
      </c>
      <c r="O442" s="87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122</v>
      </c>
      <c r="AT442" s="227" t="s">
        <v>215</v>
      </c>
      <c r="AU442" s="227" t="s">
        <v>86</v>
      </c>
      <c r="AY442" s="20" t="s">
        <v>213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86</v>
      </c>
      <c r="BK442" s="228">
        <f>ROUND(I442*H442,2)</f>
        <v>0</v>
      </c>
      <c r="BL442" s="20" t="s">
        <v>122</v>
      </c>
      <c r="BM442" s="227" t="s">
        <v>3227</v>
      </c>
    </row>
    <row r="443" s="2" customFormat="1" ht="16.5" customHeight="1">
      <c r="A443" s="41"/>
      <c r="B443" s="42"/>
      <c r="C443" s="216" t="s">
        <v>499</v>
      </c>
      <c r="D443" s="216" t="s">
        <v>215</v>
      </c>
      <c r="E443" s="217" t="s">
        <v>3228</v>
      </c>
      <c r="F443" s="218" t="s">
        <v>3229</v>
      </c>
      <c r="G443" s="219" t="s">
        <v>248</v>
      </c>
      <c r="H443" s="220">
        <v>1764.8530000000001</v>
      </c>
      <c r="I443" s="221"/>
      <c r="J443" s="222">
        <f>ROUND(I443*H443,2)</f>
        <v>0</v>
      </c>
      <c r="K443" s="218" t="s">
        <v>219</v>
      </c>
      <c r="L443" s="47"/>
      <c r="M443" s="223" t="s">
        <v>21</v>
      </c>
      <c r="N443" s="224" t="s">
        <v>45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122</v>
      </c>
      <c r="AT443" s="227" t="s">
        <v>215</v>
      </c>
      <c r="AU443" s="227" t="s">
        <v>86</v>
      </c>
      <c r="AY443" s="20" t="s">
        <v>213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86</v>
      </c>
      <c r="BK443" s="228">
        <f>ROUND(I443*H443,2)</f>
        <v>0</v>
      </c>
      <c r="BL443" s="20" t="s">
        <v>122</v>
      </c>
      <c r="BM443" s="227" t="s">
        <v>3230</v>
      </c>
    </row>
    <row r="444" s="2" customFormat="1">
      <c r="A444" s="41"/>
      <c r="B444" s="42"/>
      <c r="C444" s="43"/>
      <c r="D444" s="229" t="s">
        <v>221</v>
      </c>
      <c r="E444" s="43"/>
      <c r="F444" s="230" t="s">
        <v>3231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221</v>
      </c>
      <c r="AU444" s="20" t="s">
        <v>86</v>
      </c>
    </row>
    <row r="445" s="2" customFormat="1" ht="24.15" customHeight="1">
      <c r="A445" s="41"/>
      <c r="B445" s="42"/>
      <c r="C445" s="216" t="s">
        <v>502</v>
      </c>
      <c r="D445" s="216" t="s">
        <v>215</v>
      </c>
      <c r="E445" s="217" t="s">
        <v>3232</v>
      </c>
      <c r="F445" s="218" t="s">
        <v>3233</v>
      </c>
      <c r="G445" s="219" t="s">
        <v>248</v>
      </c>
      <c r="H445" s="220">
        <v>34.735999999999997</v>
      </c>
      <c r="I445" s="221"/>
      <c r="J445" s="222">
        <f>ROUND(I445*H445,2)</f>
        <v>0</v>
      </c>
      <c r="K445" s="218" t="s">
        <v>219</v>
      </c>
      <c r="L445" s="47"/>
      <c r="M445" s="223" t="s">
        <v>21</v>
      </c>
      <c r="N445" s="224" t="s">
        <v>45</v>
      </c>
      <c r="O445" s="87"/>
      <c r="P445" s="225">
        <f>O445*H445</f>
        <v>0</v>
      </c>
      <c r="Q445" s="225">
        <v>0.00012999999999999999</v>
      </c>
      <c r="R445" s="225">
        <f>Q445*H445</f>
        <v>0.0045156799999999993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122</v>
      </c>
      <c r="AT445" s="227" t="s">
        <v>215</v>
      </c>
      <c r="AU445" s="227" t="s">
        <v>86</v>
      </c>
      <c r="AY445" s="20" t="s">
        <v>213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86</v>
      </c>
      <c r="BK445" s="228">
        <f>ROUND(I445*H445,2)</f>
        <v>0</v>
      </c>
      <c r="BL445" s="20" t="s">
        <v>122</v>
      </c>
      <c r="BM445" s="227" t="s">
        <v>3234</v>
      </c>
    </row>
    <row r="446" s="2" customFormat="1">
      <c r="A446" s="41"/>
      <c r="B446" s="42"/>
      <c r="C446" s="43"/>
      <c r="D446" s="229" t="s">
        <v>221</v>
      </c>
      <c r="E446" s="43"/>
      <c r="F446" s="230" t="s">
        <v>3235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221</v>
      </c>
      <c r="AU446" s="20" t="s">
        <v>86</v>
      </c>
    </row>
    <row r="447" s="13" customFormat="1">
      <c r="A447" s="13"/>
      <c r="B447" s="234"/>
      <c r="C447" s="235"/>
      <c r="D447" s="236" t="s">
        <v>223</v>
      </c>
      <c r="E447" s="237" t="s">
        <v>21</v>
      </c>
      <c r="F447" s="238" t="s">
        <v>2964</v>
      </c>
      <c r="G447" s="235"/>
      <c r="H447" s="237" t="s">
        <v>21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223</v>
      </c>
      <c r="AU447" s="244" t="s">
        <v>86</v>
      </c>
      <c r="AV447" s="13" t="s">
        <v>80</v>
      </c>
      <c r="AW447" s="13" t="s">
        <v>34</v>
      </c>
      <c r="AX447" s="13" t="s">
        <v>73</v>
      </c>
      <c r="AY447" s="244" t="s">
        <v>213</v>
      </c>
    </row>
    <row r="448" s="13" customFormat="1">
      <c r="A448" s="13"/>
      <c r="B448" s="234"/>
      <c r="C448" s="235"/>
      <c r="D448" s="236" t="s">
        <v>223</v>
      </c>
      <c r="E448" s="237" t="s">
        <v>21</v>
      </c>
      <c r="F448" s="238" t="s">
        <v>2965</v>
      </c>
      <c r="G448" s="235"/>
      <c r="H448" s="237" t="s">
        <v>21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223</v>
      </c>
      <c r="AU448" s="244" t="s">
        <v>86</v>
      </c>
      <c r="AV448" s="13" t="s">
        <v>80</v>
      </c>
      <c r="AW448" s="13" t="s">
        <v>34</v>
      </c>
      <c r="AX448" s="13" t="s">
        <v>73</v>
      </c>
      <c r="AY448" s="244" t="s">
        <v>213</v>
      </c>
    </row>
    <row r="449" s="13" customFormat="1">
      <c r="A449" s="13"/>
      <c r="B449" s="234"/>
      <c r="C449" s="235"/>
      <c r="D449" s="236" t="s">
        <v>223</v>
      </c>
      <c r="E449" s="237" t="s">
        <v>21</v>
      </c>
      <c r="F449" s="238" t="s">
        <v>2966</v>
      </c>
      <c r="G449" s="235"/>
      <c r="H449" s="237" t="s">
        <v>21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223</v>
      </c>
      <c r="AU449" s="244" t="s">
        <v>86</v>
      </c>
      <c r="AV449" s="13" t="s">
        <v>80</v>
      </c>
      <c r="AW449" s="13" t="s">
        <v>34</v>
      </c>
      <c r="AX449" s="13" t="s">
        <v>73</v>
      </c>
      <c r="AY449" s="244" t="s">
        <v>213</v>
      </c>
    </row>
    <row r="450" s="14" customFormat="1">
      <c r="A450" s="14"/>
      <c r="B450" s="245"/>
      <c r="C450" s="246"/>
      <c r="D450" s="236" t="s">
        <v>223</v>
      </c>
      <c r="E450" s="247" t="s">
        <v>21</v>
      </c>
      <c r="F450" s="248" t="s">
        <v>2967</v>
      </c>
      <c r="G450" s="246"/>
      <c r="H450" s="249">
        <v>17.280000000000001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223</v>
      </c>
      <c r="AU450" s="255" t="s">
        <v>86</v>
      </c>
      <c r="AV450" s="14" t="s">
        <v>86</v>
      </c>
      <c r="AW450" s="14" t="s">
        <v>34</v>
      </c>
      <c r="AX450" s="14" t="s">
        <v>73</v>
      </c>
      <c r="AY450" s="255" t="s">
        <v>213</v>
      </c>
    </row>
    <row r="451" s="13" customFormat="1">
      <c r="A451" s="13"/>
      <c r="B451" s="234"/>
      <c r="C451" s="235"/>
      <c r="D451" s="236" t="s">
        <v>223</v>
      </c>
      <c r="E451" s="237" t="s">
        <v>21</v>
      </c>
      <c r="F451" s="238" t="s">
        <v>2968</v>
      </c>
      <c r="G451" s="235"/>
      <c r="H451" s="237" t="s">
        <v>21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223</v>
      </c>
      <c r="AU451" s="244" t="s">
        <v>86</v>
      </c>
      <c r="AV451" s="13" t="s">
        <v>80</v>
      </c>
      <c r="AW451" s="13" t="s">
        <v>34</v>
      </c>
      <c r="AX451" s="13" t="s">
        <v>73</v>
      </c>
      <c r="AY451" s="244" t="s">
        <v>213</v>
      </c>
    </row>
    <row r="452" s="14" customFormat="1">
      <c r="A452" s="14"/>
      <c r="B452" s="245"/>
      <c r="C452" s="246"/>
      <c r="D452" s="236" t="s">
        <v>223</v>
      </c>
      <c r="E452" s="247" t="s">
        <v>21</v>
      </c>
      <c r="F452" s="248" t="s">
        <v>2969</v>
      </c>
      <c r="G452" s="246"/>
      <c r="H452" s="249">
        <v>4.4000000000000004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223</v>
      </c>
      <c r="AU452" s="255" t="s">
        <v>86</v>
      </c>
      <c r="AV452" s="14" t="s">
        <v>86</v>
      </c>
      <c r="AW452" s="14" t="s">
        <v>34</v>
      </c>
      <c r="AX452" s="14" t="s">
        <v>73</v>
      </c>
      <c r="AY452" s="255" t="s">
        <v>213</v>
      </c>
    </row>
    <row r="453" s="13" customFormat="1">
      <c r="A453" s="13"/>
      <c r="B453" s="234"/>
      <c r="C453" s="235"/>
      <c r="D453" s="236" t="s">
        <v>223</v>
      </c>
      <c r="E453" s="237" t="s">
        <v>21</v>
      </c>
      <c r="F453" s="238" t="s">
        <v>3236</v>
      </c>
      <c r="G453" s="235"/>
      <c r="H453" s="237" t="s">
        <v>21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223</v>
      </c>
      <c r="AU453" s="244" t="s">
        <v>86</v>
      </c>
      <c r="AV453" s="13" t="s">
        <v>80</v>
      </c>
      <c r="AW453" s="13" t="s">
        <v>34</v>
      </c>
      <c r="AX453" s="13" t="s">
        <v>73</v>
      </c>
      <c r="AY453" s="244" t="s">
        <v>213</v>
      </c>
    </row>
    <row r="454" s="14" customFormat="1">
      <c r="A454" s="14"/>
      <c r="B454" s="245"/>
      <c r="C454" s="246"/>
      <c r="D454" s="236" t="s">
        <v>223</v>
      </c>
      <c r="E454" s="247" t="s">
        <v>21</v>
      </c>
      <c r="F454" s="248" t="s">
        <v>3237</v>
      </c>
      <c r="G454" s="246"/>
      <c r="H454" s="249">
        <v>13.055999999999999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223</v>
      </c>
      <c r="AU454" s="255" t="s">
        <v>86</v>
      </c>
      <c r="AV454" s="14" t="s">
        <v>86</v>
      </c>
      <c r="AW454" s="14" t="s">
        <v>34</v>
      </c>
      <c r="AX454" s="14" t="s">
        <v>73</v>
      </c>
      <c r="AY454" s="255" t="s">
        <v>213</v>
      </c>
    </row>
    <row r="455" s="16" customFormat="1">
      <c r="A455" s="16"/>
      <c r="B455" s="282"/>
      <c r="C455" s="283"/>
      <c r="D455" s="236" t="s">
        <v>223</v>
      </c>
      <c r="E455" s="284" t="s">
        <v>21</v>
      </c>
      <c r="F455" s="285" t="s">
        <v>380</v>
      </c>
      <c r="G455" s="283"/>
      <c r="H455" s="286">
        <v>34.735999999999997</v>
      </c>
      <c r="I455" s="287"/>
      <c r="J455" s="283"/>
      <c r="K455" s="283"/>
      <c r="L455" s="288"/>
      <c r="M455" s="289"/>
      <c r="N455" s="290"/>
      <c r="O455" s="290"/>
      <c r="P455" s="290"/>
      <c r="Q455" s="290"/>
      <c r="R455" s="290"/>
      <c r="S455" s="290"/>
      <c r="T455" s="291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2" t="s">
        <v>223</v>
      </c>
      <c r="AU455" s="292" t="s">
        <v>86</v>
      </c>
      <c r="AV455" s="16" t="s">
        <v>116</v>
      </c>
      <c r="AW455" s="16" t="s">
        <v>34</v>
      </c>
      <c r="AX455" s="16" t="s">
        <v>73</v>
      </c>
      <c r="AY455" s="292" t="s">
        <v>213</v>
      </c>
    </row>
    <row r="456" s="15" customFormat="1">
      <c r="A456" s="15"/>
      <c r="B456" s="256"/>
      <c r="C456" s="257"/>
      <c r="D456" s="236" t="s">
        <v>223</v>
      </c>
      <c r="E456" s="258" t="s">
        <v>21</v>
      </c>
      <c r="F456" s="259" t="s">
        <v>230</v>
      </c>
      <c r="G456" s="257"/>
      <c r="H456" s="260">
        <v>34.735999999999997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223</v>
      </c>
      <c r="AU456" s="266" t="s">
        <v>86</v>
      </c>
      <c r="AV456" s="15" t="s">
        <v>122</v>
      </c>
      <c r="AW456" s="15" t="s">
        <v>34</v>
      </c>
      <c r="AX456" s="15" t="s">
        <v>80</v>
      </c>
      <c r="AY456" s="266" t="s">
        <v>213</v>
      </c>
    </row>
    <row r="457" s="12" customFormat="1" ht="22.8" customHeight="1">
      <c r="A457" s="12"/>
      <c r="B457" s="200"/>
      <c r="C457" s="201"/>
      <c r="D457" s="202" t="s">
        <v>72</v>
      </c>
      <c r="E457" s="214" t="s">
        <v>511</v>
      </c>
      <c r="F457" s="214" t="s">
        <v>512</v>
      </c>
      <c r="G457" s="201"/>
      <c r="H457" s="201"/>
      <c r="I457" s="204"/>
      <c r="J457" s="215">
        <f>BK457</f>
        <v>0</v>
      </c>
      <c r="K457" s="201"/>
      <c r="L457" s="206"/>
      <c r="M457" s="207"/>
      <c r="N457" s="208"/>
      <c r="O457" s="208"/>
      <c r="P457" s="209">
        <f>SUM(P458:P459)</f>
        <v>0</v>
      </c>
      <c r="Q457" s="208"/>
      <c r="R457" s="209">
        <f>SUM(R458:R459)</f>
        <v>0</v>
      </c>
      <c r="S457" s="208"/>
      <c r="T457" s="210">
        <f>SUM(T458:T459)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1" t="s">
        <v>80</v>
      </c>
      <c r="AT457" s="212" t="s">
        <v>72</v>
      </c>
      <c r="AU457" s="212" t="s">
        <v>80</v>
      </c>
      <c r="AY457" s="211" t="s">
        <v>213</v>
      </c>
      <c r="BK457" s="213">
        <f>SUM(BK458:BK459)</f>
        <v>0</v>
      </c>
    </row>
    <row r="458" s="2" customFormat="1" ht="37.8" customHeight="1">
      <c r="A458" s="41"/>
      <c r="B458" s="42"/>
      <c r="C458" s="216" t="s">
        <v>505</v>
      </c>
      <c r="D458" s="216" t="s">
        <v>215</v>
      </c>
      <c r="E458" s="217" t="s">
        <v>1829</v>
      </c>
      <c r="F458" s="218" t="s">
        <v>1830</v>
      </c>
      <c r="G458" s="219" t="s">
        <v>284</v>
      </c>
      <c r="H458" s="220">
        <v>54.500999999999998</v>
      </c>
      <c r="I458" s="221"/>
      <c r="J458" s="222">
        <f>ROUND(I458*H458,2)</f>
        <v>0</v>
      </c>
      <c r="K458" s="218" t="s">
        <v>219</v>
      </c>
      <c r="L458" s="47"/>
      <c r="M458" s="223" t="s">
        <v>21</v>
      </c>
      <c r="N458" s="224" t="s">
        <v>45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122</v>
      </c>
      <c r="AT458" s="227" t="s">
        <v>215</v>
      </c>
      <c r="AU458" s="227" t="s">
        <v>86</v>
      </c>
      <c r="AY458" s="20" t="s">
        <v>213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86</v>
      </c>
      <c r="BK458" s="228">
        <f>ROUND(I458*H458,2)</f>
        <v>0</v>
      </c>
      <c r="BL458" s="20" t="s">
        <v>122</v>
      </c>
      <c r="BM458" s="227" t="s">
        <v>3238</v>
      </c>
    </row>
    <row r="459" s="2" customFormat="1">
      <c r="A459" s="41"/>
      <c r="B459" s="42"/>
      <c r="C459" s="43"/>
      <c r="D459" s="229" t="s">
        <v>221</v>
      </c>
      <c r="E459" s="43"/>
      <c r="F459" s="230" t="s">
        <v>1832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221</v>
      </c>
      <c r="AU459" s="20" t="s">
        <v>86</v>
      </c>
    </row>
    <row r="460" s="12" customFormat="1" ht="25.92" customHeight="1">
      <c r="A460" s="12"/>
      <c r="B460" s="200"/>
      <c r="C460" s="201"/>
      <c r="D460" s="202" t="s">
        <v>72</v>
      </c>
      <c r="E460" s="203" t="s">
        <v>1833</v>
      </c>
      <c r="F460" s="203" t="s">
        <v>1834</v>
      </c>
      <c r="G460" s="201"/>
      <c r="H460" s="201"/>
      <c r="I460" s="204"/>
      <c r="J460" s="205">
        <f>BK460</f>
        <v>0</v>
      </c>
      <c r="K460" s="201"/>
      <c r="L460" s="206"/>
      <c r="M460" s="207"/>
      <c r="N460" s="208"/>
      <c r="O460" s="208"/>
      <c r="P460" s="209">
        <f>P461+P583+P668</f>
        <v>0</v>
      </c>
      <c r="Q460" s="208"/>
      <c r="R460" s="209">
        <f>R461+R583+R668</f>
        <v>7.1751812300000006</v>
      </c>
      <c r="S460" s="208"/>
      <c r="T460" s="210">
        <f>T461+T583+T668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1" t="s">
        <v>86</v>
      </c>
      <c r="AT460" s="212" t="s">
        <v>72</v>
      </c>
      <c r="AU460" s="212" t="s">
        <v>73</v>
      </c>
      <c r="AY460" s="211" t="s">
        <v>213</v>
      </c>
      <c r="BK460" s="213">
        <f>BK461+BK583+BK668</f>
        <v>0</v>
      </c>
    </row>
    <row r="461" s="12" customFormat="1" ht="22.8" customHeight="1">
      <c r="A461" s="12"/>
      <c r="B461" s="200"/>
      <c r="C461" s="201"/>
      <c r="D461" s="202" t="s">
        <v>72</v>
      </c>
      <c r="E461" s="214" t="s">
        <v>1835</v>
      </c>
      <c r="F461" s="214" t="s">
        <v>1836</v>
      </c>
      <c r="G461" s="201"/>
      <c r="H461" s="201"/>
      <c r="I461" s="204"/>
      <c r="J461" s="215">
        <f>BK461</f>
        <v>0</v>
      </c>
      <c r="K461" s="201"/>
      <c r="L461" s="206"/>
      <c r="M461" s="207"/>
      <c r="N461" s="208"/>
      <c r="O461" s="208"/>
      <c r="P461" s="209">
        <f>SUM(P462:P582)</f>
        <v>0</v>
      </c>
      <c r="Q461" s="208"/>
      <c r="R461" s="209">
        <f>SUM(R462:R582)</f>
        <v>4.7262686800000004</v>
      </c>
      <c r="S461" s="208"/>
      <c r="T461" s="210">
        <f>SUM(T462:T582)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1" t="s">
        <v>86</v>
      </c>
      <c r="AT461" s="212" t="s">
        <v>72</v>
      </c>
      <c r="AU461" s="212" t="s">
        <v>80</v>
      </c>
      <c r="AY461" s="211" t="s">
        <v>213</v>
      </c>
      <c r="BK461" s="213">
        <f>SUM(BK462:BK582)</f>
        <v>0</v>
      </c>
    </row>
    <row r="462" s="2" customFormat="1" ht="21.75" customHeight="1">
      <c r="A462" s="41"/>
      <c r="B462" s="42"/>
      <c r="C462" s="216" t="s">
        <v>509</v>
      </c>
      <c r="D462" s="216" t="s">
        <v>215</v>
      </c>
      <c r="E462" s="217" t="s">
        <v>3239</v>
      </c>
      <c r="F462" s="218" t="s">
        <v>3240</v>
      </c>
      <c r="G462" s="219" t="s">
        <v>248</v>
      </c>
      <c r="H462" s="220">
        <v>157.678</v>
      </c>
      <c r="I462" s="221"/>
      <c r="J462" s="222">
        <f>ROUND(I462*H462,2)</f>
        <v>0</v>
      </c>
      <c r="K462" s="218" t="s">
        <v>219</v>
      </c>
      <c r="L462" s="47"/>
      <c r="M462" s="223" t="s">
        <v>21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314</v>
      </c>
      <c r="AT462" s="227" t="s">
        <v>215</v>
      </c>
      <c r="AU462" s="227" t="s">
        <v>86</v>
      </c>
      <c r="AY462" s="20" t="s">
        <v>213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86</v>
      </c>
      <c r="BK462" s="228">
        <f>ROUND(I462*H462,2)</f>
        <v>0</v>
      </c>
      <c r="BL462" s="20" t="s">
        <v>314</v>
      </c>
      <c r="BM462" s="227" t="s">
        <v>3241</v>
      </c>
    </row>
    <row r="463" s="2" customFormat="1">
      <c r="A463" s="41"/>
      <c r="B463" s="42"/>
      <c r="C463" s="43"/>
      <c r="D463" s="229" t="s">
        <v>221</v>
      </c>
      <c r="E463" s="43"/>
      <c r="F463" s="230" t="s">
        <v>3242</v>
      </c>
      <c r="G463" s="43"/>
      <c r="H463" s="43"/>
      <c r="I463" s="231"/>
      <c r="J463" s="43"/>
      <c r="K463" s="43"/>
      <c r="L463" s="47"/>
      <c r="M463" s="232"/>
      <c r="N463" s="233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221</v>
      </c>
      <c r="AU463" s="20" t="s">
        <v>86</v>
      </c>
    </row>
    <row r="464" s="13" customFormat="1">
      <c r="A464" s="13"/>
      <c r="B464" s="234"/>
      <c r="C464" s="235"/>
      <c r="D464" s="236" t="s">
        <v>223</v>
      </c>
      <c r="E464" s="237" t="s">
        <v>21</v>
      </c>
      <c r="F464" s="238" t="s">
        <v>2987</v>
      </c>
      <c r="G464" s="235"/>
      <c r="H464" s="237" t="s">
        <v>21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223</v>
      </c>
      <c r="AU464" s="244" t="s">
        <v>86</v>
      </c>
      <c r="AV464" s="13" t="s">
        <v>80</v>
      </c>
      <c r="AW464" s="13" t="s">
        <v>34</v>
      </c>
      <c r="AX464" s="13" t="s">
        <v>73</v>
      </c>
      <c r="AY464" s="244" t="s">
        <v>213</v>
      </c>
    </row>
    <row r="465" s="13" customFormat="1">
      <c r="A465" s="13"/>
      <c r="B465" s="234"/>
      <c r="C465" s="235"/>
      <c r="D465" s="236" t="s">
        <v>223</v>
      </c>
      <c r="E465" s="237" t="s">
        <v>21</v>
      </c>
      <c r="F465" s="238" t="s">
        <v>2988</v>
      </c>
      <c r="G465" s="235"/>
      <c r="H465" s="237" t="s">
        <v>21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223</v>
      </c>
      <c r="AU465" s="244" t="s">
        <v>86</v>
      </c>
      <c r="AV465" s="13" t="s">
        <v>80</v>
      </c>
      <c r="AW465" s="13" t="s">
        <v>34</v>
      </c>
      <c r="AX465" s="13" t="s">
        <v>73</v>
      </c>
      <c r="AY465" s="244" t="s">
        <v>213</v>
      </c>
    </row>
    <row r="466" s="13" customFormat="1">
      <c r="A466" s="13"/>
      <c r="B466" s="234"/>
      <c r="C466" s="235"/>
      <c r="D466" s="236" t="s">
        <v>223</v>
      </c>
      <c r="E466" s="237" t="s">
        <v>21</v>
      </c>
      <c r="F466" s="238" t="s">
        <v>2989</v>
      </c>
      <c r="G466" s="235"/>
      <c r="H466" s="237" t="s">
        <v>21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223</v>
      </c>
      <c r="AU466" s="244" t="s">
        <v>86</v>
      </c>
      <c r="AV466" s="13" t="s">
        <v>80</v>
      </c>
      <c r="AW466" s="13" t="s">
        <v>34</v>
      </c>
      <c r="AX466" s="13" t="s">
        <v>73</v>
      </c>
      <c r="AY466" s="244" t="s">
        <v>213</v>
      </c>
    </row>
    <row r="467" s="14" customFormat="1">
      <c r="A467" s="14"/>
      <c r="B467" s="245"/>
      <c r="C467" s="246"/>
      <c r="D467" s="236" t="s">
        <v>223</v>
      </c>
      <c r="E467" s="247" t="s">
        <v>21</v>
      </c>
      <c r="F467" s="248" t="s">
        <v>3243</v>
      </c>
      <c r="G467" s="246"/>
      <c r="H467" s="249">
        <v>10.48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223</v>
      </c>
      <c r="AU467" s="255" t="s">
        <v>86</v>
      </c>
      <c r="AV467" s="14" t="s">
        <v>86</v>
      </c>
      <c r="AW467" s="14" t="s">
        <v>34</v>
      </c>
      <c r="AX467" s="14" t="s">
        <v>73</v>
      </c>
      <c r="AY467" s="255" t="s">
        <v>213</v>
      </c>
    </row>
    <row r="468" s="13" customFormat="1">
      <c r="A468" s="13"/>
      <c r="B468" s="234"/>
      <c r="C468" s="235"/>
      <c r="D468" s="236" t="s">
        <v>223</v>
      </c>
      <c r="E468" s="237" t="s">
        <v>21</v>
      </c>
      <c r="F468" s="238" t="s">
        <v>2992</v>
      </c>
      <c r="G468" s="235"/>
      <c r="H468" s="237" t="s">
        <v>21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223</v>
      </c>
      <c r="AU468" s="244" t="s">
        <v>86</v>
      </c>
      <c r="AV468" s="13" t="s">
        <v>80</v>
      </c>
      <c r="AW468" s="13" t="s">
        <v>34</v>
      </c>
      <c r="AX468" s="13" t="s">
        <v>73</v>
      </c>
      <c r="AY468" s="244" t="s">
        <v>213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3244</v>
      </c>
      <c r="G469" s="246"/>
      <c r="H469" s="249">
        <v>5.0999999999999996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73</v>
      </c>
      <c r="AY469" s="255" t="s">
        <v>213</v>
      </c>
    </row>
    <row r="470" s="13" customFormat="1">
      <c r="A470" s="13"/>
      <c r="B470" s="234"/>
      <c r="C470" s="235"/>
      <c r="D470" s="236" t="s">
        <v>223</v>
      </c>
      <c r="E470" s="237" t="s">
        <v>21</v>
      </c>
      <c r="F470" s="238" t="s">
        <v>2994</v>
      </c>
      <c r="G470" s="235"/>
      <c r="H470" s="237" t="s">
        <v>21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223</v>
      </c>
      <c r="AU470" s="244" t="s">
        <v>86</v>
      </c>
      <c r="AV470" s="13" t="s">
        <v>80</v>
      </c>
      <c r="AW470" s="13" t="s">
        <v>34</v>
      </c>
      <c r="AX470" s="13" t="s">
        <v>73</v>
      </c>
      <c r="AY470" s="244" t="s">
        <v>213</v>
      </c>
    </row>
    <row r="471" s="14" customFormat="1">
      <c r="A471" s="14"/>
      <c r="B471" s="245"/>
      <c r="C471" s="246"/>
      <c r="D471" s="236" t="s">
        <v>223</v>
      </c>
      <c r="E471" s="247" t="s">
        <v>21</v>
      </c>
      <c r="F471" s="248" t="s">
        <v>3245</v>
      </c>
      <c r="G471" s="246"/>
      <c r="H471" s="249">
        <v>20.399999999999999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34</v>
      </c>
      <c r="AX471" s="14" t="s">
        <v>73</v>
      </c>
      <c r="AY471" s="255" t="s">
        <v>213</v>
      </c>
    </row>
    <row r="472" s="13" customFormat="1">
      <c r="A472" s="13"/>
      <c r="B472" s="234"/>
      <c r="C472" s="235"/>
      <c r="D472" s="236" t="s">
        <v>223</v>
      </c>
      <c r="E472" s="237" t="s">
        <v>21</v>
      </c>
      <c r="F472" s="238" t="s">
        <v>2996</v>
      </c>
      <c r="G472" s="235"/>
      <c r="H472" s="237" t="s">
        <v>21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223</v>
      </c>
      <c r="AU472" s="244" t="s">
        <v>86</v>
      </c>
      <c r="AV472" s="13" t="s">
        <v>80</v>
      </c>
      <c r="AW472" s="13" t="s">
        <v>34</v>
      </c>
      <c r="AX472" s="13" t="s">
        <v>73</v>
      </c>
      <c r="AY472" s="244" t="s">
        <v>213</v>
      </c>
    </row>
    <row r="473" s="14" customFormat="1">
      <c r="A473" s="14"/>
      <c r="B473" s="245"/>
      <c r="C473" s="246"/>
      <c r="D473" s="236" t="s">
        <v>223</v>
      </c>
      <c r="E473" s="247" t="s">
        <v>21</v>
      </c>
      <c r="F473" s="248" t="s">
        <v>3246</v>
      </c>
      <c r="G473" s="246"/>
      <c r="H473" s="249">
        <v>16.399999999999999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223</v>
      </c>
      <c r="AU473" s="255" t="s">
        <v>86</v>
      </c>
      <c r="AV473" s="14" t="s">
        <v>86</v>
      </c>
      <c r="AW473" s="14" t="s">
        <v>34</v>
      </c>
      <c r="AX473" s="14" t="s">
        <v>73</v>
      </c>
      <c r="AY473" s="255" t="s">
        <v>213</v>
      </c>
    </row>
    <row r="474" s="13" customFormat="1">
      <c r="A474" s="13"/>
      <c r="B474" s="234"/>
      <c r="C474" s="235"/>
      <c r="D474" s="236" t="s">
        <v>223</v>
      </c>
      <c r="E474" s="237" t="s">
        <v>21</v>
      </c>
      <c r="F474" s="238" t="s">
        <v>2998</v>
      </c>
      <c r="G474" s="235"/>
      <c r="H474" s="237" t="s">
        <v>21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223</v>
      </c>
      <c r="AU474" s="244" t="s">
        <v>86</v>
      </c>
      <c r="AV474" s="13" t="s">
        <v>80</v>
      </c>
      <c r="AW474" s="13" t="s">
        <v>34</v>
      </c>
      <c r="AX474" s="13" t="s">
        <v>73</v>
      </c>
      <c r="AY474" s="244" t="s">
        <v>213</v>
      </c>
    </row>
    <row r="475" s="13" customFormat="1">
      <c r="A475" s="13"/>
      <c r="B475" s="234"/>
      <c r="C475" s="235"/>
      <c r="D475" s="236" t="s">
        <v>223</v>
      </c>
      <c r="E475" s="237" t="s">
        <v>21</v>
      </c>
      <c r="F475" s="238" t="s">
        <v>2996</v>
      </c>
      <c r="G475" s="235"/>
      <c r="H475" s="237" t="s">
        <v>21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223</v>
      </c>
      <c r="AU475" s="244" t="s">
        <v>86</v>
      </c>
      <c r="AV475" s="13" t="s">
        <v>80</v>
      </c>
      <c r="AW475" s="13" t="s">
        <v>34</v>
      </c>
      <c r="AX475" s="13" t="s">
        <v>73</v>
      </c>
      <c r="AY475" s="244" t="s">
        <v>213</v>
      </c>
    </row>
    <row r="476" s="14" customFormat="1">
      <c r="A476" s="14"/>
      <c r="B476" s="245"/>
      <c r="C476" s="246"/>
      <c r="D476" s="236" t="s">
        <v>223</v>
      </c>
      <c r="E476" s="247" t="s">
        <v>21</v>
      </c>
      <c r="F476" s="248" t="s">
        <v>2999</v>
      </c>
      <c r="G476" s="246"/>
      <c r="H476" s="249">
        <v>11.544000000000001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223</v>
      </c>
      <c r="AU476" s="255" t="s">
        <v>86</v>
      </c>
      <c r="AV476" s="14" t="s">
        <v>86</v>
      </c>
      <c r="AW476" s="14" t="s">
        <v>34</v>
      </c>
      <c r="AX476" s="14" t="s">
        <v>73</v>
      </c>
      <c r="AY476" s="255" t="s">
        <v>213</v>
      </c>
    </row>
    <row r="477" s="14" customFormat="1">
      <c r="A477" s="14"/>
      <c r="B477" s="245"/>
      <c r="C477" s="246"/>
      <c r="D477" s="236" t="s">
        <v>223</v>
      </c>
      <c r="E477" s="247" t="s">
        <v>21</v>
      </c>
      <c r="F477" s="248" t="s">
        <v>3000</v>
      </c>
      <c r="G477" s="246"/>
      <c r="H477" s="249">
        <v>2.7000000000000002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223</v>
      </c>
      <c r="AU477" s="255" t="s">
        <v>86</v>
      </c>
      <c r="AV477" s="14" t="s">
        <v>86</v>
      </c>
      <c r="AW477" s="14" t="s">
        <v>34</v>
      </c>
      <c r="AX477" s="14" t="s">
        <v>73</v>
      </c>
      <c r="AY477" s="255" t="s">
        <v>213</v>
      </c>
    </row>
    <row r="478" s="13" customFormat="1">
      <c r="A478" s="13"/>
      <c r="B478" s="234"/>
      <c r="C478" s="235"/>
      <c r="D478" s="236" t="s">
        <v>223</v>
      </c>
      <c r="E478" s="237" t="s">
        <v>21</v>
      </c>
      <c r="F478" s="238" t="s">
        <v>3001</v>
      </c>
      <c r="G478" s="235"/>
      <c r="H478" s="237" t="s">
        <v>21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223</v>
      </c>
      <c r="AU478" s="244" t="s">
        <v>86</v>
      </c>
      <c r="AV478" s="13" t="s">
        <v>80</v>
      </c>
      <c r="AW478" s="13" t="s">
        <v>34</v>
      </c>
      <c r="AX478" s="13" t="s">
        <v>73</v>
      </c>
      <c r="AY478" s="244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3002</v>
      </c>
      <c r="G479" s="246"/>
      <c r="H479" s="249">
        <v>47.259999999999998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3" customFormat="1">
      <c r="A480" s="13"/>
      <c r="B480" s="234"/>
      <c r="C480" s="235"/>
      <c r="D480" s="236" t="s">
        <v>223</v>
      </c>
      <c r="E480" s="237" t="s">
        <v>21</v>
      </c>
      <c r="F480" s="238" t="s">
        <v>3003</v>
      </c>
      <c r="G480" s="235"/>
      <c r="H480" s="237" t="s">
        <v>21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223</v>
      </c>
      <c r="AU480" s="244" t="s">
        <v>86</v>
      </c>
      <c r="AV480" s="13" t="s">
        <v>80</v>
      </c>
      <c r="AW480" s="13" t="s">
        <v>34</v>
      </c>
      <c r="AX480" s="13" t="s">
        <v>73</v>
      </c>
      <c r="AY480" s="244" t="s">
        <v>213</v>
      </c>
    </row>
    <row r="481" s="14" customFormat="1">
      <c r="A481" s="14"/>
      <c r="B481" s="245"/>
      <c r="C481" s="246"/>
      <c r="D481" s="236" t="s">
        <v>223</v>
      </c>
      <c r="E481" s="247" t="s">
        <v>21</v>
      </c>
      <c r="F481" s="248" t="s">
        <v>3004</v>
      </c>
      <c r="G481" s="246"/>
      <c r="H481" s="249">
        <v>8.2940000000000005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223</v>
      </c>
      <c r="AU481" s="255" t="s">
        <v>86</v>
      </c>
      <c r="AV481" s="14" t="s">
        <v>86</v>
      </c>
      <c r="AW481" s="14" t="s">
        <v>34</v>
      </c>
      <c r="AX481" s="14" t="s">
        <v>73</v>
      </c>
      <c r="AY481" s="255" t="s">
        <v>213</v>
      </c>
    </row>
    <row r="482" s="13" customFormat="1">
      <c r="A482" s="13"/>
      <c r="B482" s="234"/>
      <c r="C482" s="235"/>
      <c r="D482" s="236" t="s">
        <v>223</v>
      </c>
      <c r="E482" s="237" t="s">
        <v>21</v>
      </c>
      <c r="F482" s="238" t="s">
        <v>2989</v>
      </c>
      <c r="G482" s="235"/>
      <c r="H482" s="237" t="s">
        <v>21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223</v>
      </c>
      <c r="AU482" s="244" t="s">
        <v>86</v>
      </c>
      <c r="AV482" s="13" t="s">
        <v>80</v>
      </c>
      <c r="AW482" s="13" t="s">
        <v>34</v>
      </c>
      <c r="AX482" s="13" t="s">
        <v>73</v>
      </c>
      <c r="AY482" s="244" t="s">
        <v>213</v>
      </c>
    </row>
    <row r="483" s="14" customFormat="1">
      <c r="A483" s="14"/>
      <c r="B483" s="245"/>
      <c r="C483" s="246"/>
      <c r="D483" s="236" t="s">
        <v>223</v>
      </c>
      <c r="E483" s="247" t="s">
        <v>21</v>
      </c>
      <c r="F483" s="248" t="s">
        <v>3005</v>
      </c>
      <c r="G483" s="246"/>
      <c r="H483" s="249">
        <v>5.3399999999999999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223</v>
      </c>
      <c r="AU483" s="255" t="s">
        <v>86</v>
      </c>
      <c r="AV483" s="14" t="s">
        <v>86</v>
      </c>
      <c r="AW483" s="14" t="s">
        <v>34</v>
      </c>
      <c r="AX483" s="14" t="s">
        <v>73</v>
      </c>
      <c r="AY483" s="255" t="s">
        <v>213</v>
      </c>
    </row>
    <row r="484" s="14" customFormat="1">
      <c r="A484" s="14"/>
      <c r="B484" s="245"/>
      <c r="C484" s="246"/>
      <c r="D484" s="236" t="s">
        <v>223</v>
      </c>
      <c r="E484" s="247" t="s">
        <v>21</v>
      </c>
      <c r="F484" s="248" t="s">
        <v>3006</v>
      </c>
      <c r="G484" s="246"/>
      <c r="H484" s="249">
        <v>30.16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223</v>
      </c>
      <c r="AU484" s="255" t="s">
        <v>86</v>
      </c>
      <c r="AV484" s="14" t="s">
        <v>86</v>
      </c>
      <c r="AW484" s="14" t="s">
        <v>34</v>
      </c>
      <c r="AX484" s="14" t="s">
        <v>73</v>
      </c>
      <c r="AY484" s="255" t="s">
        <v>213</v>
      </c>
    </row>
    <row r="485" s="16" customFormat="1">
      <c r="A485" s="16"/>
      <c r="B485" s="282"/>
      <c r="C485" s="283"/>
      <c r="D485" s="236" t="s">
        <v>223</v>
      </c>
      <c r="E485" s="284" t="s">
        <v>2940</v>
      </c>
      <c r="F485" s="285" t="s">
        <v>380</v>
      </c>
      <c r="G485" s="283"/>
      <c r="H485" s="286">
        <v>157.678</v>
      </c>
      <c r="I485" s="287"/>
      <c r="J485" s="283"/>
      <c r="K485" s="283"/>
      <c r="L485" s="288"/>
      <c r="M485" s="289"/>
      <c r="N485" s="290"/>
      <c r="O485" s="290"/>
      <c r="P485" s="290"/>
      <c r="Q485" s="290"/>
      <c r="R485" s="290"/>
      <c r="S485" s="290"/>
      <c r="T485" s="291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92" t="s">
        <v>223</v>
      </c>
      <c r="AU485" s="292" t="s">
        <v>86</v>
      </c>
      <c r="AV485" s="16" t="s">
        <v>116</v>
      </c>
      <c r="AW485" s="16" t="s">
        <v>34</v>
      </c>
      <c r="AX485" s="16" t="s">
        <v>73</v>
      </c>
      <c r="AY485" s="292" t="s">
        <v>213</v>
      </c>
    </row>
    <row r="486" s="15" customFormat="1">
      <c r="A486" s="15"/>
      <c r="B486" s="256"/>
      <c r="C486" s="257"/>
      <c r="D486" s="236" t="s">
        <v>223</v>
      </c>
      <c r="E486" s="258" t="s">
        <v>21</v>
      </c>
      <c r="F486" s="259" t="s">
        <v>230</v>
      </c>
      <c r="G486" s="257"/>
      <c r="H486" s="260">
        <v>157.678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223</v>
      </c>
      <c r="AU486" s="266" t="s">
        <v>86</v>
      </c>
      <c r="AV486" s="15" t="s">
        <v>122</v>
      </c>
      <c r="AW486" s="15" t="s">
        <v>34</v>
      </c>
      <c r="AX486" s="15" t="s">
        <v>80</v>
      </c>
      <c r="AY486" s="266" t="s">
        <v>213</v>
      </c>
    </row>
    <row r="487" s="2" customFormat="1" ht="16.5" customHeight="1">
      <c r="A487" s="41"/>
      <c r="B487" s="42"/>
      <c r="C487" s="267" t="s">
        <v>513</v>
      </c>
      <c r="D487" s="267" t="s">
        <v>241</v>
      </c>
      <c r="E487" s="268" t="s">
        <v>1844</v>
      </c>
      <c r="F487" s="269" t="s">
        <v>1845</v>
      </c>
      <c r="G487" s="270" t="s">
        <v>284</v>
      </c>
      <c r="H487" s="271">
        <v>0.053999999999999999</v>
      </c>
      <c r="I487" s="272"/>
      <c r="J487" s="273">
        <f>ROUND(I487*H487,2)</f>
        <v>0</v>
      </c>
      <c r="K487" s="269" t="s">
        <v>219</v>
      </c>
      <c r="L487" s="274"/>
      <c r="M487" s="275" t="s">
        <v>21</v>
      </c>
      <c r="N487" s="276" t="s">
        <v>45</v>
      </c>
      <c r="O487" s="87"/>
      <c r="P487" s="225">
        <f>O487*H487</f>
        <v>0</v>
      </c>
      <c r="Q487" s="225">
        <v>1</v>
      </c>
      <c r="R487" s="225">
        <f>Q487*H487</f>
        <v>0.053999999999999999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502</v>
      </c>
      <c r="AT487" s="227" t="s">
        <v>241</v>
      </c>
      <c r="AU487" s="227" t="s">
        <v>86</v>
      </c>
      <c r="AY487" s="20" t="s">
        <v>213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86</v>
      </c>
      <c r="BK487" s="228">
        <f>ROUND(I487*H487,2)</f>
        <v>0</v>
      </c>
      <c r="BL487" s="20" t="s">
        <v>314</v>
      </c>
      <c r="BM487" s="227" t="s">
        <v>3247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3248</v>
      </c>
      <c r="G488" s="246"/>
      <c r="H488" s="249">
        <v>0.053999999999999999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80</v>
      </c>
      <c r="AY488" s="255" t="s">
        <v>213</v>
      </c>
    </row>
    <row r="489" s="2" customFormat="1" ht="24.15" customHeight="1">
      <c r="A489" s="41"/>
      <c r="B489" s="42"/>
      <c r="C489" s="216" t="s">
        <v>888</v>
      </c>
      <c r="D489" s="216" t="s">
        <v>215</v>
      </c>
      <c r="E489" s="217" t="s">
        <v>3249</v>
      </c>
      <c r="F489" s="218" t="s">
        <v>3250</v>
      </c>
      <c r="G489" s="219" t="s">
        <v>248</v>
      </c>
      <c r="H489" s="220">
        <v>193.13999999999999</v>
      </c>
      <c r="I489" s="221"/>
      <c r="J489" s="222">
        <f>ROUND(I489*H489,2)</f>
        <v>0</v>
      </c>
      <c r="K489" s="218" t="s">
        <v>219</v>
      </c>
      <c r="L489" s="47"/>
      <c r="M489" s="223" t="s">
        <v>21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314</v>
      </c>
      <c r="AT489" s="227" t="s">
        <v>215</v>
      </c>
      <c r="AU489" s="227" t="s">
        <v>86</v>
      </c>
      <c r="AY489" s="20" t="s">
        <v>213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86</v>
      </c>
      <c r="BK489" s="228">
        <f>ROUND(I489*H489,2)</f>
        <v>0</v>
      </c>
      <c r="BL489" s="20" t="s">
        <v>314</v>
      </c>
      <c r="BM489" s="227" t="s">
        <v>3251</v>
      </c>
    </row>
    <row r="490" s="2" customFormat="1">
      <c r="A490" s="41"/>
      <c r="B490" s="42"/>
      <c r="C490" s="43"/>
      <c r="D490" s="229" t="s">
        <v>221</v>
      </c>
      <c r="E490" s="43"/>
      <c r="F490" s="230" t="s">
        <v>3252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221</v>
      </c>
      <c r="AU490" s="20" t="s">
        <v>86</v>
      </c>
    </row>
    <row r="491" s="13" customFormat="1">
      <c r="A491" s="13"/>
      <c r="B491" s="234"/>
      <c r="C491" s="235"/>
      <c r="D491" s="236" t="s">
        <v>223</v>
      </c>
      <c r="E491" s="237" t="s">
        <v>21</v>
      </c>
      <c r="F491" s="238" t="s">
        <v>781</v>
      </c>
      <c r="G491" s="235"/>
      <c r="H491" s="237" t="s">
        <v>21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223</v>
      </c>
      <c r="AU491" s="244" t="s">
        <v>86</v>
      </c>
      <c r="AV491" s="13" t="s">
        <v>80</v>
      </c>
      <c r="AW491" s="13" t="s">
        <v>34</v>
      </c>
      <c r="AX491" s="13" t="s">
        <v>73</v>
      </c>
      <c r="AY491" s="244" t="s">
        <v>213</v>
      </c>
    </row>
    <row r="492" s="13" customFormat="1">
      <c r="A492" s="13"/>
      <c r="B492" s="234"/>
      <c r="C492" s="235"/>
      <c r="D492" s="236" t="s">
        <v>223</v>
      </c>
      <c r="E492" s="237" t="s">
        <v>21</v>
      </c>
      <c r="F492" s="238" t="s">
        <v>783</v>
      </c>
      <c r="G492" s="235"/>
      <c r="H492" s="237" t="s">
        <v>21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223</v>
      </c>
      <c r="AU492" s="244" t="s">
        <v>86</v>
      </c>
      <c r="AV492" s="13" t="s">
        <v>80</v>
      </c>
      <c r="AW492" s="13" t="s">
        <v>34</v>
      </c>
      <c r="AX492" s="13" t="s">
        <v>73</v>
      </c>
      <c r="AY492" s="244" t="s">
        <v>213</v>
      </c>
    </row>
    <row r="493" s="14" customFormat="1">
      <c r="A493" s="14"/>
      <c r="B493" s="245"/>
      <c r="C493" s="246"/>
      <c r="D493" s="236" t="s">
        <v>223</v>
      </c>
      <c r="E493" s="247" t="s">
        <v>21</v>
      </c>
      <c r="F493" s="248" t="s">
        <v>1755</v>
      </c>
      <c r="G493" s="246"/>
      <c r="H493" s="249">
        <v>56.659999999999997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223</v>
      </c>
      <c r="AU493" s="255" t="s">
        <v>86</v>
      </c>
      <c r="AV493" s="14" t="s">
        <v>86</v>
      </c>
      <c r="AW493" s="14" t="s">
        <v>34</v>
      </c>
      <c r="AX493" s="14" t="s">
        <v>73</v>
      </c>
      <c r="AY493" s="255" t="s">
        <v>213</v>
      </c>
    </row>
    <row r="494" s="13" customFormat="1">
      <c r="A494" s="13"/>
      <c r="B494" s="234"/>
      <c r="C494" s="235"/>
      <c r="D494" s="236" t="s">
        <v>223</v>
      </c>
      <c r="E494" s="237" t="s">
        <v>21</v>
      </c>
      <c r="F494" s="238" t="s">
        <v>785</v>
      </c>
      <c r="G494" s="235"/>
      <c r="H494" s="237" t="s">
        <v>21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223</v>
      </c>
      <c r="AU494" s="244" t="s">
        <v>86</v>
      </c>
      <c r="AV494" s="13" t="s">
        <v>80</v>
      </c>
      <c r="AW494" s="13" t="s">
        <v>34</v>
      </c>
      <c r="AX494" s="13" t="s">
        <v>73</v>
      </c>
      <c r="AY494" s="244" t="s">
        <v>213</v>
      </c>
    </row>
    <row r="495" s="14" customFormat="1">
      <c r="A495" s="14"/>
      <c r="B495" s="245"/>
      <c r="C495" s="246"/>
      <c r="D495" s="236" t="s">
        <v>223</v>
      </c>
      <c r="E495" s="247" t="s">
        <v>21</v>
      </c>
      <c r="F495" s="248" t="s">
        <v>1756</v>
      </c>
      <c r="G495" s="246"/>
      <c r="H495" s="249">
        <v>136.47999999999999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223</v>
      </c>
      <c r="AU495" s="255" t="s">
        <v>86</v>
      </c>
      <c r="AV495" s="14" t="s">
        <v>86</v>
      </c>
      <c r="AW495" s="14" t="s">
        <v>34</v>
      </c>
      <c r="AX495" s="14" t="s">
        <v>73</v>
      </c>
      <c r="AY495" s="255" t="s">
        <v>213</v>
      </c>
    </row>
    <row r="496" s="16" customFormat="1">
      <c r="A496" s="16"/>
      <c r="B496" s="282"/>
      <c r="C496" s="283"/>
      <c r="D496" s="236" t="s">
        <v>223</v>
      </c>
      <c r="E496" s="284" t="s">
        <v>2942</v>
      </c>
      <c r="F496" s="285" t="s">
        <v>380</v>
      </c>
      <c r="G496" s="283"/>
      <c r="H496" s="286">
        <v>193.13999999999999</v>
      </c>
      <c r="I496" s="287"/>
      <c r="J496" s="283"/>
      <c r="K496" s="283"/>
      <c r="L496" s="288"/>
      <c r="M496" s="289"/>
      <c r="N496" s="290"/>
      <c r="O496" s="290"/>
      <c r="P496" s="290"/>
      <c r="Q496" s="290"/>
      <c r="R496" s="290"/>
      <c r="S496" s="290"/>
      <c r="T496" s="291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92" t="s">
        <v>223</v>
      </c>
      <c r="AU496" s="292" t="s">
        <v>86</v>
      </c>
      <c r="AV496" s="16" t="s">
        <v>116</v>
      </c>
      <c r="AW496" s="16" t="s">
        <v>34</v>
      </c>
      <c r="AX496" s="16" t="s">
        <v>73</v>
      </c>
      <c r="AY496" s="292" t="s">
        <v>213</v>
      </c>
    </row>
    <row r="497" s="15" customFormat="1">
      <c r="A497" s="15"/>
      <c r="B497" s="256"/>
      <c r="C497" s="257"/>
      <c r="D497" s="236" t="s">
        <v>223</v>
      </c>
      <c r="E497" s="258" t="s">
        <v>21</v>
      </c>
      <c r="F497" s="259" t="s">
        <v>230</v>
      </c>
      <c r="G497" s="257"/>
      <c r="H497" s="260">
        <v>193.13999999999999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223</v>
      </c>
      <c r="AU497" s="266" t="s">
        <v>86</v>
      </c>
      <c r="AV497" s="15" t="s">
        <v>122</v>
      </c>
      <c r="AW497" s="15" t="s">
        <v>34</v>
      </c>
      <c r="AX497" s="15" t="s">
        <v>80</v>
      </c>
      <c r="AY497" s="266" t="s">
        <v>213</v>
      </c>
    </row>
    <row r="498" s="2" customFormat="1" ht="24.15" customHeight="1">
      <c r="A498" s="41"/>
      <c r="B498" s="42"/>
      <c r="C498" s="216" t="s">
        <v>895</v>
      </c>
      <c r="D498" s="216" t="s">
        <v>215</v>
      </c>
      <c r="E498" s="217" t="s">
        <v>3253</v>
      </c>
      <c r="F498" s="218" t="s">
        <v>3254</v>
      </c>
      <c r="G498" s="219" t="s">
        <v>248</v>
      </c>
      <c r="H498" s="220">
        <v>352.03800000000001</v>
      </c>
      <c r="I498" s="221"/>
      <c r="J498" s="222">
        <f>ROUND(I498*H498,2)</f>
        <v>0</v>
      </c>
      <c r="K498" s="218" t="s">
        <v>219</v>
      </c>
      <c r="L498" s="47"/>
      <c r="M498" s="223" t="s">
        <v>21</v>
      </c>
      <c r="N498" s="224" t="s">
        <v>45</v>
      </c>
      <c r="O498" s="87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314</v>
      </c>
      <c r="AT498" s="227" t="s">
        <v>215</v>
      </c>
      <c r="AU498" s="227" t="s">
        <v>86</v>
      </c>
      <c r="AY498" s="20" t="s">
        <v>213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86</v>
      </c>
      <c r="BK498" s="228">
        <f>ROUND(I498*H498,2)</f>
        <v>0</v>
      </c>
      <c r="BL498" s="20" t="s">
        <v>314</v>
      </c>
      <c r="BM498" s="227" t="s">
        <v>3255</v>
      </c>
    </row>
    <row r="499" s="2" customFormat="1">
      <c r="A499" s="41"/>
      <c r="B499" s="42"/>
      <c r="C499" s="43"/>
      <c r="D499" s="229" t="s">
        <v>221</v>
      </c>
      <c r="E499" s="43"/>
      <c r="F499" s="230" t="s">
        <v>3256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221</v>
      </c>
      <c r="AU499" s="20" t="s">
        <v>86</v>
      </c>
    </row>
    <row r="500" s="13" customFormat="1">
      <c r="A500" s="13"/>
      <c r="B500" s="234"/>
      <c r="C500" s="235"/>
      <c r="D500" s="236" t="s">
        <v>223</v>
      </c>
      <c r="E500" s="237" t="s">
        <v>21</v>
      </c>
      <c r="F500" s="238" t="s">
        <v>961</v>
      </c>
      <c r="G500" s="235"/>
      <c r="H500" s="237" t="s">
        <v>21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223</v>
      </c>
      <c r="AU500" s="244" t="s">
        <v>86</v>
      </c>
      <c r="AV500" s="13" t="s">
        <v>80</v>
      </c>
      <c r="AW500" s="13" t="s">
        <v>34</v>
      </c>
      <c r="AX500" s="13" t="s">
        <v>73</v>
      </c>
      <c r="AY500" s="244" t="s">
        <v>213</v>
      </c>
    </row>
    <row r="501" s="14" customFormat="1">
      <c r="A501" s="14"/>
      <c r="B501" s="245"/>
      <c r="C501" s="246"/>
      <c r="D501" s="236" t="s">
        <v>223</v>
      </c>
      <c r="E501" s="247" t="s">
        <v>21</v>
      </c>
      <c r="F501" s="248" t="s">
        <v>3257</v>
      </c>
      <c r="G501" s="246"/>
      <c r="H501" s="249">
        <v>15.103999999999999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223</v>
      </c>
      <c r="AU501" s="255" t="s">
        <v>86</v>
      </c>
      <c r="AV501" s="14" t="s">
        <v>86</v>
      </c>
      <c r="AW501" s="14" t="s">
        <v>34</v>
      </c>
      <c r="AX501" s="14" t="s">
        <v>73</v>
      </c>
      <c r="AY501" s="255" t="s">
        <v>213</v>
      </c>
    </row>
    <row r="502" s="13" customFormat="1">
      <c r="A502" s="13"/>
      <c r="B502" s="234"/>
      <c r="C502" s="235"/>
      <c r="D502" s="236" t="s">
        <v>223</v>
      </c>
      <c r="E502" s="237" t="s">
        <v>21</v>
      </c>
      <c r="F502" s="238" t="s">
        <v>963</v>
      </c>
      <c r="G502" s="235"/>
      <c r="H502" s="237" t="s">
        <v>21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223</v>
      </c>
      <c r="AU502" s="244" t="s">
        <v>86</v>
      </c>
      <c r="AV502" s="13" t="s">
        <v>80</v>
      </c>
      <c r="AW502" s="13" t="s">
        <v>34</v>
      </c>
      <c r="AX502" s="13" t="s">
        <v>73</v>
      </c>
      <c r="AY502" s="244" t="s">
        <v>213</v>
      </c>
    </row>
    <row r="503" s="14" customFormat="1">
      <c r="A503" s="14"/>
      <c r="B503" s="245"/>
      <c r="C503" s="246"/>
      <c r="D503" s="236" t="s">
        <v>223</v>
      </c>
      <c r="E503" s="247" t="s">
        <v>21</v>
      </c>
      <c r="F503" s="248" t="s">
        <v>3258</v>
      </c>
      <c r="G503" s="246"/>
      <c r="H503" s="249">
        <v>336.93400000000003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223</v>
      </c>
      <c r="AU503" s="255" t="s">
        <v>86</v>
      </c>
      <c r="AV503" s="14" t="s">
        <v>86</v>
      </c>
      <c r="AW503" s="14" t="s">
        <v>34</v>
      </c>
      <c r="AX503" s="14" t="s">
        <v>73</v>
      </c>
      <c r="AY503" s="255" t="s">
        <v>213</v>
      </c>
    </row>
    <row r="504" s="15" customFormat="1">
      <c r="A504" s="15"/>
      <c r="B504" s="256"/>
      <c r="C504" s="257"/>
      <c r="D504" s="236" t="s">
        <v>223</v>
      </c>
      <c r="E504" s="258" t="s">
        <v>21</v>
      </c>
      <c r="F504" s="259" t="s">
        <v>230</v>
      </c>
      <c r="G504" s="257"/>
      <c r="H504" s="260">
        <v>352.03800000000001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223</v>
      </c>
      <c r="AU504" s="266" t="s">
        <v>86</v>
      </c>
      <c r="AV504" s="15" t="s">
        <v>122</v>
      </c>
      <c r="AW504" s="15" t="s">
        <v>34</v>
      </c>
      <c r="AX504" s="15" t="s">
        <v>80</v>
      </c>
      <c r="AY504" s="266" t="s">
        <v>213</v>
      </c>
    </row>
    <row r="505" s="2" customFormat="1" ht="16.5" customHeight="1">
      <c r="A505" s="41"/>
      <c r="B505" s="42"/>
      <c r="C505" s="267" t="s">
        <v>901</v>
      </c>
      <c r="D505" s="267" t="s">
        <v>241</v>
      </c>
      <c r="E505" s="268" t="s">
        <v>3259</v>
      </c>
      <c r="F505" s="269" t="s">
        <v>3260</v>
      </c>
      <c r="G505" s="270" t="s">
        <v>3261</v>
      </c>
      <c r="H505" s="271">
        <v>1853.605</v>
      </c>
      <c r="I505" s="272"/>
      <c r="J505" s="273">
        <f>ROUND(I505*H505,2)</f>
        <v>0</v>
      </c>
      <c r="K505" s="269" t="s">
        <v>219</v>
      </c>
      <c r="L505" s="274"/>
      <c r="M505" s="275" t="s">
        <v>21</v>
      </c>
      <c r="N505" s="276" t="s">
        <v>45</v>
      </c>
      <c r="O505" s="87"/>
      <c r="P505" s="225">
        <f>O505*H505</f>
        <v>0</v>
      </c>
      <c r="Q505" s="225">
        <v>0.001</v>
      </c>
      <c r="R505" s="225">
        <f>Q505*H505</f>
        <v>1.853605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502</v>
      </c>
      <c r="AT505" s="227" t="s">
        <v>241</v>
      </c>
      <c r="AU505" s="227" t="s">
        <v>86</v>
      </c>
      <c r="AY505" s="20" t="s">
        <v>213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86</v>
      </c>
      <c r="BK505" s="228">
        <f>ROUND(I505*H505,2)</f>
        <v>0</v>
      </c>
      <c r="BL505" s="20" t="s">
        <v>314</v>
      </c>
      <c r="BM505" s="227" t="s">
        <v>3262</v>
      </c>
    </row>
    <row r="506" s="13" customFormat="1">
      <c r="A506" s="13"/>
      <c r="B506" s="234"/>
      <c r="C506" s="235"/>
      <c r="D506" s="236" t="s">
        <v>223</v>
      </c>
      <c r="E506" s="237" t="s">
        <v>21</v>
      </c>
      <c r="F506" s="238" t="s">
        <v>961</v>
      </c>
      <c r="G506" s="235"/>
      <c r="H506" s="237" t="s">
        <v>21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223</v>
      </c>
      <c r="AU506" s="244" t="s">
        <v>86</v>
      </c>
      <c r="AV506" s="13" t="s">
        <v>80</v>
      </c>
      <c r="AW506" s="13" t="s">
        <v>34</v>
      </c>
      <c r="AX506" s="13" t="s">
        <v>73</v>
      </c>
      <c r="AY506" s="244" t="s">
        <v>213</v>
      </c>
    </row>
    <row r="507" s="14" customFormat="1">
      <c r="A507" s="14"/>
      <c r="B507" s="245"/>
      <c r="C507" s="246"/>
      <c r="D507" s="236" t="s">
        <v>223</v>
      </c>
      <c r="E507" s="247" t="s">
        <v>21</v>
      </c>
      <c r="F507" s="248" t="s">
        <v>3263</v>
      </c>
      <c r="G507" s="246"/>
      <c r="H507" s="249">
        <v>0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223</v>
      </c>
      <c r="AU507" s="255" t="s">
        <v>86</v>
      </c>
      <c r="AV507" s="14" t="s">
        <v>86</v>
      </c>
      <c r="AW507" s="14" t="s">
        <v>34</v>
      </c>
      <c r="AX507" s="14" t="s">
        <v>73</v>
      </c>
      <c r="AY507" s="255" t="s">
        <v>213</v>
      </c>
    </row>
    <row r="508" s="13" customFormat="1">
      <c r="A508" s="13"/>
      <c r="B508" s="234"/>
      <c r="C508" s="235"/>
      <c r="D508" s="236" t="s">
        <v>223</v>
      </c>
      <c r="E508" s="237" t="s">
        <v>21</v>
      </c>
      <c r="F508" s="238" t="s">
        <v>3264</v>
      </c>
      <c r="G508" s="235"/>
      <c r="H508" s="237" t="s">
        <v>21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223</v>
      </c>
      <c r="AU508" s="244" t="s">
        <v>86</v>
      </c>
      <c r="AV508" s="13" t="s">
        <v>80</v>
      </c>
      <c r="AW508" s="13" t="s">
        <v>34</v>
      </c>
      <c r="AX508" s="13" t="s">
        <v>73</v>
      </c>
      <c r="AY508" s="244" t="s">
        <v>213</v>
      </c>
    </row>
    <row r="509" s="14" customFormat="1">
      <c r="A509" s="14"/>
      <c r="B509" s="245"/>
      <c r="C509" s="246"/>
      <c r="D509" s="236" t="s">
        <v>223</v>
      </c>
      <c r="E509" s="247" t="s">
        <v>21</v>
      </c>
      <c r="F509" s="248" t="s">
        <v>3265</v>
      </c>
      <c r="G509" s="246"/>
      <c r="H509" s="249">
        <v>0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223</v>
      </c>
      <c r="AU509" s="255" t="s">
        <v>86</v>
      </c>
      <c r="AV509" s="14" t="s">
        <v>86</v>
      </c>
      <c r="AW509" s="14" t="s">
        <v>34</v>
      </c>
      <c r="AX509" s="14" t="s">
        <v>73</v>
      </c>
      <c r="AY509" s="255" t="s">
        <v>213</v>
      </c>
    </row>
    <row r="510" s="13" customFormat="1">
      <c r="A510" s="13"/>
      <c r="B510" s="234"/>
      <c r="C510" s="235"/>
      <c r="D510" s="236" t="s">
        <v>223</v>
      </c>
      <c r="E510" s="237" t="s">
        <v>21</v>
      </c>
      <c r="F510" s="238" t="s">
        <v>3266</v>
      </c>
      <c r="G510" s="235"/>
      <c r="H510" s="237" t="s">
        <v>21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223</v>
      </c>
      <c r="AU510" s="244" t="s">
        <v>86</v>
      </c>
      <c r="AV510" s="13" t="s">
        <v>80</v>
      </c>
      <c r="AW510" s="13" t="s">
        <v>34</v>
      </c>
      <c r="AX510" s="13" t="s">
        <v>73</v>
      </c>
      <c r="AY510" s="244" t="s">
        <v>213</v>
      </c>
    </row>
    <row r="511" s="16" customFormat="1">
      <c r="A511" s="16"/>
      <c r="B511" s="282"/>
      <c r="C511" s="283"/>
      <c r="D511" s="236" t="s">
        <v>223</v>
      </c>
      <c r="E511" s="284" t="s">
        <v>21</v>
      </c>
      <c r="F511" s="285" t="s">
        <v>380</v>
      </c>
      <c r="G511" s="283"/>
      <c r="H511" s="286">
        <v>0</v>
      </c>
      <c r="I511" s="287"/>
      <c r="J511" s="283"/>
      <c r="K511" s="283"/>
      <c r="L511" s="288"/>
      <c r="M511" s="289"/>
      <c r="N511" s="290"/>
      <c r="O511" s="290"/>
      <c r="P511" s="290"/>
      <c r="Q511" s="290"/>
      <c r="R511" s="290"/>
      <c r="S511" s="290"/>
      <c r="T511" s="291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92" t="s">
        <v>223</v>
      </c>
      <c r="AU511" s="292" t="s">
        <v>86</v>
      </c>
      <c r="AV511" s="16" t="s">
        <v>116</v>
      </c>
      <c r="AW511" s="16" t="s">
        <v>34</v>
      </c>
      <c r="AX511" s="16" t="s">
        <v>73</v>
      </c>
      <c r="AY511" s="292" t="s">
        <v>213</v>
      </c>
    </row>
    <row r="512" s="14" customFormat="1">
      <c r="A512" s="14"/>
      <c r="B512" s="245"/>
      <c r="C512" s="246"/>
      <c r="D512" s="236" t="s">
        <v>223</v>
      </c>
      <c r="E512" s="247" t="s">
        <v>21</v>
      </c>
      <c r="F512" s="248" t="s">
        <v>3267</v>
      </c>
      <c r="G512" s="246"/>
      <c r="H512" s="249">
        <v>1196.9290000000001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223</v>
      </c>
      <c r="AU512" s="255" t="s">
        <v>86</v>
      </c>
      <c r="AV512" s="14" t="s">
        <v>86</v>
      </c>
      <c r="AW512" s="14" t="s">
        <v>34</v>
      </c>
      <c r="AX512" s="14" t="s">
        <v>73</v>
      </c>
      <c r="AY512" s="255" t="s">
        <v>213</v>
      </c>
    </row>
    <row r="513" s="14" customFormat="1">
      <c r="A513" s="14"/>
      <c r="B513" s="245"/>
      <c r="C513" s="246"/>
      <c r="D513" s="236" t="s">
        <v>223</v>
      </c>
      <c r="E513" s="247" t="s">
        <v>21</v>
      </c>
      <c r="F513" s="248" t="s">
        <v>3268</v>
      </c>
      <c r="G513" s="246"/>
      <c r="H513" s="249">
        <v>656.67600000000004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223</v>
      </c>
      <c r="AU513" s="255" t="s">
        <v>86</v>
      </c>
      <c r="AV513" s="14" t="s">
        <v>86</v>
      </c>
      <c r="AW513" s="14" t="s">
        <v>34</v>
      </c>
      <c r="AX513" s="14" t="s">
        <v>73</v>
      </c>
      <c r="AY513" s="255" t="s">
        <v>213</v>
      </c>
    </row>
    <row r="514" s="15" customFormat="1">
      <c r="A514" s="15"/>
      <c r="B514" s="256"/>
      <c r="C514" s="257"/>
      <c r="D514" s="236" t="s">
        <v>223</v>
      </c>
      <c r="E514" s="258" t="s">
        <v>21</v>
      </c>
      <c r="F514" s="259" t="s">
        <v>230</v>
      </c>
      <c r="G514" s="257"/>
      <c r="H514" s="260">
        <v>1853.605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223</v>
      </c>
      <c r="AU514" s="266" t="s">
        <v>86</v>
      </c>
      <c r="AV514" s="15" t="s">
        <v>122</v>
      </c>
      <c r="AW514" s="15" t="s">
        <v>34</v>
      </c>
      <c r="AX514" s="15" t="s">
        <v>80</v>
      </c>
      <c r="AY514" s="266" t="s">
        <v>213</v>
      </c>
    </row>
    <row r="515" s="2" customFormat="1" ht="16.5" customHeight="1">
      <c r="A515" s="41"/>
      <c r="B515" s="42"/>
      <c r="C515" s="216" t="s">
        <v>906</v>
      </c>
      <c r="D515" s="216" t="s">
        <v>215</v>
      </c>
      <c r="E515" s="217" t="s">
        <v>3269</v>
      </c>
      <c r="F515" s="218" t="s">
        <v>3270</v>
      </c>
      <c r="G515" s="219" t="s">
        <v>248</v>
      </c>
      <c r="H515" s="220">
        <v>315.35599999999999</v>
      </c>
      <c r="I515" s="221"/>
      <c r="J515" s="222">
        <f>ROUND(I515*H515,2)</f>
        <v>0</v>
      </c>
      <c r="K515" s="218" t="s">
        <v>219</v>
      </c>
      <c r="L515" s="47"/>
      <c r="M515" s="223" t="s">
        <v>21</v>
      </c>
      <c r="N515" s="224" t="s">
        <v>45</v>
      </c>
      <c r="O515" s="87"/>
      <c r="P515" s="225">
        <f>O515*H515</f>
        <v>0</v>
      </c>
      <c r="Q515" s="225">
        <v>0.00040000000000000002</v>
      </c>
      <c r="R515" s="225">
        <f>Q515*H515</f>
        <v>0.12614240000000002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314</v>
      </c>
      <c r="AT515" s="227" t="s">
        <v>215</v>
      </c>
      <c r="AU515" s="227" t="s">
        <v>86</v>
      </c>
      <c r="AY515" s="20" t="s">
        <v>213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86</v>
      </c>
      <c r="BK515" s="228">
        <f>ROUND(I515*H515,2)</f>
        <v>0</v>
      </c>
      <c r="BL515" s="20" t="s">
        <v>314</v>
      </c>
      <c r="BM515" s="227" t="s">
        <v>3271</v>
      </c>
    </row>
    <row r="516" s="2" customFormat="1">
      <c r="A516" s="41"/>
      <c r="B516" s="42"/>
      <c r="C516" s="43"/>
      <c r="D516" s="229" t="s">
        <v>221</v>
      </c>
      <c r="E516" s="43"/>
      <c r="F516" s="230" t="s">
        <v>3272</v>
      </c>
      <c r="G516" s="43"/>
      <c r="H516" s="43"/>
      <c r="I516" s="231"/>
      <c r="J516" s="43"/>
      <c r="K516" s="43"/>
      <c r="L516" s="47"/>
      <c r="M516" s="232"/>
      <c r="N516" s="233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221</v>
      </c>
      <c r="AU516" s="20" t="s">
        <v>86</v>
      </c>
    </row>
    <row r="517" s="13" customFormat="1">
      <c r="A517" s="13"/>
      <c r="B517" s="234"/>
      <c r="C517" s="235"/>
      <c r="D517" s="236" t="s">
        <v>223</v>
      </c>
      <c r="E517" s="237" t="s">
        <v>21</v>
      </c>
      <c r="F517" s="238" t="s">
        <v>1859</v>
      </c>
      <c r="G517" s="235"/>
      <c r="H517" s="237" t="s">
        <v>21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223</v>
      </c>
      <c r="AU517" s="244" t="s">
        <v>86</v>
      </c>
      <c r="AV517" s="13" t="s">
        <v>80</v>
      </c>
      <c r="AW517" s="13" t="s">
        <v>34</v>
      </c>
      <c r="AX517" s="13" t="s">
        <v>73</v>
      </c>
      <c r="AY517" s="244" t="s">
        <v>213</v>
      </c>
    </row>
    <row r="518" s="14" customFormat="1">
      <c r="A518" s="14"/>
      <c r="B518" s="245"/>
      <c r="C518" s="246"/>
      <c r="D518" s="236" t="s">
        <v>223</v>
      </c>
      <c r="E518" s="247" t="s">
        <v>21</v>
      </c>
      <c r="F518" s="248" t="s">
        <v>3273</v>
      </c>
      <c r="G518" s="246"/>
      <c r="H518" s="249">
        <v>315.35599999999999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223</v>
      </c>
      <c r="AU518" s="255" t="s">
        <v>86</v>
      </c>
      <c r="AV518" s="14" t="s">
        <v>86</v>
      </c>
      <c r="AW518" s="14" t="s">
        <v>34</v>
      </c>
      <c r="AX518" s="14" t="s">
        <v>73</v>
      </c>
      <c r="AY518" s="255" t="s">
        <v>213</v>
      </c>
    </row>
    <row r="519" s="15" customFormat="1">
      <c r="A519" s="15"/>
      <c r="B519" s="256"/>
      <c r="C519" s="257"/>
      <c r="D519" s="236" t="s">
        <v>223</v>
      </c>
      <c r="E519" s="258" t="s">
        <v>21</v>
      </c>
      <c r="F519" s="259" t="s">
        <v>230</v>
      </c>
      <c r="G519" s="257"/>
      <c r="H519" s="260">
        <v>315.35599999999999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223</v>
      </c>
      <c r="AU519" s="266" t="s">
        <v>86</v>
      </c>
      <c r="AV519" s="15" t="s">
        <v>122</v>
      </c>
      <c r="AW519" s="15" t="s">
        <v>34</v>
      </c>
      <c r="AX519" s="15" t="s">
        <v>80</v>
      </c>
      <c r="AY519" s="266" t="s">
        <v>213</v>
      </c>
    </row>
    <row r="520" s="2" customFormat="1" ht="24.15" customHeight="1">
      <c r="A520" s="41"/>
      <c r="B520" s="42"/>
      <c r="C520" s="267" t="s">
        <v>917</v>
      </c>
      <c r="D520" s="267" t="s">
        <v>241</v>
      </c>
      <c r="E520" s="268" t="s">
        <v>1856</v>
      </c>
      <c r="F520" s="269" t="s">
        <v>1857</v>
      </c>
      <c r="G520" s="270" t="s">
        <v>248</v>
      </c>
      <c r="H520" s="271">
        <v>385.05000000000001</v>
      </c>
      <c r="I520" s="272"/>
      <c r="J520" s="273">
        <f>ROUND(I520*H520,2)</f>
        <v>0</v>
      </c>
      <c r="K520" s="269" t="s">
        <v>219</v>
      </c>
      <c r="L520" s="274"/>
      <c r="M520" s="275" t="s">
        <v>21</v>
      </c>
      <c r="N520" s="276" t="s">
        <v>45</v>
      </c>
      <c r="O520" s="87"/>
      <c r="P520" s="225">
        <f>O520*H520</f>
        <v>0</v>
      </c>
      <c r="Q520" s="225">
        <v>0.0064000000000000003</v>
      </c>
      <c r="R520" s="225">
        <f>Q520*H520</f>
        <v>2.4643200000000003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502</v>
      </c>
      <c r="AT520" s="227" t="s">
        <v>241</v>
      </c>
      <c r="AU520" s="227" t="s">
        <v>86</v>
      </c>
      <c r="AY520" s="20" t="s">
        <v>213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86</v>
      </c>
      <c r="BK520" s="228">
        <f>ROUND(I520*H520,2)</f>
        <v>0</v>
      </c>
      <c r="BL520" s="20" t="s">
        <v>314</v>
      </c>
      <c r="BM520" s="227" t="s">
        <v>3274</v>
      </c>
    </row>
    <row r="521" s="13" customFormat="1">
      <c r="A521" s="13"/>
      <c r="B521" s="234"/>
      <c r="C521" s="235"/>
      <c r="D521" s="236" t="s">
        <v>223</v>
      </c>
      <c r="E521" s="237" t="s">
        <v>21</v>
      </c>
      <c r="F521" s="238" t="s">
        <v>1859</v>
      </c>
      <c r="G521" s="235"/>
      <c r="H521" s="237" t="s">
        <v>21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223</v>
      </c>
      <c r="AU521" s="244" t="s">
        <v>86</v>
      </c>
      <c r="AV521" s="13" t="s">
        <v>80</v>
      </c>
      <c r="AW521" s="13" t="s">
        <v>34</v>
      </c>
      <c r="AX521" s="13" t="s">
        <v>73</v>
      </c>
      <c r="AY521" s="244" t="s">
        <v>213</v>
      </c>
    </row>
    <row r="522" s="14" customFormat="1">
      <c r="A522" s="14"/>
      <c r="B522" s="245"/>
      <c r="C522" s="246"/>
      <c r="D522" s="236" t="s">
        <v>223</v>
      </c>
      <c r="E522" s="247" t="s">
        <v>21</v>
      </c>
      <c r="F522" s="248" t="s">
        <v>3275</v>
      </c>
      <c r="G522" s="246"/>
      <c r="H522" s="249">
        <v>385.05000000000001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223</v>
      </c>
      <c r="AU522" s="255" t="s">
        <v>86</v>
      </c>
      <c r="AV522" s="14" t="s">
        <v>86</v>
      </c>
      <c r="AW522" s="14" t="s">
        <v>34</v>
      </c>
      <c r="AX522" s="14" t="s">
        <v>73</v>
      </c>
      <c r="AY522" s="255" t="s">
        <v>213</v>
      </c>
    </row>
    <row r="523" s="15" customFormat="1">
      <c r="A523" s="15"/>
      <c r="B523" s="256"/>
      <c r="C523" s="257"/>
      <c r="D523" s="236" t="s">
        <v>223</v>
      </c>
      <c r="E523" s="258" t="s">
        <v>21</v>
      </c>
      <c r="F523" s="259" t="s">
        <v>230</v>
      </c>
      <c r="G523" s="257"/>
      <c r="H523" s="260">
        <v>385.05000000000001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223</v>
      </c>
      <c r="AU523" s="266" t="s">
        <v>86</v>
      </c>
      <c r="AV523" s="15" t="s">
        <v>122</v>
      </c>
      <c r="AW523" s="15" t="s">
        <v>34</v>
      </c>
      <c r="AX523" s="15" t="s">
        <v>80</v>
      </c>
      <c r="AY523" s="266" t="s">
        <v>213</v>
      </c>
    </row>
    <row r="524" s="2" customFormat="1" ht="16.5" customHeight="1">
      <c r="A524" s="41"/>
      <c r="B524" s="42"/>
      <c r="C524" s="216" t="s">
        <v>946</v>
      </c>
      <c r="D524" s="216" t="s">
        <v>215</v>
      </c>
      <c r="E524" s="217" t="s">
        <v>3276</v>
      </c>
      <c r="F524" s="218" t="s">
        <v>3277</v>
      </c>
      <c r="G524" s="219" t="s">
        <v>248</v>
      </c>
      <c r="H524" s="220">
        <v>469.60700000000003</v>
      </c>
      <c r="I524" s="221"/>
      <c r="J524" s="222">
        <f>ROUND(I524*H524,2)</f>
        <v>0</v>
      </c>
      <c r="K524" s="218" t="s">
        <v>219</v>
      </c>
      <c r="L524" s="47"/>
      <c r="M524" s="223" t="s">
        <v>21</v>
      </c>
      <c r="N524" s="224" t="s">
        <v>45</v>
      </c>
      <c r="O524" s="87"/>
      <c r="P524" s="225">
        <f>O524*H524</f>
        <v>0</v>
      </c>
      <c r="Q524" s="225">
        <v>4.0000000000000003E-05</v>
      </c>
      <c r="R524" s="225">
        <f>Q524*H524</f>
        <v>0.018784280000000004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314</v>
      </c>
      <c r="AT524" s="227" t="s">
        <v>215</v>
      </c>
      <c r="AU524" s="227" t="s">
        <v>86</v>
      </c>
      <c r="AY524" s="20" t="s">
        <v>213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86</v>
      </c>
      <c r="BK524" s="228">
        <f>ROUND(I524*H524,2)</f>
        <v>0</v>
      </c>
      <c r="BL524" s="20" t="s">
        <v>314</v>
      </c>
      <c r="BM524" s="227" t="s">
        <v>3278</v>
      </c>
    </row>
    <row r="525" s="2" customFormat="1">
      <c r="A525" s="41"/>
      <c r="B525" s="42"/>
      <c r="C525" s="43"/>
      <c r="D525" s="229" t="s">
        <v>221</v>
      </c>
      <c r="E525" s="43"/>
      <c r="F525" s="230" t="s">
        <v>3279</v>
      </c>
      <c r="G525" s="43"/>
      <c r="H525" s="43"/>
      <c r="I525" s="231"/>
      <c r="J525" s="43"/>
      <c r="K525" s="43"/>
      <c r="L525" s="47"/>
      <c r="M525" s="232"/>
      <c r="N525" s="233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221</v>
      </c>
      <c r="AU525" s="20" t="s">
        <v>86</v>
      </c>
    </row>
    <row r="526" s="13" customFormat="1">
      <c r="A526" s="13"/>
      <c r="B526" s="234"/>
      <c r="C526" s="235"/>
      <c r="D526" s="236" t="s">
        <v>223</v>
      </c>
      <c r="E526" s="237" t="s">
        <v>21</v>
      </c>
      <c r="F526" s="238" t="s">
        <v>3085</v>
      </c>
      <c r="G526" s="235"/>
      <c r="H526" s="237" t="s">
        <v>21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223</v>
      </c>
      <c r="AU526" s="244" t="s">
        <v>86</v>
      </c>
      <c r="AV526" s="13" t="s">
        <v>80</v>
      </c>
      <c r="AW526" s="13" t="s">
        <v>34</v>
      </c>
      <c r="AX526" s="13" t="s">
        <v>73</v>
      </c>
      <c r="AY526" s="244" t="s">
        <v>213</v>
      </c>
    </row>
    <row r="527" s="13" customFormat="1">
      <c r="A527" s="13"/>
      <c r="B527" s="234"/>
      <c r="C527" s="235"/>
      <c r="D527" s="236" t="s">
        <v>223</v>
      </c>
      <c r="E527" s="237" t="s">
        <v>21</v>
      </c>
      <c r="F527" s="238" t="s">
        <v>2988</v>
      </c>
      <c r="G527" s="235"/>
      <c r="H527" s="237" t="s">
        <v>21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223</v>
      </c>
      <c r="AU527" s="244" t="s">
        <v>86</v>
      </c>
      <c r="AV527" s="13" t="s">
        <v>80</v>
      </c>
      <c r="AW527" s="13" t="s">
        <v>34</v>
      </c>
      <c r="AX527" s="13" t="s">
        <v>73</v>
      </c>
      <c r="AY527" s="244" t="s">
        <v>213</v>
      </c>
    </row>
    <row r="528" s="13" customFormat="1">
      <c r="A528" s="13"/>
      <c r="B528" s="234"/>
      <c r="C528" s="235"/>
      <c r="D528" s="236" t="s">
        <v>223</v>
      </c>
      <c r="E528" s="237" t="s">
        <v>21</v>
      </c>
      <c r="F528" s="238" t="s">
        <v>3086</v>
      </c>
      <c r="G528" s="235"/>
      <c r="H528" s="237" t="s">
        <v>21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223</v>
      </c>
      <c r="AU528" s="244" t="s">
        <v>86</v>
      </c>
      <c r="AV528" s="13" t="s">
        <v>80</v>
      </c>
      <c r="AW528" s="13" t="s">
        <v>34</v>
      </c>
      <c r="AX528" s="13" t="s">
        <v>73</v>
      </c>
      <c r="AY528" s="244" t="s">
        <v>213</v>
      </c>
    </row>
    <row r="529" s="14" customFormat="1">
      <c r="A529" s="14"/>
      <c r="B529" s="245"/>
      <c r="C529" s="246"/>
      <c r="D529" s="236" t="s">
        <v>223</v>
      </c>
      <c r="E529" s="247" t="s">
        <v>21</v>
      </c>
      <c r="F529" s="248" t="s">
        <v>3280</v>
      </c>
      <c r="G529" s="246"/>
      <c r="H529" s="249">
        <v>72.355999999999995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223</v>
      </c>
      <c r="AU529" s="255" t="s">
        <v>86</v>
      </c>
      <c r="AV529" s="14" t="s">
        <v>86</v>
      </c>
      <c r="AW529" s="14" t="s">
        <v>34</v>
      </c>
      <c r="AX529" s="14" t="s">
        <v>73</v>
      </c>
      <c r="AY529" s="255" t="s">
        <v>213</v>
      </c>
    </row>
    <row r="530" s="13" customFormat="1">
      <c r="A530" s="13"/>
      <c r="B530" s="234"/>
      <c r="C530" s="235"/>
      <c r="D530" s="236" t="s">
        <v>223</v>
      </c>
      <c r="E530" s="237" t="s">
        <v>21</v>
      </c>
      <c r="F530" s="238" t="s">
        <v>2998</v>
      </c>
      <c r="G530" s="235"/>
      <c r="H530" s="237" t="s">
        <v>21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223</v>
      </c>
      <c r="AU530" s="244" t="s">
        <v>86</v>
      </c>
      <c r="AV530" s="13" t="s">
        <v>80</v>
      </c>
      <c r="AW530" s="13" t="s">
        <v>34</v>
      </c>
      <c r="AX530" s="13" t="s">
        <v>73</v>
      </c>
      <c r="AY530" s="244" t="s">
        <v>213</v>
      </c>
    </row>
    <row r="531" s="13" customFormat="1">
      <c r="A531" s="13"/>
      <c r="B531" s="234"/>
      <c r="C531" s="235"/>
      <c r="D531" s="236" t="s">
        <v>223</v>
      </c>
      <c r="E531" s="237" t="s">
        <v>21</v>
      </c>
      <c r="F531" s="238" t="s">
        <v>2996</v>
      </c>
      <c r="G531" s="235"/>
      <c r="H531" s="237" t="s">
        <v>21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223</v>
      </c>
      <c r="AU531" s="244" t="s">
        <v>86</v>
      </c>
      <c r="AV531" s="13" t="s">
        <v>80</v>
      </c>
      <c r="AW531" s="13" t="s">
        <v>34</v>
      </c>
      <c r="AX531" s="13" t="s">
        <v>73</v>
      </c>
      <c r="AY531" s="244" t="s">
        <v>213</v>
      </c>
    </row>
    <row r="532" s="14" customFormat="1">
      <c r="A532" s="14"/>
      <c r="B532" s="245"/>
      <c r="C532" s="246"/>
      <c r="D532" s="236" t="s">
        <v>223</v>
      </c>
      <c r="E532" s="247" t="s">
        <v>21</v>
      </c>
      <c r="F532" s="248" t="s">
        <v>3281</v>
      </c>
      <c r="G532" s="246"/>
      <c r="H532" s="249">
        <v>21.207999999999998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223</v>
      </c>
      <c r="AU532" s="255" t="s">
        <v>86</v>
      </c>
      <c r="AV532" s="14" t="s">
        <v>86</v>
      </c>
      <c r="AW532" s="14" t="s">
        <v>34</v>
      </c>
      <c r="AX532" s="14" t="s">
        <v>73</v>
      </c>
      <c r="AY532" s="255" t="s">
        <v>213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3001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3282</v>
      </c>
      <c r="G534" s="246"/>
      <c r="H534" s="249">
        <v>90.971999999999994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3" customFormat="1">
      <c r="A535" s="13"/>
      <c r="B535" s="234"/>
      <c r="C535" s="235"/>
      <c r="D535" s="236" t="s">
        <v>223</v>
      </c>
      <c r="E535" s="237" t="s">
        <v>21</v>
      </c>
      <c r="F535" s="238" t="s">
        <v>2989</v>
      </c>
      <c r="G535" s="235"/>
      <c r="H535" s="237" t="s">
        <v>21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223</v>
      </c>
      <c r="AU535" s="244" t="s">
        <v>86</v>
      </c>
      <c r="AV535" s="13" t="s">
        <v>80</v>
      </c>
      <c r="AW535" s="13" t="s">
        <v>34</v>
      </c>
      <c r="AX535" s="13" t="s">
        <v>73</v>
      </c>
      <c r="AY535" s="244" t="s">
        <v>213</v>
      </c>
    </row>
    <row r="536" s="14" customFormat="1">
      <c r="A536" s="14"/>
      <c r="B536" s="245"/>
      <c r="C536" s="246"/>
      <c r="D536" s="236" t="s">
        <v>223</v>
      </c>
      <c r="E536" s="247" t="s">
        <v>21</v>
      </c>
      <c r="F536" s="248" t="s">
        <v>3283</v>
      </c>
      <c r="G536" s="246"/>
      <c r="H536" s="249">
        <v>78.540000000000006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223</v>
      </c>
      <c r="AU536" s="255" t="s">
        <v>86</v>
      </c>
      <c r="AV536" s="14" t="s">
        <v>86</v>
      </c>
      <c r="AW536" s="14" t="s">
        <v>34</v>
      </c>
      <c r="AX536" s="14" t="s">
        <v>73</v>
      </c>
      <c r="AY536" s="255" t="s">
        <v>213</v>
      </c>
    </row>
    <row r="537" s="13" customFormat="1">
      <c r="A537" s="13"/>
      <c r="B537" s="234"/>
      <c r="C537" s="235"/>
      <c r="D537" s="236" t="s">
        <v>223</v>
      </c>
      <c r="E537" s="237" t="s">
        <v>21</v>
      </c>
      <c r="F537" s="238" t="s">
        <v>2987</v>
      </c>
      <c r="G537" s="235"/>
      <c r="H537" s="237" t="s">
        <v>21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223</v>
      </c>
      <c r="AU537" s="244" t="s">
        <v>86</v>
      </c>
      <c r="AV537" s="13" t="s">
        <v>80</v>
      </c>
      <c r="AW537" s="13" t="s">
        <v>34</v>
      </c>
      <c r="AX537" s="13" t="s">
        <v>73</v>
      </c>
      <c r="AY537" s="244" t="s">
        <v>213</v>
      </c>
    </row>
    <row r="538" s="13" customFormat="1">
      <c r="A538" s="13"/>
      <c r="B538" s="234"/>
      <c r="C538" s="235"/>
      <c r="D538" s="236" t="s">
        <v>223</v>
      </c>
      <c r="E538" s="237" t="s">
        <v>21</v>
      </c>
      <c r="F538" s="238" t="s">
        <v>2988</v>
      </c>
      <c r="G538" s="235"/>
      <c r="H538" s="237" t="s">
        <v>21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223</v>
      </c>
      <c r="AU538" s="244" t="s">
        <v>86</v>
      </c>
      <c r="AV538" s="13" t="s">
        <v>80</v>
      </c>
      <c r="AW538" s="13" t="s">
        <v>34</v>
      </c>
      <c r="AX538" s="13" t="s">
        <v>73</v>
      </c>
      <c r="AY538" s="244" t="s">
        <v>213</v>
      </c>
    </row>
    <row r="539" s="13" customFormat="1">
      <c r="A539" s="13"/>
      <c r="B539" s="234"/>
      <c r="C539" s="235"/>
      <c r="D539" s="236" t="s">
        <v>223</v>
      </c>
      <c r="E539" s="237" t="s">
        <v>21</v>
      </c>
      <c r="F539" s="238" t="s">
        <v>2989</v>
      </c>
      <c r="G539" s="235"/>
      <c r="H539" s="237" t="s">
        <v>21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223</v>
      </c>
      <c r="AU539" s="244" t="s">
        <v>86</v>
      </c>
      <c r="AV539" s="13" t="s">
        <v>80</v>
      </c>
      <c r="AW539" s="13" t="s">
        <v>34</v>
      </c>
      <c r="AX539" s="13" t="s">
        <v>73</v>
      </c>
      <c r="AY539" s="244" t="s">
        <v>213</v>
      </c>
    </row>
    <row r="540" s="14" customFormat="1">
      <c r="A540" s="14"/>
      <c r="B540" s="245"/>
      <c r="C540" s="246"/>
      <c r="D540" s="236" t="s">
        <v>223</v>
      </c>
      <c r="E540" s="247" t="s">
        <v>21</v>
      </c>
      <c r="F540" s="248" t="s">
        <v>2990</v>
      </c>
      <c r="G540" s="246"/>
      <c r="H540" s="249">
        <v>16.244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223</v>
      </c>
      <c r="AU540" s="255" t="s">
        <v>86</v>
      </c>
      <c r="AV540" s="14" t="s">
        <v>86</v>
      </c>
      <c r="AW540" s="14" t="s">
        <v>34</v>
      </c>
      <c r="AX540" s="14" t="s">
        <v>73</v>
      </c>
      <c r="AY540" s="255" t="s">
        <v>213</v>
      </c>
    </row>
    <row r="541" s="14" customFormat="1">
      <c r="A541" s="14"/>
      <c r="B541" s="245"/>
      <c r="C541" s="246"/>
      <c r="D541" s="236" t="s">
        <v>223</v>
      </c>
      <c r="E541" s="247" t="s">
        <v>21</v>
      </c>
      <c r="F541" s="248" t="s">
        <v>2991</v>
      </c>
      <c r="G541" s="246"/>
      <c r="H541" s="249">
        <v>-0.97499999999999998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223</v>
      </c>
      <c r="AU541" s="255" t="s">
        <v>86</v>
      </c>
      <c r="AV541" s="14" t="s">
        <v>86</v>
      </c>
      <c r="AW541" s="14" t="s">
        <v>34</v>
      </c>
      <c r="AX541" s="14" t="s">
        <v>73</v>
      </c>
      <c r="AY541" s="255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2992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2993</v>
      </c>
      <c r="G543" s="246"/>
      <c r="H543" s="249">
        <v>23.664000000000001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3" customFormat="1">
      <c r="A544" s="13"/>
      <c r="B544" s="234"/>
      <c r="C544" s="235"/>
      <c r="D544" s="236" t="s">
        <v>223</v>
      </c>
      <c r="E544" s="237" t="s">
        <v>21</v>
      </c>
      <c r="F544" s="238" t="s">
        <v>2994</v>
      </c>
      <c r="G544" s="235"/>
      <c r="H544" s="237" t="s">
        <v>21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223</v>
      </c>
      <c r="AU544" s="244" t="s">
        <v>86</v>
      </c>
      <c r="AV544" s="13" t="s">
        <v>80</v>
      </c>
      <c r="AW544" s="13" t="s">
        <v>34</v>
      </c>
      <c r="AX544" s="13" t="s">
        <v>73</v>
      </c>
      <c r="AY544" s="244" t="s">
        <v>213</v>
      </c>
    </row>
    <row r="545" s="14" customFormat="1">
      <c r="A545" s="14"/>
      <c r="B545" s="245"/>
      <c r="C545" s="246"/>
      <c r="D545" s="236" t="s">
        <v>223</v>
      </c>
      <c r="E545" s="247" t="s">
        <v>21</v>
      </c>
      <c r="F545" s="248" t="s">
        <v>2995</v>
      </c>
      <c r="G545" s="246"/>
      <c r="H545" s="249">
        <v>10.199999999999999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223</v>
      </c>
      <c r="AU545" s="255" t="s">
        <v>86</v>
      </c>
      <c r="AV545" s="14" t="s">
        <v>86</v>
      </c>
      <c r="AW545" s="14" t="s">
        <v>34</v>
      </c>
      <c r="AX545" s="14" t="s">
        <v>73</v>
      </c>
      <c r="AY545" s="255" t="s">
        <v>213</v>
      </c>
    </row>
    <row r="546" s="13" customFormat="1">
      <c r="A546" s="13"/>
      <c r="B546" s="234"/>
      <c r="C546" s="235"/>
      <c r="D546" s="236" t="s">
        <v>223</v>
      </c>
      <c r="E546" s="237" t="s">
        <v>21</v>
      </c>
      <c r="F546" s="238" t="s">
        <v>2996</v>
      </c>
      <c r="G546" s="235"/>
      <c r="H546" s="237" t="s">
        <v>21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223</v>
      </c>
      <c r="AU546" s="244" t="s">
        <v>86</v>
      </c>
      <c r="AV546" s="13" t="s">
        <v>80</v>
      </c>
      <c r="AW546" s="13" t="s">
        <v>34</v>
      </c>
      <c r="AX546" s="13" t="s">
        <v>73</v>
      </c>
      <c r="AY546" s="244" t="s">
        <v>213</v>
      </c>
    </row>
    <row r="547" s="14" customFormat="1">
      <c r="A547" s="14"/>
      <c r="B547" s="245"/>
      <c r="C547" s="246"/>
      <c r="D547" s="236" t="s">
        <v>223</v>
      </c>
      <c r="E547" s="247" t="s">
        <v>21</v>
      </c>
      <c r="F547" s="248" t="s">
        <v>2997</v>
      </c>
      <c r="G547" s="246"/>
      <c r="H547" s="249">
        <v>52.100000000000001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223</v>
      </c>
      <c r="AU547" s="255" t="s">
        <v>86</v>
      </c>
      <c r="AV547" s="14" t="s">
        <v>86</v>
      </c>
      <c r="AW547" s="14" t="s">
        <v>34</v>
      </c>
      <c r="AX547" s="14" t="s">
        <v>73</v>
      </c>
      <c r="AY547" s="255" t="s">
        <v>213</v>
      </c>
    </row>
    <row r="548" s="13" customFormat="1">
      <c r="A548" s="13"/>
      <c r="B548" s="234"/>
      <c r="C548" s="235"/>
      <c r="D548" s="236" t="s">
        <v>223</v>
      </c>
      <c r="E548" s="237" t="s">
        <v>21</v>
      </c>
      <c r="F548" s="238" t="s">
        <v>2998</v>
      </c>
      <c r="G548" s="235"/>
      <c r="H548" s="237" t="s">
        <v>21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223</v>
      </c>
      <c r="AU548" s="244" t="s">
        <v>86</v>
      </c>
      <c r="AV548" s="13" t="s">
        <v>80</v>
      </c>
      <c r="AW548" s="13" t="s">
        <v>34</v>
      </c>
      <c r="AX548" s="13" t="s">
        <v>73</v>
      </c>
      <c r="AY548" s="244" t="s">
        <v>213</v>
      </c>
    </row>
    <row r="549" s="13" customFormat="1">
      <c r="A549" s="13"/>
      <c r="B549" s="234"/>
      <c r="C549" s="235"/>
      <c r="D549" s="236" t="s">
        <v>223</v>
      </c>
      <c r="E549" s="237" t="s">
        <v>21</v>
      </c>
      <c r="F549" s="238" t="s">
        <v>2996</v>
      </c>
      <c r="G549" s="235"/>
      <c r="H549" s="237" t="s">
        <v>21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223</v>
      </c>
      <c r="AU549" s="244" t="s">
        <v>86</v>
      </c>
      <c r="AV549" s="13" t="s">
        <v>80</v>
      </c>
      <c r="AW549" s="13" t="s">
        <v>34</v>
      </c>
      <c r="AX549" s="13" t="s">
        <v>73</v>
      </c>
      <c r="AY549" s="244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2999</v>
      </c>
      <c r="G550" s="246"/>
      <c r="H550" s="249">
        <v>11.544000000000001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3000</v>
      </c>
      <c r="G551" s="246"/>
      <c r="H551" s="249">
        <v>2.7000000000000002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3" customFormat="1">
      <c r="A552" s="13"/>
      <c r="B552" s="234"/>
      <c r="C552" s="235"/>
      <c r="D552" s="236" t="s">
        <v>223</v>
      </c>
      <c r="E552" s="237" t="s">
        <v>21</v>
      </c>
      <c r="F552" s="238" t="s">
        <v>3001</v>
      </c>
      <c r="G552" s="235"/>
      <c r="H552" s="237" t="s">
        <v>21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223</v>
      </c>
      <c r="AU552" s="244" t="s">
        <v>86</v>
      </c>
      <c r="AV552" s="13" t="s">
        <v>80</v>
      </c>
      <c r="AW552" s="13" t="s">
        <v>34</v>
      </c>
      <c r="AX552" s="13" t="s">
        <v>73</v>
      </c>
      <c r="AY552" s="244" t="s">
        <v>213</v>
      </c>
    </row>
    <row r="553" s="14" customFormat="1">
      <c r="A553" s="14"/>
      <c r="B553" s="245"/>
      <c r="C553" s="246"/>
      <c r="D553" s="236" t="s">
        <v>223</v>
      </c>
      <c r="E553" s="247" t="s">
        <v>21</v>
      </c>
      <c r="F553" s="248" t="s">
        <v>3002</v>
      </c>
      <c r="G553" s="246"/>
      <c r="H553" s="249">
        <v>47.259999999999998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223</v>
      </c>
      <c r="AU553" s="255" t="s">
        <v>86</v>
      </c>
      <c r="AV553" s="14" t="s">
        <v>86</v>
      </c>
      <c r="AW553" s="14" t="s">
        <v>34</v>
      </c>
      <c r="AX553" s="14" t="s">
        <v>73</v>
      </c>
      <c r="AY553" s="255" t="s">
        <v>213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3003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3004</v>
      </c>
      <c r="G555" s="246"/>
      <c r="H555" s="249">
        <v>8.2940000000000005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3" customFormat="1">
      <c r="A556" s="13"/>
      <c r="B556" s="234"/>
      <c r="C556" s="235"/>
      <c r="D556" s="236" t="s">
        <v>223</v>
      </c>
      <c r="E556" s="237" t="s">
        <v>21</v>
      </c>
      <c r="F556" s="238" t="s">
        <v>2989</v>
      </c>
      <c r="G556" s="235"/>
      <c r="H556" s="237" t="s">
        <v>21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223</v>
      </c>
      <c r="AU556" s="244" t="s">
        <v>86</v>
      </c>
      <c r="AV556" s="13" t="s">
        <v>80</v>
      </c>
      <c r="AW556" s="13" t="s">
        <v>34</v>
      </c>
      <c r="AX556" s="13" t="s">
        <v>73</v>
      </c>
      <c r="AY556" s="244" t="s">
        <v>213</v>
      </c>
    </row>
    <row r="557" s="14" customFormat="1">
      <c r="A557" s="14"/>
      <c r="B557" s="245"/>
      <c r="C557" s="246"/>
      <c r="D557" s="236" t="s">
        <v>223</v>
      </c>
      <c r="E557" s="247" t="s">
        <v>21</v>
      </c>
      <c r="F557" s="248" t="s">
        <v>3005</v>
      </c>
      <c r="G557" s="246"/>
      <c r="H557" s="249">
        <v>5.3399999999999999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223</v>
      </c>
      <c r="AU557" s="255" t="s">
        <v>86</v>
      </c>
      <c r="AV557" s="14" t="s">
        <v>86</v>
      </c>
      <c r="AW557" s="14" t="s">
        <v>34</v>
      </c>
      <c r="AX557" s="14" t="s">
        <v>73</v>
      </c>
      <c r="AY557" s="255" t="s">
        <v>213</v>
      </c>
    </row>
    <row r="558" s="14" customFormat="1">
      <c r="A558" s="14"/>
      <c r="B558" s="245"/>
      <c r="C558" s="246"/>
      <c r="D558" s="236" t="s">
        <v>223</v>
      </c>
      <c r="E558" s="247" t="s">
        <v>21</v>
      </c>
      <c r="F558" s="248" t="s">
        <v>3006</v>
      </c>
      <c r="G558" s="246"/>
      <c r="H558" s="249">
        <v>30.16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223</v>
      </c>
      <c r="AU558" s="255" t="s">
        <v>86</v>
      </c>
      <c r="AV558" s="14" t="s">
        <v>86</v>
      </c>
      <c r="AW558" s="14" t="s">
        <v>34</v>
      </c>
      <c r="AX558" s="14" t="s">
        <v>73</v>
      </c>
      <c r="AY558" s="255" t="s">
        <v>213</v>
      </c>
    </row>
    <row r="559" s="16" customFormat="1">
      <c r="A559" s="16"/>
      <c r="B559" s="282"/>
      <c r="C559" s="283"/>
      <c r="D559" s="236" t="s">
        <v>223</v>
      </c>
      <c r="E559" s="284" t="s">
        <v>2930</v>
      </c>
      <c r="F559" s="285" t="s">
        <v>380</v>
      </c>
      <c r="G559" s="283"/>
      <c r="H559" s="286">
        <v>469.60700000000003</v>
      </c>
      <c r="I559" s="287"/>
      <c r="J559" s="283"/>
      <c r="K559" s="283"/>
      <c r="L559" s="288"/>
      <c r="M559" s="289"/>
      <c r="N559" s="290"/>
      <c r="O559" s="290"/>
      <c r="P559" s="290"/>
      <c r="Q559" s="290"/>
      <c r="R559" s="290"/>
      <c r="S559" s="290"/>
      <c r="T559" s="291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92" t="s">
        <v>223</v>
      </c>
      <c r="AU559" s="292" t="s">
        <v>86</v>
      </c>
      <c r="AV559" s="16" t="s">
        <v>116</v>
      </c>
      <c r="AW559" s="16" t="s">
        <v>34</v>
      </c>
      <c r="AX559" s="16" t="s">
        <v>73</v>
      </c>
      <c r="AY559" s="292" t="s">
        <v>213</v>
      </c>
    </row>
    <row r="560" s="15" customFormat="1">
      <c r="A560" s="15"/>
      <c r="B560" s="256"/>
      <c r="C560" s="257"/>
      <c r="D560" s="236" t="s">
        <v>223</v>
      </c>
      <c r="E560" s="258" t="s">
        <v>21</v>
      </c>
      <c r="F560" s="259" t="s">
        <v>230</v>
      </c>
      <c r="G560" s="257"/>
      <c r="H560" s="260">
        <v>469.60700000000003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223</v>
      </c>
      <c r="AU560" s="266" t="s">
        <v>86</v>
      </c>
      <c r="AV560" s="15" t="s">
        <v>122</v>
      </c>
      <c r="AW560" s="15" t="s">
        <v>34</v>
      </c>
      <c r="AX560" s="15" t="s">
        <v>80</v>
      </c>
      <c r="AY560" s="266" t="s">
        <v>213</v>
      </c>
    </row>
    <row r="561" s="2" customFormat="1" ht="16.5" customHeight="1">
      <c r="A561" s="41"/>
      <c r="B561" s="42"/>
      <c r="C561" s="267" t="s">
        <v>956</v>
      </c>
      <c r="D561" s="267" t="s">
        <v>241</v>
      </c>
      <c r="E561" s="268" t="s">
        <v>3284</v>
      </c>
      <c r="F561" s="269" t="s">
        <v>3285</v>
      </c>
      <c r="G561" s="270" t="s">
        <v>248</v>
      </c>
      <c r="H561" s="271">
        <v>573.38999999999999</v>
      </c>
      <c r="I561" s="272"/>
      <c r="J561" s="273">
        <f>ROUND(I561*H561,2)</f>
        <v>0</v>
      </c>
      <c r="K561" s="269" t="s">
        <v>219</v>
      </c>
      <c r="L561" s="274"/>
      <c r="M561" s="275" t="s">
        <v>21</v>
      </c>
      <c r="N561" s="276" t="s">
        <v>45</v>
      </c>
      <c r="O561" s="87"/>
      <c r="P561" s="225">
        <f>O561*H561</f>
        <v>0</v>
      </c>
      <c r="Q561" s="225">
        <v>0.00029999999999999997</v>
      </c>
      <c r="R561" s="225">
        <f>Q561*H561</f>
        <v>0.17201699999999998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502</v>
      </c>
      <c r="AT561" s="227" t="s">
        <v>241</v>
      </c>
      <c r="AU561" s="227" t="s">
        <v>86</v>
      </c>
      <c r="AY561" s="20" t="s">
        <v>213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86</v>
      </c>
      <c r="BK561" s="228">
        <f>ROUND(I561*H561,2)</f>
        <v>0</v>
      </c>
      <c r="BL561" s="20" t="s">
        <v>314</v>
      </c>
      <c r="BM561" s="227" t="s">
        <v>3286</v>
      </c>
    </row>
    <row r="562" s="14" customFormat="1">
      <c r="A562" s="14"/>
      <c r="B562" s="245"/>
      <c r="C562" s="246"/>
      <c r="D562" s="236" t="s">
        <v>223</v>
      </c>
      <c r="E562" s="247" t="s">
        <v>21</v>
      </c>
      <c r="F562" s="248" t="s">
        <v>3287</v>
      </c>
      <c r="G562" s="246"/>
      <c r="H562" s="249">
        <v>573.38999999999999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223</v>
      </c>
      <c r="AU562" s="255" t="s">
        <v>86</v>
      </c>
      <c r="AV562" s="14" t="s">
        <v>86</v>
      </c>
      <c r="AW562" s="14" t="s">
        <v>34</v>
      </c>
      <c r="AX562" s="14" t="s">
        <v>73</v>
      </c>
      <c r="AY562" s="255" t="s">
        <v>213</v>
      </c>
    </row>
    <row r="563" s="15" customFormat="1">
      <c r="A563" s="15"/>
      <c r="B563" s="256"/>
      <c r="C563" s="257"/>
      <c r="D563" s="236" t="s">
        <v>223</v>
      </c>
      <c r="E563" s="258" t="s">
        <v>21</v>
      </c>
      <c r="F563" s="259" t="s">
        <v>230</v>
      </c>
      <c r="G563" s="257"/>
      <c r="H563" s="260">
        <v>573.38999999999999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223</v>
      </c>
      <c r="AU563" s="266" t="s">
        <v>86</v>
      </c>
      <c r="AV563" s="15" t="s">
        <v>122</v>
      </c>
      <c r="AW563" s="15" t="s">
        <v>34</v>
      </c>
      <c r="AX563" s="15" t="s">
        <v>80</v>
      </c>
      <c r="AY563" s="266" t="s">
        <v>213</v>
      </c>
    </row>
    <row r="564" s="2" customFormat="1" ht="16.5" customHeight="1">
      <c r="A564" s="41"/>
      <c r="B564" s="42"/>
      <c r="C564" s="216" t="s">
        <v>979</v>
      </c>
      <c r="D564" s="216" t="s">
        <v>215</v>
      </c>
      <c r="E564" s="217" t="s">
        <v>3288</v>
      </c>
      <c r="F564" s="218" t="s">
        <v>3289</v>
      </c>
      <c r="G564" s="219" t="s">
        <v>424</v>
      </c>
      <c r="H564" s="220">
        <v>233.75</v>
      </c>
      <c r="I564" s="221"/>
      <c r="J564" s="222">
        <f>ROUND(I564*H564,2)</f>
        <v>0</v>
      </c>
      <c r="K564" s="218" t="s">
        <v>219</v>
      </c>
      <c r="L564" s="47"/>
      <c r="M564" s="223" t="s">
        <v>21</v>
      </c>
      <c r="N564" s="224" t="s">
        <v>45</v>
      </c>
      <c r="O564" s="87"/>
      <c r="P564" s="225">
        <f>O564*H564</f>
        <v>0</v>
      </c>
      <c r="Q564" s="225">
        <v>0.00016000000000000001</v>
      </c>
      <c r="R564" s="225">
        <f>Q564*H564</f>
        <v>0.037400000000000003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314</v>
      </c>
      <c r="AT564" s="227" t="s">
        <v>215</v>
      </c>
      <c r="AU564" s="227" t="s">
        <v>86</v>
      </c>
      <c r="AY564" s="20" t="s">
        <v>213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86</v>
      </c>
      <c r="BK564" s="228">
        <f>ROUND(I564*H564,2)</f>
        <v>0</v>
      </c>
      <c r="BL564" s="20" t="s">
        <v>314</v>
      </c>
      <c r="BM564" s="227" t="s">
        <v>3290</v>
      </c>
    </row>
    <row r="565" s="2" customFormat="1">
      <c r="A565" s="41"/>
      <c r="B565" s="42"/>
      <c r="C565" s="43"/>
      <c r="D565" s="229" t="s">
        <v>221</v>
      </c>
      <c r="E565" s="43"/>
      <c r="F565" s="230" t="s">
        <v>3291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221</v>
      </c>
      <c r="AU565" s="20" t="s">
        <v>86</v>
      </c>
    </row>
    <row r="566" s="13" customFormat="1">
      <c r="A566" s="13"/>
      <c r="B566" s="234"/>
      <c r="C566" s="235"/>
      <c r="D566" s="236" t="s">
        <v>223</v>
      </c>
      <c r="E566" s="237" t="s">
        <v>21</v>
      </c>
      <c r="F566" s="238" t="s">
        <v>3085</v>
      </c>
      <c r="G566" s="235"/>
      <c r="H566" s="237" t="s">
        <v>21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223</v>
      </c>
      <c r="AU566" s="244" t="s">
        <v>86</v>
      </c>
      <c r="AV566" s="13" t="s">
        <v>80</v>
      </c>
      <c r="AW566" s="13" t="s">
        <v>34</v>
      </c>
      <c r="AX566" s="13" t="s">
        <v>73</v>
      </c>
      <c r="AY566" s="244" t="s">
        <v>213</v>
      </c>
    </row>
    <row r="567" s="13" customFormat="1">
      <c r="A567" s="13"/>
      <c r="B567" s="234"/>
      <c r="C567" s="235"/>
      <c r="D567" s="236" t="s">
        <v>223</v>
      </c>
      <c r="E567" s="237" t="s">
        <v>21</v>
      </c>
      <c r="F567" s="238" t="s">
        <v>2988</v>
      </c>
      <c r="G567" s="235"/>
      <c r="H567" s="237" t="s">
        <v>21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223</v>
      </c>
      <c r="AU567" s="244" t="s">
        <v>86</v>
      </c>
      <c r="AV567" s="13" t="s">
        <v>80</v>
      </c>
      <c r="AW567" s="13" t="s">
        <v>34</v>
      </c>
      <c r="AX567" s="13" t="s">
        <v>73</v>
      </c>
      <c r="AY567" s="244" t="s">
        <v>213</v>
      </c>
    </row>
    <row r="568" s="13" customFormat="1">
      <c r="A568" s="13"/>
      <c r="B568" s="234"/>
      <c r="C568" s="235"/>
      <c r="D568" s="236" t="s">
        <v>223</v>
      </c>
      <c r="E568" s="237" t="s">
        <v>21</v>
      </c>
      <c r="F568" s="238" t="s">
        <v>3086</v>
      </c>
      <c r="G568" s="235"/>
      <c r="H568" s="237" t="s">
        <v>21</v>
      </c>
      <c r="I568" s="239"/>
      <c r="J568" s="235"/>
      <c r="K568" s="235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223</v>
      </c>
      <c r="AU568" s="244" t="s">
        <v>86</v>
      </c>
      <c r="AV568" s="13" t="s">
        <v>80</v>
      </c>
      <c r="AW568" s="13" t="s">
        <v>34</v>
      </c>
      <c r="AX568" s="13" t="s">
        <v>73</v>
      </c>
      <c r="AY568" s="244" t="s">
        <v>213</v>
      </c>
    </row>
    <row r="569" s="14" customFormat="1">
      <c r="A569" s="14"/>
      <c r="B569" s="245"/>
      <c r="C569" s="246"/>
      <c r="D569" s="236" t="s">
        <v>223</v>
      </c>
      <c r="E569" s="247" t="s">
        <v>21</v>
      </c>
      <c r="F569" s="248" t="s">
        <v>3087</v>
      </c>
      <c r="G569" s="246"/>
      <c r="H569" s="249">
        <v>22.969999999999999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223</v>
      </c>
      <c r="AU569" s="255" t="s">
        <v>86</v>
      </c>
      <c r="AV569" s="14" t="s">
        <v>86</v>
      </c>
      <c r="AW569" s="14" t="s">
        <v>34</v>
      </c>
      <c r="AX569" s="14" t="s">
        <v>73</v>
      </c>
      <c r="AY569" s="255" t="s">
        <v>213</v>
      </c>
    </row>
    <row r="570" s="13" customFormat="1">
      <c r="A570" s="13"/>
      <c r="B570" s="234"/>
      <c r="C570" s="235"/>
      <c r="D570" s="236" t="s">
        <v>223</v>
      </c>
      <c r="E570" s="237" t="s">
        <v>21</v>
      </c>
      <c r="F570" s="238" t="s">
        <v>2998</v>
      </c>
      <c r="G570" s="235"/>
      <c r="H570" s="237" t="s">
        <v>21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223</v>
      </c>
      <c r="AU570" s="244" t="s">
        <v>86</v>
      </c>
      <c r="AV570" s="13" t="s">
        <v>80</v>
      </c>
      <c r="AW570" s="13" t="s">
        <v>34</v>
      </c>
      <c r="AX570" s="13" t="s">
        <v>73</v>
      </c>
      <c r="AY570" s="244" t="s">
        <v>213</v>
      </c>
    </row>
    <row r="571" s="13" customFormat="1">
      <c r="A571" s="13"/>
      <c r="B571" s="234"/>
      <c r="C571" s="235"/>
      <c r="D571" s="236" t="s">
        <v>223</v>
      </c>
      <c r="E571" s="237" t="s">
        <v>21</v>
      </c>
      <c r="F571" s="238" t="s">
        <v>2996</v>
      </c>
      <c r="G571" s="235"/>
      <c r="H571" s="237" t="s">
        <v>21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223</v>
      </c>
      <c r="AU571" s="244" t="s">
        <v>86</v>
      </c>
      <c r="AV571" s="13" t="s">
        <v>80</v>
      </c>
      <c r="AW571" s="13" t="s">
        <v>34</v>
      </c>
      <c r="AX571" s="13" t="s">
        <v>73</v>
      </c>
      <c r="AY571" s="244" t="s">
        <v>213</v>
      </c>
    </row>
    <row r="572" s="14" customFormat="1">
      <c r="A572" s="14"/>
      <c r="B572" s="245"/>
      <c r="C572" s="246"/>
      <c r="D572" s="236" t="s">
        <v>223</v>
      </c>
      <c r="E572" s="247" t="s">
        <v>21</v>
      </c>
      <c r="F572" s="248" t="s">
        <v>3088</v>
      </c>
      <c r="G572" s="246"/>
      <c r="H572" s="249">
        <v>8.8000000000000007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223</v>
      </c>
      <c r="AU572" s="255" t="s">
        <v>86</v>
      </c>
      <c r="AV572" s="14" t="s">
        <v>86</v>
      </c>
      <c r="AW572" s="14" t="s">
        <v>34</v>
      </c>
      <c r="AX572" s="14" t="s">
        <v>73</v>
      </c>
      <c r="AY572" s="255" t="s">
        <v>213</v>
      </c>
    </row>
    <row r="573" s="13" customFormat="1">
      <c r="A573" s="13"/>
      <c r="B573" s="234"/>
      <c r="C573" s="235"/>
      <c r="D573" s="236" t="s">
        <v>223</v>
      </c>
      <c r="E573" s="237" t="s">
        <v>21</v>
      </c>
      <c r="F573" s="238" t="s">
        <v>3001</v>
      </c>
      <c r="G573" s="235"/>
      <c r="H573" s="237" t="s">
        <v>21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223</v>
      </c>
      <c r="AU573" s="244" t="s">
        <v>86</v>
      </c>
      <c r="AV573" s="13" t="s">
        <v>80</v>
      </c>
      <c r="AW573" s="13" t="s">
        <v>34</v>
      </c>
      <c r="AX573" s="13" t="s">
        <v>73</v>
      </c>
      <c r="AY573" s="244" t="s">
        <v>213</v>
      </c>
    </row>
    <row r="574" s="14" customFormat="1">
      <c r="A574" s="14"/>
      <c r="B574" s="245"/>
      <c r="C574" s="246"/>
      <c r="D574" s="236" t="s">
        <v>223</v>
      </c>
      <c r="E574" s="247" t="s">
        <v>21</v>
      </c>
      <c r="F574" s="248" t="s">
        <v>3089</v>
      </c>
      <c r="G574" s="246"/>
      <c r="H574" s="249">
        <v>28.879999999999999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223</v>
      </c>
      <c r="AU574" s="255" t="s">
        <v>86</v>
      </c>
      <c r="AV574" s="14" t="s">
        <v>86</v>
      </c>
      <c r="AW574" s="14" t="s">
        <v>34</v>
      </c>
      <c r="AX574" s="14" t="s">
        <v>73</v>
      </c>
      <c r="AY574" s="255" t="s">
        <v>213</v>
      </c>
    </row>
    <row r="575" s="13" customFormat="1">
      <c r="A575" s="13"/>
      <c r="B575" s="234"/>
      <c r="C575" s="235"/>
      <c r="D575" s="236" t="s">
        <v>223</v>
      </c>
      <c r="E575" s="237" t="s">
        <v>21</v>
      </c>
      <c r="F575" s="238" t="s">
        <v>2989</v>
      </c>
      <c r="G575" s="235"/>
      <c r="H575" s="237" t="s">
        <v>21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223</v>
      </c>
      <c r="AU575" s="244" t="s">
        <v>86</v>
      </c>
      <c r="AV575" s="13" t="s">
        <v>80</v>
      </c>
      <c r="AW575" s="13" t="s">
        <v>34</v>
      </c>
      <c r="AX575" s="13" t="s">
        <v>73</v>
      </c>
      <c r="AY575" s="244" t="s">
        <v>213</v>
      </c>
    </row>
    <row r="576" s="14" customFormat="1">
      <c r="A576" s="14"/>
      <c r="B576" s="245"/>
      <c r="C576" s="246"/>
      <c r="D576" s="236" t="s">
        <v>223</v>
      </c>
      <c r="E576" s="247" t="s">
        <v>21</v>
      </c>
      <c r="F576" s="248" t="s">
        <v>3090</v>
      </c>
      <c r="G576" s="246"/>
      <c r="H576" s="249">
        <v>23.100000000000001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223</v>
      </c>
      <c r="AU576" s="255" t="s">
        <v>86</v>
      </c>
      <c r="AV576" s="14" t="s">
        <v>86</v>
      </c>
      <c r="AW576" s="14" t="s">
        <v>34</v>
      </c>
      <c r="AX576" s="14" t="s">
        <v>73</v>
      </c>
      <c r="AY576" s="255" t="s">
        <v>213</v>
      </c>
    </row>
    <row r="577" s="13" customFormat="1">
      <c r="A577" s="13"/>
      <c r="B577" s="234"/>
      <c r="C577" s="235"/>
      <c r="D577" s="236" t="s">
        <v>223</v>
      </c>
      <c r="E577" s="237" t="s">
        <v>21</v>
      </c>
      <c r="F577" s="238" t="s">
        <v>3091</v>
      </c>
      <c r="G577" s="235"/>
      <c r="H577" s="237" t="s">
        <v>21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223</v>
      </c>
      <c r="AU577" s="244" t="s">
        <v>86</v>
      </c>
      <c r="AV577" s="13" t="s">
        <v>80</v>
      </c>
      <c r="AW577" s="13" t="s">
        <v>34</v>
      </c>
      <c r="AX577" s="13" t="s">
        <v>73</v>
      </c>
      <c r="AY577" s="244" t="s">
        <v>213</v>
      </c>
    </row>
    <row r="578" s="14" customFormat="1">
      <c r="A578" s="14"/>
      <c r="B578" s="245"/>
      <c r="C578" s="246"/>
      <c r="D578" s="236" t="s">
        <v>223</v>
      </c>
      <c r="E578" s="247" t="s">
        <v>21</v>
      </c>
      <c r="F578" s="248" t="s">
        <v>3092</v>
      </c>
      <c r="G578" s="246"/>
      <c r="H578" s="249">
        <v>150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223</v>
      </c>
      <c r="AU578" s="255" t="s">
        <v>86</v>
      </c>
      <c r="AV578" s="14" t="s">
        <v>86</v>
      </c>
      <c r="AW578" s="14" t="s">
        <v>34</v>
      </c>
      <c r="AX578" s="14" t="s">
        <v>73</v>
      </c>
      <c r="AY578" s="255" t="s">
        <v>213</v>
      </c>
    </row>
    <row r="579" s="16" customFormat="1">
      <c r="A579" s="16"/>
      <c r="B579" s="282"/>
      <c r="C579" s="283"/>
      <c r="D579" s="236" t="s">
        <v>223</v>
      </c>
      <c r="E579" s="284" t="s">
        <v>21</v>
      </c>
      <c r="F579" s="285" t="s">
        <v>380</v>
      </c>
      <c r="G579" s="283"/>
      <c r="H579" s="286">
        <v>233.75</v>
      </c>
      <c r="I579" s="287"/>
      <c r="J579" s="283"/>
      <c r="K579" s="283"/>
      <c r="L579" s="288"/>
      <c r="M579" s="289"/>
      <c r="N579" s="290"/>
      <c r="O579" s="290"/>
      <c r="P579" s="290"/>
      <c r="Q579" s="290"/>
      <c r="R579" s="290"/>
      <c r="S579" s="290"/>
      <c r="T579" s="291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92" t="s">
        <v>223</v>
      </c>
      <c r="AU579" s="292" t="s">
        <v>86</v>
      </c>
      <c r="AV579" s="16" t="s">
        <v>116</v>
      </c>
      <c r="AW579" s="16" t="s">
        <v>34</v>
      </c>
      <c r="AX579" s="16" t="s">
        <v>73</v>
      </c>
      <c r="AY579" s="292" t="s">
        <v>213</v>
      </c>
    </row>
    <row r="580" s="15" customFormat="1">
      <c r="A580" s="15"/>
      <c r="B580" s="256"/>
      <c r="C580" s="257"/>
      <c r="D580" s="236" t="s">
        <v>223</v>
      </c>
      <c r="E580" s="258" t="s">
        <v>21</v>
      </c>
      <c r="F580" s="259" t="s">
        <v>230</v>
      </c>
      <c r="G580" s="257"/>
      <c r="H580" s="260">
        <v>233.75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223</v>
      </c>
      <c r="AU580" s="266" t="s">
        <v>86</v>
      </c>
      <c r="AV580" s="15" t="s">
        <v>122</v>
      </c>
      <c r="AW580" s="15" t="s">
        <v>34</v>
      </c>
      <c r="AX580" s="15" t="s">
        <v>80</v>
      </c>
      <c r="AY580" s="266" t="s">
        <v>213</v>
      </c>
    </row>
    <row r="581" s="2" customFormat="1" ht="24.15" customHeight="1">
      <c r="A581" s="41"/>
      <c r="B581" s="42"/>
      <c r="C581" s="216" t="s">
        <v>1008</v>
      </c>
      <c r="D581" s="216" t="s">
        <v>215</v>
      </c>
      <c r="E581" s="217" t="s">
        <v>1862</v>
      </c>
      <c r="F581" s="218" t="s">
        <v>1863</v>
      </c>
      <c r="G581" s="219" t="s">
        <v>284</v>
      </c>
      <c r="H581" s="220">
        <v>4.726</v>
      </c>
      <c r="I581" s="221"/>
      <c r="J581" s="222">
        <f>ROUND(I581*H581,2)</f>
        <v>0</v>
      </c>
      <c r="K581" s="218" t="s">
        <v>219</v>
      </c>
      <c r="L581" s="47"/>
      <c r="M581" s="223" t="s">
        <v>21</v>
      </c>
      <c r="N581" s="224" t="s">
        <v>45</v>
      </c>
      <c r="O581" s="87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314</v>
      </c>
      <c r="AT581" s="227" t="s">
        <v>215</v>
      </c>
      <c r="AU581" s="227" t="s">
        <v>86</v>
      </c>
      <c r="AY581" s="20" t="s">
        <v>213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86</v>
      </c>
      <c r="BK581" s="228">
        <f>ROUND(I581*H581,2)</f>
        <v>0</v>
      </c>
      <c r="BL581" s="20" t="s">
        <v>314</v>
      </c>
      <c r="BM581" s="227" t="s">
        <v>3292</v>
      </c>
    </row>
    <row r="582" s="2" customFormat="1">
      <c r="A582" s="41"/>
      <c r="B582" s="42"/>
      <c r="C582" s="43"/>
      <c r="D582" s="229" t="s">
        <v>221</v>
      </c>
      <c r="E582" s="43"/>
      <c r="F582" s="230" t="s">
        <v>1865</v>
      </c>
      <c r="G582" s="43"/>
      <c r="H582" s="43"/>
      <c r="I582" s="231"/>
      <c r="J582" s="43"/>
      <c r="K582" s="43"/>
      <c r="L582" s="47"/>
      <c r="M582" s="232"/>
      <c r="N582" s="233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221</v>
      </c>
      <c r="AU582" s="20" t="s">
        <v>86</v>
      </c>
    </row>
    <row r="583" s="12" customFormat="1" ht="22.8" customHeight="1">
      <c r="A583" s="12"/>
      <c r="B583" s="200"/>
      <c r="C583" s="201"/>
      <c r="D583" s="202" t="s">
        <v>72</v>
      </c>
      <c r="E583" s="214" t="s">
        <v>1866</v>
      </c>
      <c r="F583" s="214" t="s">
        <v>1867</v>
      </c>
      <c r="G583" s="201"/>
      <c r="H583" s="201"/>
      <c r="I583" s="204"/>
      <c r="J583" s="215">
        <f>BK583</f>
        <v>0</v>
      </c>
      <c r="K583" s="201"/>
      <c r="L583" s="206"/>
      <c r="M583" s="207"/>
      <c r="N583" s="208"/>
      <c r="O583" s="208"/>
      <c r="P583" s="209">
        <f>SUM(P584:P667)</f>
        <v>0</v>
      </c>
      <c r="Q583" s="208"/>
      <c r="R583" s="209">
        <f>SUM(R584:R667)</f>
        <v>2.4237425499999996</v>
      </c>
      <c r="S583" s="208"/>
      <c r="T583" s="210">
        <f>SUM(T584:T667)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11" t="s">
        <v>86</v>
      </c>
      <c r="AT583" s="212" t="s">
        <v>72</v>
      </c>
      <c r="AU583" s="212" t="s">
        <v>80</v>
      </c>
      <c r="AY583" s="211" t="s">
        <v>213</v>
      </c>
      <c r="BK583" s="213">
        <f>SUM(BK584:BK667)</f>
        <v>0</v>
      </c>
    </row>
    <row r="584" s="2" customFormat="1" ht="24.15" customHeight="1">
      <c r="A584" s="41"/>
      <c r="B584" s="42"/>
      <c r="C584" s="216" t="s">
        <v>1013</v>
      </c>
      <c r="D584" s="216" t="s">
        <v>215</v>
      </c>
      <c r="E584" s="217" t="s">
        <v>3293</v>
      </c>
      <c r="F584" s="218" t="s">
        <v>3294</v>
      </c>
      <c r="G584" s="219" t="s">
        <v>248</v>
      </c>
      <c r="H584" s="220">
        <v>40.787999999999997</v>
      </c>
      <c r="I584" s="221"/>
      <c r="J584" s="222">
        <f>ROUND(I584*H584,2)</f>
        <v>0</v>
      </c>
      <c r="K584" s="218" t="s">
        <v>219</v>
      </c>
      <c r="L584" s="47"/>
      <c r="M584" s="223" t="s">
        <v>21</v>
      </c>
      <c r="N584" s="224" t="s">
        <v>45</v>
      </c>
      <c r="O584" s="87"/>
      <c r="P584" s="225">
        <f>O584*H584</f>
        <v>0</v>
      </c>
      <c r="Q584" s="225">
        <v>0.0060000000000000001</v>
      </c>
      <c r="R584" s="225">
        <f>Q584*H584</f>
        <v>0.24472799999999997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314</v>
      </c>
      <c r="AT584" s="227" t="s">
        <v>215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314</v>
      </c>
      <c r="BM584" s="227" t="s">
        <v>3295</v>
      </c>
    </row>
    <row r="585" s="2" customFormat="1">
      <c r="A585" s="41"/>
      <c r="B585" s="42"/>
      <c r="C585" s="43"/>
      <c r="D585" s="229" t="s">
        <v>221</v>
      </c>
      <c r="E585" s="43"/>
      <c r="F585" s="230" t="s">
        <v>3296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221</v>
      </c>
      <c r="AU585" s="20" t="s">
        <v>86</v>
      </c>
    </row>
    <row r="586" s="13" customFormat="1">
      <c r="A586" s="13"/>
      <c r="B586" s="234"/>
      <c r="C586" s="235"/>
      <c r="D586" s="236" t="s">
        <v>223</v>
      </c>
      <c r="E586" s="237" t="s">
        <v>21</v>
      </c>
      <c r="F586" s="238" t="s">
        <v>3297</v>
      </c>
      <c r="G586" s="235"/>
      <c r="H586" s="237" t="s">
        <v>21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223</v>
      </c>
      <c r="AU586" s="244" t="s">
        <v>86</v>
      </c>
      <c r="AV586" s="13" t="s">
        <v>80</v>
      </c>
      <c r="AW586" s="13" t="s">
        <v>34</v>
      </c>
      <c r="AX586" s="13" t="s">
        <v>73</v>
      </c>
      <c r="AY586" s="244" t="s">
        <v>213</v>
      </c>
    </row>
    <row r="587" s="13" customFormat="1">
      <c r="A587" s="13"/>
      <c r="B587" s="234"/>
      <c r="C587" s="235"/>
      <c r="D587" s="236" t="s">
        <v>223</v>
      </c>
      <c r="E587" s="237" t="s">
        <v>21</v>
      </c>
      <c r="F587" s="238" t="s">
        <v>2988</v>
      </c>
      <c r="G587" s="235"/>
      <c r="H587" s="237" t="s">
        <v>21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223</v>
      </c>
      <c r="AU587" s="244" t="s">
        <v>86</v>
      </c>
      <c r="AV587" s="13" t="s">
        <v>80</v>
      </c>
      <c r="AW587" s="13" t="s">
        <v>34</v>
      </c>
      <c r="AX587" s="13" t="s">
        <v>73</v>
      </c>
      <c r="AY587" s="244" t="s">
        <v>213</v>
      </c>
    </row>
    <row r="588" s="13" customFormat="1">
      <c r="A588" s="13"/>
      <c r="B588" s="234"/>
      <c r="C588" s="235"/>
      <c r="D588" s="236" t="s">
        <v>223</v>
      </c>
      <c r="E588" s="237" t="s">
        <v>21</v>
      </c>
      <c r="F588" s="238" t="s">
        <v>2989</v>
      </c>
      <c r="G588" s="235"/>
      <c r="H588" s="237" t="s">
        <v>21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223</v>
      </c>
      <c r="AU588" s="244" t="s">
        <v>86</v>
      </c>
      <c r="AV588" s="13" t="s">
        <v>80</v>
      </c>
      <c r="AW588" s="13" t="s">
        <v>34</v>
      </c>
      <c r="AX588" s="13" t="s">
        <v>73</v>
      </c>
      <c r="AY588" s="244" t="s">
        <v>213</v>
      </c>
    </row>
    <row r="589" s="14" customFormat="1">
      <c r="A589" s="14"/>
      <c r="B589" s="245"/>
      <c r="C589" s="246"/>
      <c r="D589" s="236" t="s">
        <v>223</v>
      </c>
      <c r="E589" s="247" t="s">
        <v>21</v>
      </c>
      <c r="F589" s="248" t="s">
        <v>3298</v>
      </c>
      <c r="G589" s="246"/>
      <c r="H589" s="249">
        <v>0.82799999999999996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223</v>
      </c>
      <c r="AU589" s="255" t="s">
        <v>86</v>
      </c>
      <c r="AV589" s="14" t="s">
        <v>86</v>
      </c>
      <c r="AW589" s="14" t="s">
        <v>34</v>
      </c>
      <c r="AX589" s="14" t="s">
        <v>73</v>
      </c>
      <c r="AY589" s="255" t="s">
        <v>213</v>
      </c>
    </row>
    <row r="590" s="14" customFormat="1">
      <c r="A590" s="14"/>
      <c r="B590" s="245"/>
      <c r="C590" s="246"/>
      <c r="D590" s="236" t="s">
        <v>223</v>
      </c>
      <c r="E590" s="247" t="s">
        <v>21</v>
      </c>
      <c r="F590" s="248" t="s">
        <v>3299</v>
      </c>
      <c r="G590" s="246"/>
      <c r="H590" s="249">
        <v>0.67200000000000004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223</v>
      </c>
      <c r="AU590" s="255" t="s">
        <v>86</v>
      </c>
      <c r="AV590" s="14" t="s">
        <v>86</v>
      </c>
      <c r="AW590" s="14" t="s">
        <v>34</v>
      </c>
      <c r="AX590" s="14" t="s">
        <v>73</v>
      </c>
      <c r="AY590" s="255" t="s">
        <v>213</v>
      </c>
    </row>
    <row r="591" s="13" customFormat="1">
      <c r="A591" s="13"/>
      <c r="B591" s="234"/>
      <c r="C591" s="235"/>
      <c r="D591" s="236" t="s">
        <v>223</v>
      </c>
      <c r="E591" s="237" t="s">
        <v>21</v>
      </c>
      <c r="F591" s="238" t="s">
        <v>3018</v>
      </c>
      <c r="G591" s="235"/>
      <c r="H591" s="237" t="s">
        <v>21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223</v>
      </c>
      <c r="AU591" s="244" t="s">
        <v>86</v>
      </c>
      <c r="AV591" s="13" t="s">
        <v>80</v>
      </c>
      <c r="AW591" s="13" t="s">
        <v>34</v>
      </c>
      <c r="AX591" s="13" t="s">
        <v>73</v>
      </c>
      <c r="AY591" s="244" t="s">
        <v>213</v>
      </c>
    </row>
    <row r="592" s="14" customFormat="1">
      <c r="A592" s="14"/>
      <c r="B592" s="245"/>
      <c r="C592" s="246"/>
      <c r="D592" s="236" t="s">
        <v>223</v>
      </c>
      <c r="E592" s="247" t="s">
        <v>21</v>
      </c>
      <c r="F592" s="248" t="s">
        <v>3300</v>
      </c>
      <c r="G592" s="246"/>
      <c r="H592" s="249">
        <v>0.90000000000000002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223</v>
      </c>
      <c r="AU592" s="255" t="s">
        <v>86</v>
      </c>
      <c r="AV592" s="14" t="s">
        <v>86</v>
      </c>
      <c r="AW592" s="14" t="s">
        <v>34</v>
      </c>
      <c r="AX592" s="14" t="s">
        <v>73</v>
      </c>
      <c r="AY592" s="255" t="s">
        <v>213</v>
      </c>
    </row>
    <row r="593" s="14" customFormat="1">
      <c r="A593" s="14"/>
      <c r="B593" s="245"/>
      <c r="C593" s="246"/>
      <c r="D593" s="236" t="s">
        <v>223</v>
      </c>
      <c r="E593" s="247" t="s">
        <v>21</v>
      </c>
      <c r="F593" s="248" t="s">
        <v>3301</v>
      </c>
      <c r="G593" s="246"/>
      <c r="H593" s="249">
        <v>6.2400000000000002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223</v>
      </c>
      <c r="AU593" s="255" t="s">
        <v>86</v>
      </c>
      <c r="AV593" s="14" t="s">
        <v>86</v>
      </c>
      <c r="AW593" s="14" t="s">
        <v>34</v>
      </c>
      <c r="AX593" s="14" t="s">
        <v>73</v>
      </c>
      <c r="AY593" s="255" t="s">
        <v>213</v>
      </c>
    </row>
    <row r="594" s="13" customFormat="1">
      <c r="A594" s="13"/>
      <c r="B594" s="234"/>
      <c r="C594" s="235"/>
      <c r="D594" s="236" t="s">
        <v>223</v>
      </c>
      <c r="E594" s="237" t="s">
        <v>21</v>
      </c>
      <c r="F594" s="238" t="s">
        <v>2996</v>
      </c>
      <c r="G594" s="235"/>
      <c r="H594" s="237" t="s">
        <v>21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223</v>
      </c>
      <c r="AU594" s="244" t="s">
        <v>86</v>
      </c>
      <c r="AV594" s="13" t="s">
        <v>80</v>
      </c>
      <c r="AW594" s="13" t="s">
        <v>34</v>
      </c>
      <c r="AX594" s="13" t="s">
        <v>73</v>
      </c>
      <c r="AY594" s="244" t="s">
        <v>213</v>
      </c>
    </row>
    <row r="595" s="14" customFormat="1">
      <c r="A595" s="14"/>
      <c r="B595" s="245"/>
      <c r="C595" s="246"/>
      <c r="D595" s="236" t="s">
        <v>223</v>
      </c>
      <c r="E595" s="247" t="s">
        <v>21</v>
      </c>
      <c r="F595" s="248" t="s">
        <v>3302</v>
      </c>
      <c r="G595" s="246"/>
      <c r="H595" s="249">
        <v>2.1840000000000002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223</v>
      </c>
      <c r="AU595" s="255" t="s">
        <v>86</v>
      </c>
      <c r="AV595" s="14" t="s">
        <v>86</v>
      </c>
      <c r="AW595" s="14" t="s">
        <v>34</v>
      </c>
      <c r="AX595" s="14" t="s">
        <v>73</v>
      </c>
      <c r="AY595" s="255" t="s">
        <v>213</v>
      </c>
    </row>
    <row r="596" s="14" customFormat="1">
      <c r="A596" s="14"/>
      <c r="B596" s="245"/>
      <c r="C596" s="246"/>
      <c r="D596" s="236" t="s">
        <v>223</v>
      </c>
      <c r="E596" s="247" t="s">
        <v>21</v>
      </c>
      <c r="F596" s="248" t="s">
        <v>3303</v>
      </c>
      <c r="G596" s="246"/>
      <c r="H596" s="249">
        <v>2.1600000000000001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223</v>
      </c>
      <c r="AU596" s="255" t="s">
        <v>86</v>
      </c>
      <c r="AV596" s="14" t="s">
        <v>86</v>
      </c>
      <c r="AW596" s="14" t="s">
        <v>34</v>
      </c>
      <c r="AX596" s="14" t="s">
        <v>73</v>
      </c>
      <c r="AY596" s="255" t="s">
        <v>213</v>
      </c>
    </row>
    <row r="597" s="14" customFormat="1">
      <c r="A597" s="14"/>
      <c r="B597" s="245"/>
      <c r="C597" s="246"/>
      <c r="D597" s="236" t="s">
        <v>223</v>
      </c>
      <c r="E597" s="247" t="s">
        <v>21</v>
      </c>
      <c r="F597" s="248" t="s">
        <v>3304</v>
      </c>
      <c r="G597" s="246"/>
      <c r="H597" s="249">
        <v>2.04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223</v>
      </c>
      <c r="AU597" s="255" t="s">
        <v>86</v>
      </c>
      <c r="AV597" s="14" t="s">
        <v>86</v>
      </c>
      <c r="AW597" s="14" t="s">
        <v>34</v>
      </c>
      <c r="AX597" s="14" t="s">
        <v>73</v>
      </c>
      <c r="AY597" s="255" t="s">
        <v>213</v>
      </c>
    </row>
    <row r="598" s="13" customFormat="1">
      <c r="A598" s="13"/>
      <c r="B598" s="234"/>
      <c r="C598" s="235"/>
      <c r="D598" s="236" t="s">
        <v>223</v>
      </c>
      <c r="E598" s="237" t="s">
        <v>21</v>
      </c>
      <c r="F598" s="238" t="s">
        <v>2998</v>
      </c>
      <c r="G598" s="235"/>
      <c r="H598" s="237" t="s">
        <v>21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223</v>
      </c>
      <c r="AU598" s="244" t="s">
        <v>86</v>
      </c>
      <c r="AV598" s="13" t="s">
        <v>80</v>
      </c>
      <c r="AW598" s="13" t="s">
        <v>34</v>
      </c>
      <c r="AX598" s="13" t="s">
        <v>73</v>
      </c>
      <c r="AY598" s="244" t="s">
        <v>213</v>
      </c>
    </row>
    <row r="599" s="13" customFormat="1">
      <c r="A599" s="13"/>
      <c r="B599" s="234"/>
      <c r="C599" s="235"/>
      <c r="D599" s="236" t="s">
        <v>223</v>
      </c>
      <c r="E599" s="237" t="s">
        <v>21</v>
      </c>
      <c r="F599" s="238" t="s">
        <v>2996</v>
      </c>
      <c r="G599" s="235"/>
      <c r="H599" s="237" t="s">
        <v>21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223</v>
      </c>
      <c r="AU599" s="244" t="s">
        <v>86</v>
      </c>
      <c r="AV599" s="13" t="s">
        <v>80</v>
      </c>
      <c r="AW599" s="13" t="s">
        <v>34</v>
      </c>
      <c r="AX599" s="13" t="s">
        <v>73</v>
      </c>
      <c r="AY599" s="244" t="s">
        <v>213</v>
      </c>
    </row>
    <row r="600" s="14" customFormat="1">
      <c r="A600" s="14"/>
      <c r="B600" s="245"/>
      <c r="C600" s="246"/>
      <c r="D600" s="236" t="s">
        <v>223</v>
      </c>
      <c r="E600" s="247" t="s">
        <v>21</v>
      </c>
      <c r="F600" s="248" t="s">
        <v>3305</v>
      </c>
      <c r="G600" s="246"/>
      <c r="H600" s="249">
        <v>2.7000000000000002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223</v>
      </c>
      <c r="AU600" s="255" t="s">
        <v>86</v>
      </c>
      <c r="AV600" s="14" t="s">
        <v>86</v>
      </c>
      <c r="AW600" s="14" t="s">
        <v>34</v>
      </c>
      <c r="AX600" s="14" t="s">
        <v>73</v>
      </c>
      <c r="AY600" s="255" t="s">
        <v>213</v>
      </c>
    </row>
    <row r="601" s="14" customFormat="1">
      <c r="A601" s="14"/>
      <c r="B601" s="245"/>
      <c r="C601" s="246"/>
      <c r="D601" s="236" t="s">
        <v>223</v>
      </c>
      <c r="E601" s="247" t="s">
        <v>21</v>
      </c>
      <c r="F601" s="248" t="s">
        <v>3306</v>
      </c>
      <c r="G601" s="246"/>
      <c r="H601" s="249">
        <v>1.1279999999999999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223</v>
      </c>
      <c r="AU601" s="255" t="s">
        <v>86</v>
      </c>
      <c r="AV601" s="14" t="s">
        <v>86</v>
      </c>
      <c r="AW601" s="14" t="s">
        <v>34</v>
      </c>
      <c r="AX601" s="14" t="s">
        <v>73</v>
      </c>
      <c r="AY601" s="255" t="s">
        <v>213</v>
      </c>
    </row>
    <row r="602" s="13" customFormat="1">
      <c r="A602" s="13"/>
      <c r="B602" s="234"/>
      <c r="C602" s="235"/>
      <c r="D602" s="236" t="s">
        <v>223</v>
      </c>
      <c r="E602" s="237" t="s">
        <v>21</v>
      </c>
      <c r="F602" s="238" t="s">
        <v>3001</v>
      </c>
      <c r="G602" s="235"/>
      <c r="H602" s="237" t="s">
        <v>21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223</v>
      </c>
      <c r="AU602" s="244" t="s">
        <v>86</v>
      </c>
      <c r="AV602" s="13" t="s">
        <v>80</v>
      </c>
      <c r="AW602" s="13" t="s">
        <v>34</v>
      </c>
      <c r="AX602" s="13" t="s">
        <v>73</v>
      </c>
      <c r="AY602" s="244" t="s">
        <v>213</v>
      </c>
    </row>
    <row r="603" s="14" customFormat="1">
      <c r="A603" s="14"/>
      <c r="B603" s="245"/>
      <c r="C603" s="246"/>
      <c r="D603" s="236" t="s">
        <v>223</v>
      </c>
      <c r="E603" s="247" t="s">
        <v>21</v>
      </c>
      <c r="F603" s="248" t="s">
        <v>3307</v>
      </c>
      <c r="G603" s="246"/>
      <c r="H603" s="249">
        <v>4.7160000000000002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223</v>
      </c>
      <c r="AU603" s="255" t="s">
        <v>86</v>
      </c>
      <c r="AV603" s="14" t="s">
        <v>86</v>
      </c>
      <c r="AW603" s="14" t="s">
        <v>34</v>
      </c>
      <c r="AX603" s="14" t="s">
        <v>73</v>
      </c>
      <c r="AY603" s="255" t="s">
        <v>213</v>
      </c>
    </row>
    <row r="604" s="14" customFormat="1">
      <c r="A604" s="14"/>
      <c r="B604" s="245"/>
      <c r="C604" s="246"/>
      <c r="D604" s="236" t="s">
        <v>223</v>
      </c>
      <c r="E604" s="247" t="s">
        <v>21</v>
      </c>
      <c r="F604" s="248" t="s">
        <v>3308</v>
      </c>
      <c r="G604" s="246"/>
      <c r="H604" s="249">
        <v>3.0600000000000001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223</v>
      </c>
      <c r="AU604" s="255" t="s">
        <v>86</v>
      </c>
      <c r="AV604" s="14" t="s">
        <v>86</v>
      </c>
      <c r="AW604" s="14" t="s">
        <v>34</v>
      </c>
      <c r="AX604" s="14" t="s">
        <v>73</v>
      </c>
      <c r="AY604" s="255" t="s">
        <v>213</v>
      </c>
    </row>
    <row r="605" s="14" customFormat="1">
      <c r="A605" s="14"/>
      <c r="B605" s="245"/>
      <c r="C605" s="246"/>
      <c r="D605" s="236" t="s">
        <v>223</v>
      </c>
      <c r="E605" s="247" t="s">
        <v>21</v>
      </c>
      <c r="F605" s="248" t="s">
        <v>3309</v>
      </c>
      <c r="G605" s="246"/>
      <c r="H605" s="249">
        <v>2.7599999999999998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223</v>
      </c>
      <c r="AU605" s="255" t="s">
        <v>86</v>
      </c>
      <c r="AV605" s="14" t="s">
        <v>86</v>
      </c>
      <c r="AW605" s="14" t="s">
        <v>34</v>
      </c>
      <c r="AX605" s="14" t="s">
        <v>73</v>
      </c>
      <c r="AY605" s="255" t="s">
        <v>213</v>
      </c>
    </row>
    <row r="606" s="13" customFormat="1">
      <c r="A606" s="13"/>
      <c r="B606" s="234"/>
      <c r="C606" s="235"/>
      <c r="D606" s="236" t="s">
        <v>223</v>
      </c>
      <c r="E606" s="237" t="s">
        <v>21</v>
      </c>
      <c r="F606" s="238" t="s">
        <v>2989</v>
      </c>
      <c r="G606" s="235"/>
      <c r="H606" s="237" t="s">
        <v>21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223</v>
      </c>
      <c r="AU606" s="244" t="s">
        <v>86</v>
      </c>
      <c r="AV606" s="13" t="s">
        <v>80</v>
      </c>
      <c r="AW606" s="13" t="s">
        <v>34</v>
      </c>
      <c r="AX606" s="13" t="s">
        <v>73</v>
      </c>
      <c r="AY606" s="244" t="s">
        <v>213</v>
      </c>
    </row>
    <row r="607" s="14" customFormat="1">
      <c r="A607" s="14"/>
      <c r="B607" s="245"/>
      <c r="C607" s="246"/>
      <c r="D607" s="236" t="s">
        <v>223</v>
      </c>
      <c r="E607" s="247" t="s">
        <v>21</v>
      </c>
      <c r="F607" s="248" t="s">
        <v>3310</v>
      </c>
      <c r="G607" s="246"/>
      <c r="H607" s="249">
        <v>2.7599999999999998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223</v>
      </c>
      <c r="AU607" s="255" t="s">
        <v>86</v>
      </c>
      <c r="AV607" s="14" t="s">
        <v>86</v>
      </c>
      <c r="AW607" s="14" t="s">
        <v>34</v>
      </c>
      <c r="AX607" s="14" t="s">
        <v>73</v>
      </c>
      <c r="AY607" s="255" t="s">
        <v>213</v>
      </c>
    </row>
    <row r="608" s="14" customFormat="1">
      <c r="A608" s="14"/>
      <c r="B608" s="245"/>
      <c r="C608" s="246"/>
      <c r="D608" s="236" t="s">
        <v>223</v>
      </c>
      <c r="E608" s="247" t="s">
        <v>21</v>
      </c>
      <c r="F608" s="248" t="s">
        <v>3311</v>
      </c>
      <c r="G608" s="246"/>
      <c r="H608" s="249">
        <v>1.944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223</v>
      </c>
      <c r="AU608" s="255" t="s">
        <v>86</v>
      </c>
      <c r="AV608" s="14" t="s">
        <v>86</v>
      </c>
      <c r="AW608" s="14" t="s">
        <v>34</v>
      </c>
      <c r="AX608" s="14" t="s">
        <v>73</v>
      </c>
      <c r="AY608" s="255" t="s">
        <v>213</v>
      </c>
    </row>
    <row r="609" s="14" customFormat="1">
      <c r="A609" s="14"/>
      <c r="B609" s="245"/>
      <c r="C609" s="246"/>
      <c r="D609" s="236" t="s">
        <v>223</v>
      </c>
      <c r="E609" s="247" t="s">
        <v>21</v>
      </c>
      <c r="F609" s="248" t="s">
        <v>3312</v>
      </c>
      <c r="G609" s="246"/>
      <c r="H609" s="249">
        <v>2.1840000000000002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223</v>
      </c>
      <c r="AU609" s="255" t="s">
        <v>86</v>
      </c>
      <c r="AV609" s="14" t="s">
        <v>86</v>
      </c>
      <c r="AW609" s="14" t="s">
        <v>34</v>
      </c>
      <c r="AX609" s="14" t="s">
        <v>73</v>
      </c>
      <c r="AY609" s="255" t="s">
        <v>213</v>
      </c>
    </row>
    <row r="610" s="13" customFormat="1">
      <c r="A610" s="13"/>
      <c r="B610" s="234"/>
      <c r="C610" s="235"/>
      <c r="D610" s="236" t="s">
        <v>223</v>
      </c>
      <c r="E610" s="237" t="s">
        <v>21</v>
      </c>
      <c r="F610" s="238" t="s">
        <v>3003</v>
      </c>
      <c r="G610" s="235"/>
      <c r="H610" s="237" t="s">
        <v>21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223</v>
      </c>
      <c r="AU610" s="244" t="s">
        <v>86</v>
      </c>
      <c r="AV610" s="13" t="s">
        <v>80</v>
      </c>
      <c r="AW610" s="13" t="s">
        <v>34</v>
      </c>
      <c r="AX610" s="13" t="s">
        <v>73</v>
      </c>
      <c r="AY610" s="244" t="s">
        <v>213</v>
      </c>
    </row>
    <row r="611" s="14" customFormat="1">
      <c r="A611" s="14"/>
      <c r="B611" s="245"/>
      <c r="C611" s="246"/>
      <c r="D611" s="236" t="s">
        <v>223</v>
      </c>
      <c r="E611" s="247" t="s">
        <v>21</v>
      </c>
      <c r="F611" s="248" t="s">
        <v>3313</v>
      </c>
      <c r="G611" s="246"/>
      <c r="H611" s="249">
        <v>1.8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223</v>
      </c>
      <c r="AU611" s="255" t="s">
        <v>86</v>
      </c>
      <c r="AV611" s="14" t="s">
        <v>86</v>
      </c>
      <c r="AW611" s="14" t="s">
        <v>34</v>
      </c>
      <c r="AX611" s="14" t="s">
        <v>73</v>
      </c>
      <c r="AY611" s="255" t="s">
        <v>213</v>
      </c>
    </row>
    <row r="612" s="14" customFormat="1">
      <c r="A612" s="14"/>
      <c r="B612" s="245"/>
      <c r="C612" s="246"/>
      <c r="D612" s="236" t="s">
        <v>223</v>
      </c>
      <c r="E612" s="247" t="s">
        <v>21</v>
      </c>
      <c r="F612" s="248" t="s">
        <v>3306</v>
      </c>
      <c r="G612" s="246"/>
      <c r="H612" s="249">
        <v>1.1279999999999999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223</v>
      </c>
      <c r="AU612" s="255" t="s">
        <v>86</v>
      </c>
      <c r="AV612" s="14" t="s">
        <v>86</v>
      </c>
      <c r="AW612" s="14" t="s">
        <v>34</v>
      </c>
      <c r="AX612" s="14" t="s">
        <v>73</v>
      </c>
      <c r="AY612" s="255" t="s">
        <v>213</v>
      </c>
    </row>
    <row r="613" s="14" customFormat="1">
      <c r="A613" s="14"/>
      <c r="B613" s="245"/>
      <c r="C613" s="246"/>
      <c r="D613" s="236" t="s">
        <v>223</v>
      </c>
      <c r="E613" s="247" t="s">
        <v>21</v>
      </c>
      <c r="F613" s="248" t="s">
        <v>3314</v>
      </c>
      <c r="G613" s="246"/>
      <c r="H613" s="249">
        <v>1.5840000000000001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223</v>
      </c>
      <c r="AU613" s="255" t="s">
        <v>86</v>
      </c>
      <c r="AV613" s="14" t="s">
        <v>86</v>
      </c>
      <c r="AW613" s="14" t="s">
        <v>34</v>
      </c>
      <c r="AX613" s="14" t="s">
        <v>73</v>
      </c>
      <c r="AY613" s="255" t="s">
        <v>213</v>
      </c>
    </row>
    <row r="614" s="16" customFormat="1">
      <c r="A614" s="16"/>
      <c r="B614" s="282"/>
      <c r="C614" s="283"/>
      <c r="D614" s="236" t="s">
        <v>223</v>
      </c>
      <c r="E614" s="284" t="s">
        <v>2914</v>
      </c>
      <c r="F614" s="285" t="s">
        <v>380</v>
      </c>
      <c r="G614" s="283"/>
      <c r="H614" s="286">
        <v>40.787999999999997</v>
      </c>
      <c r="I614" s="287"/>
      <c r="J614" s="283"/>
      <c r="K614" s="283"/>
      <c r="L614" s="288"/>
      <c r="M614" s="289"/>
      <c r="N614" s="290"/>
      <c r="O614" s="290"/>
      <c r="P614" s="290"/>
      <c r="Q614" s="290"/>
      <c r="R614" s="290"/>
      <c r="S614" s="290"/>
      <c r="T614" s="291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92" t="s">
        <v>223</v>
      </c>
      <c r="AU614" s="292" t="s">
        <v>86</v>
      </c>
      <c r="AV614" s="16" t="s">
        <v>116</v>
      </c>
      <c r="AW614" s="16" t="s">
        <v>34</v>
      </c>
      <c r="AX614" s="16" t="s">
        <v>73</v>
      </c>
      <c r="AY614" s="292" t="s">
        <v>213</v>
      </c>
    </row>
    <row r="615" s="15" customFormat="1">
      <c r="A615" s="15"/>
      <c r="B615" s="256"/>
      <c r="C615" s="257"/>
      <c r="D615" s="236" t="s">
        <v>223</v>
      </c>
      <c r="E615" s="258" t="s">
        <v>21</v>
      </c>
      <c r="F615" s="259" t="s">
        <v>230</v>
      </c>
      <c r="G615" s="257"/>
      <c r="H615" s="260">
        <v>40.787999999999997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6" t="s">
        <v>223</v>
      </c>
      <c r="AU615" s="266" t="s">
        <v>86</v>
      </c>
      <c r="AV615" s="15" t="s">
        <v>122</v>
      </c>
      <c r="AW615" s="15" t="s">
        <v>34</v>
      </c>
      <c r="AX615" s="15" t="s">
        <v>80</v>
      </c>
      <c r="AY615" s="266" t="s">
        <v>213</v>
      </c>
    </row>
    <row r="616" s="2" customFormat="1" ht="16.5" customHeight="1">
      <c r="A616" s="41"/>
      <c r="B616" s="42"/>
      <c r="C616" s="267" t="s">
        <v>1021</v>
      </c>
      <c r="D616" s="267" t="s">
        <v>241</v>
      </c>
      <c r="E616" s="268" t="s">
        <v>3315</v>
      </c>
      <c r="F616" s="269" t="s">
        <v>3316</v>
      </c>
      <c r="G616" s="270" t="s">
        <v>248</v>
      </c>
      <c r="H616" s="271">
        <v>42.826999999999998</v>
      </c>
      <c r="I616" s="272"/>
      <c r="J616" s="273">
        <f>ROUND(I616*H616,2)</f>
        <v>0</v>
      </c>
      <c r="K616" s="269" t="s">
        <v>21</v>
      </c>
      <c r="L616" s="274"/>
      <c r="M616" s="275" t="s">
        <v>21</v>
      </c>
      <c r="N616" s="276" t="s">
        <v>45</v>
      </c>
      <c r="O616" s="87"/>
      <c r="P616" s="225">
        <f>O616*H616</f>
        <v>0</v>
      </c>
      <c r="Q616" s="225">
        <v>0.00059999999999999995</v>
      </c>
      <c r="R616" s="225">
        <f>Q616*H616</f>
        <v>0.025696199999999995</v>
      </c>
      <c r="S616" s="225">
        <v>0</v>
      </c>
      <c r="T616" s="22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7" t="s">
        <v>502</v>
      </c>
      <c r="AT616" s="227" t="s">
        <v>241</v>
      </c>
      <c r="AU616" s="227" t="s">
        <v>86</v>
      </c>
      <c r="AY616" s="20" t="s">
        <v>213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20" t="s">
        <v>86</v>
      </c>
      <c r="BK616" s="228">
        <f>ROUND(I616*H616,2)</f>
        <v>0</v>
      </c>
      <c r="BL616" s="20" t="s">
        <v>314</v>
      </c>
      <c r="BM616" s="227" t="s">
        <v>3317</v>
      </c>
    </row>
    <row r="617" s="14" customFormat="1">
      <c r="A617" s="14"/>
      <c r="B617" s="245"/>
      <c r="C617" s="246"/>
      <c r="D617" s="236" t="s">
        <v>223</v>
      </c>
      <c r="E617" s="247" t="s">
        <v>21</v>
      </c>
      <c r="F617" s="248" t="s">
        <v>3318</v>
      </c>
      <c r="G617" s="246"/>
      <c r="H617" s="249">
        <v>42.826999999999998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223</v>
      </c>
      <c r="AU617" s="255" t="s">
        <v>86</v>
      </c>
      <c r="AV617" s="14" t="s">
        <v>86</v>
      </c>
      <c r="AW617" s="14" t="s">
        <v>34</v>
      </c>
      <c r="AX617" s="14" t="s">
        <v>73</v>
      </c>
      <c r="AY617" s="255" t="s">
        <v>213</v>
      </c>
    </row>
    <row r="618" s="15" customFormat="1">
      <c r="A618" s="15"/>
      <c r="B618" s="256"/>
      <c r="C618" s="257"/>
      <c r="D618" s="236" t="s">
        <v>223</v>
      </c>
      <c r="E618" s="258" t="s">
        <v>21</v>
      </c>
      <c r="F618" s="259" t="s">
        <v>230</v>
      </c>
      <c r="G618" s="257"/>
      <c r="H618" s="260">
        <v>42.826999999999998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6" t="s">
        <v>223</v>
      </c>
      <c r="AU618" s="266" t="s">
        <v>86</v>
      </c>
      <c r="AV618" s="15" t="s">
        <v>122</v>
      </c>
      <c r="AW618" s="15" t="s">
        <v>34</v>
      </c>
      <c r="AX618" s="15" t="s">
        <v>80</v>
      </c>
      <c r="AY618" s="266" t="s">
        <v>213</v>
      </c>
    </row>
    <row r="619" s="2" customFormat="1" ht="24.15" customHeight="1">
      <c r="A619" s="41"/>
      <c r="B619" s="42"/>
      <c r="C619" s="216" t="s">
        <v>1025</v>
      </c>
      <c r="D619" s="216" t="s">
        <v>215</v>
      </c>
      <c r="E619" s="217" t="s">
        <v>3319</v>
      </c>
      <c r="F619" s="218" t="s">
        <v>3320</v>
      </c>
      <c r="G619" s="219" t="s">
        <v>248</v>
      </c>
      <c r="H619" s="220">
        <v>263.07600000000002</v>
      </c>
      <c r="I619" s="221"/>
      <c r="J619" s="222">
        <f>ROUND(I619*H619,2)</f>
        <v>0</v>
      </c>
      <c r="K619" s="218" t="s">
        <v>219</v>
      </c>
      <c r="L619" s="47"/>
      <c r="M619" s="223" t="s">
        <v>21</v>
      </c>
      <c r="N619" s="224" t="s">
        <v>45</v>
      </c>
      <c r="O619" s="87"/>
      <c r="P619" s="225">
        <f>O619*H619</f>
        <v>0</v>
      </c>
      <c r="Q619" s="225">
        <v>5.0000000000000002E-05</v>
      </c>
      <c r="R619" s="225">
        <f>Q619*H619</f>
        <v>0.013153800000000002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314</v>
      </c>
      <c r="AT619" s="227" t="s">
        <v>215</v>
      </c>
      <c r="AU619" s="227" t="s">
        <v>86</v>
      </c>
      <c r="AY619" s="20" t="s">
        <v>213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86</v>
      </c>
      <c r="BK619" s="228">
        <f>ROUND(I619*H619,2)</f>
        <v>0</v>
      </c>
      <c r="BL619" s="20" t="s">
        <v>314</v>
      </c>
      <c r="BM619" s="227" t="s">
        <v>3321</v>
      </c>
    </row>
    <row r="620" s="2" customFormat="1">
      <c r="A620" s="41"/>
      <c r="B620" s="42"/>
      <c r="C620" s="43"/>
      <c r="D620" s="229" t="s">
        <v>221</v>
      </c>
      <c r="E620" s="43"/>
      <c r="F620" s="230" t="s">
        <v>3322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221</v>
      </c>
      <c r="AU620" s="20" t="s">
        <v>86</v>
      </c>
    </row>
    <row r="621" s="13" customFormat="1">
      <c r="A621" s="13"/>
      <c r="B621" s="234"/>
      <c r="C621" s="235"/>
      <c r="D621" s="236" t="s">
        <v>223</v>
      </c>
      <c r="E621" s="237" t="s">
        <v>21</v>
      </c>
      <c r="F621" s="238" t="s">
        <v>3085</v>
      </c>
      <c r="G621" s="235"/>
      <c r="H621" s="237" t="s">
        <v>21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223</v>
      </c>
      <c r="AU621" s="244" t="s">
        <v>86</v>
      </c>
      <c r="AV621" s="13" t="s">
        <v>80</v>
      </c>
      <c r="AW621" s="13" t="s">
        <v>34</v>
      </c>
      <c r="AX621" s="13" t="s">
        <v>73</v>
      </c>
      <c r="AY621" s="244" t="s">
        <v>213</v>
      </c>
    </row>
    <row r="622" s="13" customFormat="1">
      <c r="A622" s="13"/>
      <c r="B622" s="234"/>
      <c r="C622" s="235"/>
      <c r="D622" s="236" t="s">
        <v>223</v>
      </c>
      <c r="E622" s="237" t="s">
        <v>21</v>
      </c>
      <c r="F622" s="238" t="s">
        <v>2988</v>
      </c>
      <c r="G622" s="235"/>
      <c r="H622" s="237" t="s">
        <v>21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223</v>
      </c>
      <c r="AU622" s="244" t="s">
        <v>86</v>
      </c>
      <c r="AV622" s="13" t="s">
        <v>80</v>
      </c>
      <c r="AW622" s="13" t="s">
        <v>34</v>
      </c>
      <c r="AX622" s="13" t="s">
        <v>73</v>
      </c>
      <c r="AY622" s="244" t="s">
        <v>213</v>
      </c>
    </row>
    <row r="623" s="13" customFormat="1">
      <c r="A623" s="13"/>
      <c r="B623" s="234"/>
      <c r="C623" s="235"/>
      <c r="D623" s="236" t="s">
        <v>223</v>
      </c>
      <c r="E623" s="237" t="s">
        <v>21</v>
      </c>
      <c r="F623" s="238" t="s">
        <v>3086</v>
      </c>
      <c r="G623" s="235"/>
      <c r="H623" s="237" t="s">
        <v>21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223</v>
      </c>
      <c r="AU623" s="244" t="s">
        <v>86</v>
      </c>
      <c r="AV623" s="13" t="s">
        <v>80</v>
      </c>
      <c r="AW623" s="13" t="s">
        <v>34</v>
      </c>
      <c r="AX623" s="13" t="s">
        <v>73</v>
      </c>
      <c r="AY623" s="244" t="s">
        <v>213</v>
      </c>
    </row>
    <row r="624" s="14" customFormat="1">
      <c r="A624" s="14"/>
      <c r="B624" s="245"/>
      <c r="C624" s="246"/>
      <c r="D624" s="236" t="s">
        <v>223</v>
      </c>
      <c r="E624" s="247" t="s">
        <v>21</v>
      </c>
      <c r="F624" s="248" t="s">
        <v>3280</v>
      </c>
      <c r="G624" s="246"/>
      <c r="H624" s="249">
        <v>72.355999999999995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223</v>
      </c>
      <c r="AU624" s="255" t="s">
        <v>86</v>
      </c>
      <c r="AV624" s="14" t="s">
        <v>86</v>
      </c>
      <c r="AW624" s="14" t="s">
        <v>34</v>
      </c>
      <c r="AX624" s="14" t="s">
        <v>73</v>
      </c>
      <c r="AY624" s="255" t="s">
        <v>213</v>
      </c>
    </row>
    <row r="625" s="13" customFormat="1">
      <c r="A625" s="13"/>
      <c r="B625" s="234"/>
      <c r="C625" s="235"/>
      <c r="D625" s="236" t="s">
        <v>223</v>
      </c>
      <c r="E625" s="237" t="s">
        <v>21</v>
      </c>
      <c r="F625" s="238" t="s">
        <v>2998</v>
      </c>
      <c r="G625" s="235"/>
      <c r="H625" s="237" t="s">
        <v>21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223</v>
      </c>
      <c r="AU625" s="244" t="s">
        <v>86</v>
      </c>
      <c r="AV625" s="13" t="s">
        <v>80</v>
      </c>
      <c r="AW625" s="13" t="s">
        <v>34</v>
      </c>
      <c r="AX625" s="13" t="s">
        <v>73</v>
      </c>
      <c r="AY625" s="244" t="s">
        <v>213</v>
      </c>
    </row>
    <row r="626" s="13" customFormat="1">
      <c r="A626" s="13"/>
      <c r="B626" s="234"/>
      <c r="C626" s="235"/>
      <c r="D626" s="236" t="s">
        <v>223</v>
      </c>
      <c r="E626" s="237" t="s">
        <v>21</v>
      </c>
      <c r="F626" s="238" t="s">
        <v>2996</v>
      </c>
      <c r="G626" s="235"/>
      <c r="H626" s="237" t="s">
        <v>21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223</v>
      </c>
      <c r="AU626" s="244" t="s">
        <v>86</v>
      </c>
      <c r="AV626" s="13" t="s">
        <v>80</v>
      </c>
      <c r="AW626" s="13" t="s">
        <v>34</v>
      </c>
      <c r="AX626" s="13" t="s">
        <v>73</v>
      </c>
      <c r="AY626" s="244" t="s">
        <v>213</v>
      </c>
    </row>
    <row r="627" s="14" customFormat="1">
      <c r="A627" s="14"/>
      <c r="B627" s="245"/>
      <c r="C627" s="246"/>
      <c r="D627" s="236" t="s">
        <v>223</v>
      </c>
      <c r="E627" s="247" t="s">
        <v>21</v>
      </c>
      <c r="F627" s="248" t="s">
        <v>3281</v>
      </c>
      <c r="G627" s="246"/>
      <c r="H627" s="249">
        <v>21.207999999999998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223</v>
      </c>
      <c r="AU627" s="255" t="s">
        <v>86</v>
      </c>
      <c r="AV627" s="14" t="s">
        <v>86</v>
      </c>
      <c r="AW627" s="14" t="s">
        <v>34</v>
      </c>
      <c r="AX627" s="14" t="s">
        <v>73</v>
      </c>
      <c r="AY627" s="255" t="s">
        <v>213</v>
      </c>
    </row>
    <row r="628" s="13" customFormat="1">
      <c r="A628" s="13"/>
      <c r="B628" s="234"/>
      <c r="C628" s="235"/>
      <c r="D628" s="236" t="s">
        <v>223</v>
      </c>
      <c r="E628" s="237" t="s">
        <v>21</v>
      </c>
      <c r="F628" s="238" t="s">
        <v>3001</v>
      </c>
      <c r="G628" s="235"/>
      <c r="H628" s="237" t="s">
        <v>21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223</v>
      </c>
      <c r="AU628" s="244" t="s">
        <v>86</v>
      </c>
      <c r="AV628" s="13" t="s">
        <v>80</v>
      </c>
      <c r="AW628" s="13" t="s">
        <v>34</v>
      </c>
      <c r="AX628" s="13" t="s">
        <v>73</v>
      </c>
      <c r="AY628" s="244" t="s">
        <v>213</v>
      </c>
    </row>
    <row r="629" s="14" customFormat="1">
      <c r="A629" s="14"/>
      <c r="B629" s="245"/>
      <c r="C629" s="246"/>
      <c r="D629" s="236" t="s">
        <v>223</v>
      </c>
      <c r="E629" s="247" t="s">
        <v>21</v>
      </c>
      <c r="F629" s="248" t="s">
        <v>3282</v>
      </c>
      <c r="G629" s="246"/>
      <c r="H629" s="249">
        <v>90.971999999999994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223</v>
      </c>
      <c r="AU629" s="255" t="s">
        <v>86</v>
      </c>
      <c r="AV629" s="14" t="s">
        <v>86</v>
      </c>
      <c r="AW629" s="14" t="s">
        <v>34</v>
      </c>
      <c r="AX629" s="14" t="s">
        <v>73</v>
      </c>
      <c r="AY629" s="255" t="s">
        <v>213</v>
      </c>
    </row>
    <row r="630" s="13" customFormat="1">
      <c r="A630" s="13"/>
      <c r="B630" s="234"/>
      <c r="C630" s="235"/>
      <c r="D630" s="236" t="s">
        <v>223</v>
      </c>
      <c r="E630" s="237" t="s">
        <v>21</v>
      </c>
      <c r="F630" s="238" t="s">
        <v>2989</v>
      </c>
      <c r="G630" s="235"/>
      <c r="H630" s="237" t="s">
        <v>21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223</v>
      </c>
      <c r="AU630" s="244" t="s">
        <v>86</v>
      </c>
      <c r="AV630" s="13" t="s">
        <v>80</v>
      </c>
      <c r="AW630" s="13" t="s">
        <v>34</v>
      </c>
      <c r="AX630" s="13" t="s">
        <v>73</v>
      </c>
      <c r="AY630" s="244" t="s">
        <v>213</v>
      </c>
    </row>
    <row r="631" s="14" customFormat="1">
      <c r="A631" s="14"/>
      <c r="B631" s="245"/>
      <c r="C631" s="246"/>
      <c r="D631" s="236" t="s">
        <v>223</v>
      </c>
      <c r="E631" s="247" t="s">
        <v>21</v>
      </c>
      <c r="F631" s="248" t="s">
        <v>3283</v>
      </c>
      <c r="G631" s="246"/>
      <c r="H631" s="249">
        <v>78.540000000000006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223</v>
      </c>
      <c r="AU631" s="255" t="s">
        <v>86</v>
      </c>
      <c r="AV631" s="14" t="s">
        <v>86</v>
      </c>
      <c r="AW631" s="14" t="s">
        <v>34</v>
      </c>
      <c r="AX631" s="14" t="s">
        <v>73</v>
      </c>
      <c r="AY631" s="255" t="s">
        <v>213</v>
      </c>
    </row>
    <row r="632" s="16" customFormat="1">
      <c r="A632" s="16"/>
      <c r="B632" s="282"/>
      <c r="C632" s="283"/>
      <c r="D632" s="236" t="s">
        <v>223</v>
      </c>
      <c r="E632" s="284" t="s">
        <v>2944</v>
      </c>
      <c r="F632" s="285" t="s">
        <v>380</v>
      </c>
      <c r="G632" s="283"/>
      <c r="H632" s="286">
        <v>263.07600000000002</v>
      </c>
      <c r="I632" s="287"/>
      <c r="J632" s="283"/>
      <c r="K632" s="283"/>
      <c r="L632" s="288"/>
      <c r="M632" s="289"/>
      <c r="N632" s="290"/>
      <c r="O632" s="290"/>
      <c r="P632" s="290"/>
      <c r="Q632" s="290"/>
      <c r="R632" s="290"/>
      <c r="S632" s="290"/>
      <c r="T632" s="291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92" t="s">
        <v>223</v>
      </c>
      <c r="AU632" s="292" t="s">
        <v>86</v>
      </c>
      <c r="AV632" s="16" t="s">
        <v>116</v>
      </c>
      <c r="AW632" s="16" t="s">
        <v>34</v>
      </c>
      <c r="AX632" s="16" t="s">
        <v>73</v>
      </c>
      <c r="AY632" s="292" t="s">
        <v>213</v>
      </c>
    </row>
    <row r="633" s="15" customFormat="1">
      <c r="A633" s="15"/>
      <c r="B633" s="256"/>
      <c r="C633" s="257"/>
      <c r="D633" s="236" t="s">
        <v>223</v>
      </c>
      <c r="E633" s="258" t="s">
        <v>21</v>
      </c>
      <c r="F633" s="259" t="s">
        <v>230</v>
      </c>
      <c r="G633" s="257"/>
      <c r="H633" s="260">
        <v>263.07600000000002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223</v>
      </c>
      <c r="AU633" s="266" t="s">
        <v>86</v>
      </c>
      <c r="AV633" s="15" t="s">
        <v>122</v>
      </c>
      <c r="AW633" s="15" t="s">
        <v>34</v>
      </c>
      <c r="AX633" s="15" t="s">
        <v>80</v>
      </c>
      <c r="AY633" s="266" t="s">
        <v>213</v>
      </c>
    </row>
    <row r="634" s="2" customFormat="1" ht="16.5" customHeight="1">
      <c r="A634" s="41"/>
      <c r="B634" s="42"/>
      <c r="C634" s="267" t="s">
        <v>1030</v>
      </c>
      <c r="D634" s="267" t="s">
        <v>241</v>
      </c>
      <c r="E634" s="268" t="s">
        <v>3323</v>
      </c>
      <c r="F634" s="269" t="s">
        <v>3324</v>
      </c>
      <c r="G634" s="270" t="s">
        <v>248</v>
      </c>
      <c r="H634" s="271">
        <v>276.23000000000002</v>
      </c>
      <c r="I634" s="272"/>
      <c r="J634" s="273">
        <f>ROUND(I634*H634,2)</f>
        <v>0</v>
      </c>
      <c r="K634" s="269" t="s">
        <v>21</v>
      </c>
      <c r="L634" s="274"/>
      <c r="M634" s="275" t="s">
        <v>21</v>
      </c>
      <c r="N634" s="276" t="s">
        <v>45</v>
      </c>
      <c r="O634" s="87"/>
      <c r="P634" s="225">
        <f>O634*H634</f>
        <v>0</v>
      </c>
      <c r="Q634" s="225">
        <v>0.0030000000000000001</v>
      </c>
      <c r="R634" s="225">
        <f>Q634*H634</f>
        <v>0.82869000000000004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502</v>
      </c>
      <c r="AT634" s="227" t="s">
        <v>241</v>
      </c>
      <c r="AU634" s="227" t="s">
        <v>86</v>
      </c>
      <c r="AY634" s="20" t="s">
        <v>213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86</v>
      </c>
      <c r="BK634" s="228">
        <f>ROUND(I634*H634,2)</f>
        <v>0</v>
      </c>
      <c r="BL634" s="20" t="s">
        <v>314</v>
      </c>
      <c r="BM634" s="227" t="s">
        <v>3325</v>
      </c>
    </row>
    <row r="635" s="14" customFormat="1">
      <c r="A635" s="14"/>
      <c r="B635" s="245"/>
      <c r="C635" s="246"/>
      <c r="D635" s="236" t="s">
        <v>223</v>
      </c>
      <c r="E635" s="247" t="s">
        <v>21</v>
      </c>
      <c r="F635" s="248" t="s">
        <v>3326</v>
      </c>
      <c r="G635" s="246"/>
      <c r="H635" s="249">
        <v>276.23000000000002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223</v>
      </c>
      <c r="AU635" s="255" t="s">
        <v>86</v>
      </c>
      <c r="AV635" s="14" t="s">
        <v>86</v>
      </c>
      <c r="AW635" s="14" t="s">
        <v>34</v>
      </c>
      <c r="AX635" s="14" t="s">
        <v>73</v>
      </c>
      <c r="AY635" s="255" t="s">
        <v>213</v>
      </c>
    </row>
    <row r="636" s="15" customFormat="1">
      <c r="A636" s="15"/>
      <c r="B636" s="256"/>
      <c r="C636" s="257"/>
      <c r="D636" s="236" t="s">
        <v>223</v>
      </c>
      <c r="E636" s="258" t="s">
        <v>21</v>
      </c>
      <c r="F636" s="259" t="s">
        <v>230</v>
      </c>
      <c r="G636" s="257"/>
      <c r="H636" s="260">
        <v>276.23000000000002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223</v>
      </c>
      <c r="AU636" s="266" t="s">
        <v>86</v>
      </c>
      <c r="AV636" s="15" t="s">
        <v>122</v>
      </c>
      <c r="AW636" s="15" t="s">
        <v>34</v>
      </c>
      <c r="AX636" s="15" t="s">
        <v>80</v>
      </c>
      <c r="AY636" s="266" t="s">
        <v>213</v>
      </c>
    </row>
    <row r="637" s="2" customFormat="1" ht="24.15" customHeight="1">
      <c r="A637" s="41"/>
      <c r="B637" s="42"/>
      <c r="C637" s="216" t="s">
        <v>1051</v>
      </c>
      <c r="D637" s="216" t="s">
        <v>215</v>
      </c>
      <c r="E637" s="217" t="s">
        <v>3327</v>
      </c>
      <c r="F637" s="218" t="s">
        <v>3328</v>
      </c>
      <c r="G637" s="219" t="s">
        <v>248</v>
      </c>
      <c r="H637" s="220">
        <v>206.53100000000001</v>
      </c>
      <c r="I637" s="221"/>
      <c r="J637" s="222">
        <f>ROUND(I637*H637,2)</f>
        <v>0</v>
      </c>
      <c r="K637" s="218" t="s">
        <v>219</v>
      </c>
      <c r="L637" s="47"/>
      <c r="M637" s="223" t="s">
        <v>21</v>
      </c>
      <c r="N637" s="224" t="s">
        <v>45</v>
      </c>
      <c r="O637" s="87"/>
      <c r="P637" s="225">
        <f>O637*H637</f>
        <v>0</v>
      </c>
      <c r="Q637" s="225">
        <v>5.0000000000000002E-05</v>
      </c>
      <c r="R637" s="225">
        <f>Q637*H637</f>
        <v>0.01032655</v>
      </c>
      <c r="S637" s="225">
        <v>0</v>
      </c>
      <c r="T637" s="226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7" t="s">
        <v>314</v>
      </c>
      <c r="AT637" s="227" t="s">
        <v>215</v>
      </c>
      <c r="AU637" s="227" t="s">
        <v>86</v>
      </c>
      <c r="AY637" s="20" t="s">
        <v>213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86</v>
      </c>
      <c r="BK637" s="228">
        <f>ROUND(I637*H637,2)</f>
        <v>0</v>
      </c>
      <c r="BL637" s="20" t="s">
        <v>314</v>
      </c>
      <c r="BM637" s="227" t="s">
        <v>3329</v>
      </c>
    </row>
    <row r="638" s="2" customFormat="1">
      <c r="A638" s="41"/>
      <c r="B638" s="42"/>
      <c r="C638" s="43"/>
      <c r="D638" s="229" t="s">
        <v>221</v>
      </c>
      <c r="E638" s="43"/>
      <c r="F638" s="230" t="s">
        <v>3330</v>
      </c>
      <c r="G638" s="43"/>
      <c r="H638" s="43"/>
      <c r="I638" s="231"/>
      <c r="J638" s="43"/>
      <c r="K638" s="43"/>
      <c r="L638" s="47"/>
      <c r="M638" s="232"/>
      <c r="N638" s="233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221</v>
      </c>
      <c r="AU638" s="20" t="s">
        <v>86</v>
      </c>
    </row>
    <row r="639" s="13" customFormat="1">
      <c r="A639" s="13"/>
      <c r="B639" s="234"/>
      <c r="C639" s="235"/>
      <c r="D639" s="236" t="s">
        <v>223</v>
      </c>
      <c r="E639" s="237" t="s">
        <v>21</v>
      </c>
      <c r="F639" s="238" t="s">
        <v>2987</v>
      </c>
      <c r="G639" s="235"/>
      <c r="H639" s="237" t="s">
        <v>21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223</v>
      </c>
      <c r="AU639" s="244" t="s">
        <v>86</v>
      </c>
      <c r="AV639" s="13" t="s">
        <v>80</v>
      </c>
      <c r="AW639" s="13" t="s">
        <v>34</v>
      </c>
      <c r="AX639" s="13" t="s">
        <v>73</v>
      </c>
      <c r="AY639" s="244" t="s">
        <v>213</v>
      </c>
    </row>
    <row r="640" s="13" customFormat="1">
      <c r="A640" s="13"/>
      <c r="B640" s="234"/>
      <c r="C640" s="235"/>
      <c r="D640" s="236" t="s">
        <v>223</v>
      </c>
      <c r="E640" s="237" t="s">
        <v>21</v>
      </c>
      <c r="F640" s="238" t="s">
        <v>2988</v>
      </c>
      <c r="G640" s="235"/>
      <c r="H640" s="237" t="s">
        <v>21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223</v>
      </c>
      <c r="AU640" s="244" t="s">
        <v>86</v>
      </c>
      <c r="AV640" s="13" t="s">
        <v>80</v>
      </c>
      <c r="AW640" s="13" t="s">
        <v>34</v>
      </c>
      <c r="AX640" s="13" t="s">
        <v>73</v>
      </c>
      <c r="AY640" s="244" t="s">
        <v>213</v>
      </c>
    </row>
    <row r="641" s="13" customFormat="1">
      <c r="A641" s="13"/>
      <c r="B641" s="234"/>
      <c r="C641" s="235"/>
      <c r="D641" s="236" t="s">
        <v>223</v>
      </c>
      <c r="E641" s="237" t="s">
        <v>21</v>
      </c>
      <c r="F641" s="238" t="s">
        <v>2989</v>
      </c>
      <c r="G641" s="235"/>
      <c r="H641" s="237" t="s">
        <v>21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223</v>
      </c>
      <c r="AU641" s="244" t="s">
        <v>86</v>
      </c>
      <c r="AV641" s="13" t="s">
        <v>80</v>
      </c>
      <c r="AW641" s="13" t="s">
        <v>34</v>
      </c>
      <c r="AX641" s="13" t="s">
        <v>73</v>
      </c>
      <c r="AY641" s="244" t="s">
        <v>213</v>
      </c>
    </row>
    <row r="642" s="14" customFormat="1">
      <c r="A642" s="14"/>
      <c r="B642" s="245"/>
      <c r="C642" s="246"/>
      <c r="D642" s="236" t="s">
        <v>223</v>
      </c>
      <c r="E642" s="247" t="s">
        <v>21</v>
      </c>
      <c r="F642" s="248" t="s">
        <v>2990</v>
      </c>
      <c r="G642" s="246"/>
      <c r="H642" s="249">
        <v>16.244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223</v>
      </c>
      <c r="AU642" s="255" t="s">
        <v>86</v>
      </c>
      <c r="AV642" s="14" t="s">
        <v>86</v>
      </c>
      <c r="AW642" s="14" t="s">
        <v>34</v>
      </c>
      <c r="AX642" s="14" t="s">
        <v>73</v>
      </c>
      <c r="AY642" s="255" t="s">
        <v>213</v>
      </c>
    </row>
    <row r="643" s="14" customFormat="1">
      <c r="A643" s="14"/>
      <c r="B643" s="245"/>
      <c r="C643" s="246"/>
      <c r="D643" s="236" t="s">
        <v>223</v>
      </c>
      <c r="E643" s="247" t="s">
        <v>21</v>
      </c>
      <c r="F643" s="248" t="s">
        <v>2991</v>
      </c>
      <c r="G643" s="246"/>
      <c r="H643" s="249">
        <v>-0.97499999999999998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223</v>
      </c>
      <c r="AU643" s="255" t="s">
        <v>86</v>
      </c>
      <c r="AV643" s="14" t="s">
        <v>86</v>
      </c>
      <c r="AW643" s="14" t="s">
        <v>34</v>
      </c>
      <c r="AX643" s="14" t="s">
        <v>73</v>
      </c>
      <c r="AY643" s="255" t="s">
        <v>213</v>
      </c>
    </row>
    <row r="644" s="13" customFormat="1">
      <c r="A644" s="13"/>
      <c r="B644" s="234"/>
      <c r="C644" s="235"/>
      <c r="D644" s="236" t="s">
        <v>223</v>
      </c>
      <c r="E644" s="237" t="s">
        <v>21</v>
      </c>
      <c r="F644" s="238" t="s">
        <v>2992</v>
      </c>
      <c r="G644" s="235"/>
      <c r="H644" s="237" t="s">
        <v>21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223</v>
      </c>
      <c r="AU644" s="244" t="s">
        <v>86</v>
      </c>
      <c r="AV644" s="13" t="s">
        <v>80</v>
      </c>
      <c r="AW644" s="13" t="s">
        <v>34</v>
      </c>
      <c r="AX644" s="13" t="s">
        <v>73</v>
      </c>
      <c r="AY644" s="244" t="s">
        <v>213</v>
      </c>
    </row>
    <row r="645" s="14" customFormat="1">
      <c r="A645" s="14"/>
      <c r="B645" s="245"/>
      <c r="C645" s="246"/>
      <c r="D645" s="236" t="s">
        <v>223</v>
      </c>
      <c r="E645" s="247" t="s">
        <v>21</v>
      </c>
      <c r="F645" s="248" t="s">
        <v>2993</v>
      </c>
      <c r="G645" s="246"/>
      <c r="H645" s="249">
        <v>23.664000000000001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223</v>
      </c>
      <c r="AU645" s="255" t="s">
        <v>86</v>
      </c>
      <c r="AV645" s="14" t="s">
        <v>86</v>
      </c>
      <c r="AW645" s="14" t="s">
        <v>34</v>
      </c>
      <c r="AX645" s="14" t="s">
        <v>73</v>
      </c>
      <c r="AY645" s="255" t="s">
        <v>213</v>
      </c>
    </row>
    <row r="646" s="13" customFormat="1">
      <c r="A646" s="13"/>
      <c r="B646" s="234"/>
      <c r="C646" s="235"/>
      <c r="D646" s="236" t="s">
        <v>223</v>
      </c>
      <c r="E646" s="237" t="s">
        <v>21</v>
      </c>
      <c r="F646" s="238" t="s">
        <v>2994</v>
      </c>
      <c r="G646" s="235"/>
      <c r="H646" s="237" t="s">
        <v>21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223</v>
      </c>
      <c r="AU646" s="244" t="s">
        <v>86</v>
      </c>
      <c r="AV646" s="13" t="s">
        <v>80</v>
      </c>
      <c r="AW646" s="13" t="s">
        <v>34</v>
      </c>
      <c r="AX646" s="13" t="s">
        <v>73</v>
      </c>
      <c r="AY646" s="244" t="s">
        <v>213</v>
      </c>
    </row>
    <row r="647" s="14" customFormat="1">
      <c r="A647" s="14"/>
      <c r="B647" s="245"/>
      <c r="C647" s="246"/>
      <c r="D647" s="236" t="s">
        <v>223</v>
      </c>
      <c r="E647" s="247" t="s">
        <v>21</v>
      </c>
      <c r="F647" s="248" t="s">
        <v>2995</v>
      </c>
      <c r="G647" s="246"/>
      <c r="H647" s="249">
        <v>10.199999999999999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223</v>
      </c>
      <c r="AU647" s="255" t="s">
        <v>86</v>
      </c>
      <c r="AV647" s="14" t="s">
        <v>86</v>
      </c>
      <c r="AW647" s="14" t="s">
        <v>34</v>
      </c>
      <c r="AX647" s="14" t="s">
        <v>73</v>
      </c>
      <c r="AY647" s="255" t="s">
        <v>213</v>
      </c>
    </row>
    <row r="648" s="13" customFormat="1">
      <c r="A648" s="13"/>
      <c r="B648" s="234"/>
      <c r="C648" s="235"/>
      <c r="D648" s="236" t="s">
        <v>223</v>
      </c>
      <c r="E648" s="237" t="s">
        <v>21</v>
      </c>
      <c r="F648" s="238" t="s">
        <v>2996</v>
      </c>
      <c r="G648" s="235"/>
      <c r="H648" s="237" t="s">
        <v>21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223</v>
      </c>
      <c r="AU648" s="244" t="s">
        <v>86</v>
      </c>
      <c r="AV648" s="13" t="s">
        <v>80</v>
      </c>
      <c r="AW648" s="13" t="s">
        <v>34</v>
      </c>
      <c r="AX648" s="13" t="s">
        <v>73</v>
      </c>
      <c r="AY648" s="244" t="s">
        <v>213</v>
      </c>
    </row>
    <row r="649" s="14" customFormat="1">
      <c r="A649" s="14"/>
      <c r="B649" s="245"/>
      <c r="C649" s="246"/>
      <c r="D649" s="236" t="s">
        <v>223</v>
      </c>
      <c r="E649" s="247" t="s">
        <v>21</v>
      </c>
      <c r="F649" s="248" t="s">
        <v>2997</v>
      </c>
      <c r="G649" s="246"/>
      <c r="H649" s="249">
        <v>52.100000000000001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223</v>
      </c>
      <c r="AU649" s="255" t="s">
        <v>86</v>
      </c>
      <c r="AV649" s="14" t="s">
        <v>86</v>
      </c>
      <c r="AW649" s="14" t="s">
        <v>34</v>
      </c>
      <c r="AX649" s="14" t="s">
        <v>73</v>
      </c>
      <c r="AY649" s="255" t="s">
        <v>213</v>
      </c>
    </row>
    <row r="650" s="13" customFormat="1">
      <c r="A650" s="13"/>
      <c r="B650" s="234"/>
      <c r="C650" s="235"/>
      <c r="D650" s="236" t="s">
        <v>223</v>
      </c>
      <c r="E650" s="237" t="s">
        <v>21</v>
      </c>
      <c r="F650" s="238" t="s">
        <v>2998</v>
      </c>
      <c r="G650" s="235"/>
      <c r="H650" s="237" t="s">
        <v>21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223</v>
      </c>
      <c r="AU650" s="244" t="s">
        <v>86</v>
      </c>
      <c r="AV650" s="13" t="s">
        <v>80</v>
      </c>
      <c r="AW650" s="13" t="s">
        <v>34</v>
      </c>
      <c r="AX650" s="13" t="s">
        <v>73</v>
      </c>
      <c r="AY650" s="244" t="s">
        <v>213</v>
      </c>
    </row>
    <row r="651" s="13" customFormat="1">
      <c r="A651" s="13"/>
      <c r="B651" s="234"/>
      <c r="C651" s="235"/>
      <c r="D651" s="236" t="s">
        <v>223</v>
      </c>
      <c r="E651" s="237" t="s">
        <v>21</v>
      </c>
      <c r="F651" s="238" t="s">
        <v>2996</v>
      </c>
      <c r="G651" s="235"/>
      <c r="H651" s="237" t="s">
        <v>21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223</v>
      </c>
      <c r="AU651" s="244" t="s">
        <v>86</v>
      </c>
      <c r="AV651" s="13" t="s">
        <v>80</v>
      </c>
      <c r="AW651" s="13" t="s">
        <v>34</v>
      </c>
      <c r="AX651" s="13" t="s">
        <v>73</v>
      </c>
      <c r="AY651" s="244" t="s">
        <v>213</v>
      </c>
    </row>
    <row r="652" s="14" customFormat="1">
      <c r="A652" s="14"/>
      <c r="B652" s="245"/>
      <c r="C652" s="246"/>
      <c r="D652" s="236" t="s">
        <v>223</v>
      </c>
      <c r="E652" s="247" t="s">
        <v>21</v>
      </c>
      <c r="F652" s="248" t="s">
        <v>2999</v>
      </c>
      <c r="G652" s="246"/>
      <c r="H652" s="249">
        <v>11.544000000000001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223</v>
      </c>
      <c r="AU652" s="255" t="s">
        <v>86</v>
      </c>
      <c r="AV652" s="14" t="s">
        <v>86</v>
      </c>
      <c r="AW652" s="14" t="s">
        <v>34</v>
      </c>
      <c r="AX652" s="14" t="s">
        <v>73</v>
      </c>
      <c r="AY652" s="255" t="s">
        <v>213</v>
      </c>
    </row>
    <row r="653" s="14" customFormat="1">
      <c r="A653" s="14"/>
      <c r="B653" s="245"/>
      <c r="C653" s="246"/>
      <c r="D653" s="236" t="s">
        <v>223</v>
      </c>
      <c r="E653" s="247" t="s">
        <v>21</v>
      </c>
      <c r="F653" s="248" t="s">
        <v>3000</v>
      </c>
      <c r="G653" s="246"/>
      <c r="H653" s="249">
        <v>2.7000000000000002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223</v>
      </c>
      <c r="AU653" s="255" t="s">
        <v>86</v>
      </c>
      <c r="AV653" s="14" t="s">
        <v>86</v>
      </c>
      <c r="AW653" s="14" t="s">
        <v>34</v>
      </c>
      <c r="AX653" s="14" t="s">
        <v>73</v>
      </c>
      <c r="AY653" s="255" t="s">
        <v>213</v>
      </c>
    </row>
    <row r="654" s="13" customFormat="1">
      <c r="A654" s="13"/>
      <c r="B654" s="234"/>
      <c r="C654" s="235"/>
      <c r="D654" s="236" t="s">
        <v>223</v>
      </c>
      <c r="E654" s="237" t="s">
        <v>21</v>
      </c>
      <c r="F654" s="238" t="s">
        <v>3001</v>
      </c>
      <c r="G654" s="235"/>
      <c r="H654" s="237" t="s">
        <v>21</v>
      </c>
      <c r="I654" s="239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223</v>
      </c>
      <c r="AU654" s="244" t="s">
        <v>86</v>
      </c>
      <c r="AV654" s="13" t="s">
        <v>80</v>
      </c>
      <c r="AW654" s="13" t="s">
        <v>34</v>
      </c>
      <c r="AX654" s="13" t="s">
        <v>73</v>
      </c>
      <c r="AY654" s="244" t="s">
        <v>213</v>
      </c>
    </row>
    <row r="655" s="14" customFormat="1">
      <c r="A655" s="14"/>
      <c r="B655" s="245"/>
      <c r="C655" s="246"/>
      <c r="D655" s="236" t="s">
        <v>223</v>
      </c>
      <c r="E655" s="247" t="s">
        <v>21</v>
      </c>
      <c r="F655" s="248" t="s">
        <v>3002</v>
      </c>
      <c r="G655" s="246"/>
      <c r="H655" s="249">
        <v>47.259999999999998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223</v>
      </c>
      <c r="AU655" s="255" t="s">
        <v>86</v>
      </c>
      <c r="AV655" s="14" t="s">
        <v>86</v>
      </c>
      <c r="AW655" s="14" t="s">
        <v>34</v>
      </c>
      <c r="AX655" s="14" t="s">
        <v>73</v>
      </c>
      <c r="AY655" s="255" t="s">
        <v>213</v>
      </c>
    </row>
    <row r="656" s="13" customFormat="1">
      <c r="A656" s="13"/>
      <c r="B656" s="234"/>
      <c r="C656" s="235"/>
      <c r="D656" s="236" t="s">
        <v>223</v>
      </c>
      <c r="E656" s="237" t="s">
        <v>21</v>
      </c>
      <c r="F656" s="238" t="s">
        <v>3003</v>
      </c>
      <c r="G656" s="235"/>
      <c r="H656" s="237" t="s">
        <v>21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223</v>
      </c>
      <c r="AU656" s="244" t="s">
        <v>86</v>
      </c>
      <c r="AV656" s="13" t="s">
        <v>80</v>
      </c>
      <c r="AW656" s="13" t="s">
        <v>34</v>
      </c>
      <c r="AX656" s="13" t="s">
        <v>73</v>
      </c>
      <c r="AY656" s="244" t="s">
        <v>213</v>
      </c>
    </row>
    <row r="657" s="14" customFormat="1">
      <c r="A657" s="14"/>
      <c r="B657" s="245"/>
      <c r="C657" s="246"/>
      <c r="D657" s="236" t="s">
        <v>223</v>
      </c>
      <c r="E657" s="247" t="s">
        <v>21</v>
      </c>
      <c r="F657" s="248" t="s">
        <v>3004</v>
      </c>
      <c r="G657" s="246"/>
      <c r="H657" s="249">
        <v>8.2940000000000005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223</v>
      </c>
      <c r="AU657" s="255" t="s">
        <v>86</v>
      </c>
      <c r="AV657" s="14" t="s">
        <v>86</v>
      </c>
      <c r="AW657" s="14" t="s">
        <v>34</v>
      </c>
      <c r="AX657" s="14" t="s">
        <v>73</v>
      </c>
      <c r="AY657" s="255" t="s">
        <v>213</v>
      </c>
    </row>
    <row r="658" s="13" customFormat="1">
      <c r="A658" s="13"/>
      <c r="B658" s="234"/>
      <c r="C658" s="235"/>
      <c r="D658" s="236" t="s">
        <v>223</v>
      </c>
      <c r="E658" s="237" t="s">
        <v>21</v>
      </c>
      <c r="F658" s="238" t="s">
        <v>2989</v>
      </c>
      <c r="G658" s="235"/>
      <c r="H658" s="237" t="s">
        <v>21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223</v>
      </c>
      <c r="AU658" s="244" t="s">
        <v>86</v>
      </c>
      <c r="AV658" s="13" t="s">
        <v>80</v>
      </c>
      <c r="AW658" s="13" t="s">
        <v>34</v>
      </c>
      <c r="AX658" s="13" t="s">
        <v>73</v>
      </c>
      <c r="AY658" s="244" t="s">
        <v>213</v>
      </c>
    </row>
    <row r="659" s="14" customFormat="1">
      <c r="A659" s="14"/>
      <c r="B659" s="245"/>
      <c r="C659" s="246"/>
      <c r="D659" s="236" t="s">
        <v>223</v>
      </c>
      <c r="E659" s="247" t="s">
        <v>21</v>
      </c>
      <c r="F659" s="248" t="s">
        <v>3005</v>
      </c>
      <c r="G659" s="246"/>
      <c r="H659" s="249">
        <v>5.3399999999999999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223</v>
      </c>
      <c r="AU659" s="255" t="s">
        <v>86</v>
      </c>
      <c r="AV659" s="14" t="s">
        <v>86</v>
      </c>
      <c r="AW659" s="14" t="s">
        <v>34</v>
      </c>
      <c r="AX659" s="14" t="s">
        <v>73</v>
      </c>
      <c r="AY659" s="255" t="s">
        <v>213</v>
      </c>
    </row>
    <row r="660" s="14" customFormat="1">
      <c r="A660" s="14"/>
      <c r="B660" s="245"/>
      <c r="C660" s="246"/>
      <c r="D660" s="236" t="s">
        <v>223</v>
      </c>
      <c r="E660" s="247" t="s">
        <v>21</v>
      </c>
      <c r="F660" s="248" t="s">
        <v>3006</v>
      </c>
      <c r="G660" s="246"/>
      <c r="H660" s="249">
        <v>30.16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223</v>
      </c>
      <c r="AU660" s="255" t="s">
        <v>86</v>
      </c>
      <c r="AV660" s="14" t="s">
        <v>86</v>
      </c>
      <c r="AW660" s="14" t="s">
        <v>34</v>
      </c>
      <c r="AX660" s="14" t="s">
        <v>73</v>
      </c>
      <c r="AY660" s="255" t="s">
        <v>213</v>
      </c>
    </row>
    <row r="661" s="16" customFormat="1">
      <c r="A661" s="16"/>
      <c r="B661" s="282"/>
      <c r="C661" s="283"/>
      <c r="D661" s="236" t="s">
        <v>223</v>
      </c>
      <c r="E661" s="284" t="s">
        <v>2946</v>
      </c>
      <c r="F661" s="285" t="s">
        <v>380</v>
      </c>
      <c r="G661" s="283"/>
      <c r="H661" s="286">
        <v>206.53100000000001</v>
      </c>
      <c r="I661" s="287"/>
      <c r="J661" s="283"/>
      <c r="K661" s="283"/>
      <c r="L661" s="288"/>
      <c r="M661" s="289"/>
      <c r="N661" s="290"/>
      <c r="O661" s="290"/>
      <c r="P661" s="290"/>
      <c r="Q661" s="290"/>
      <c r="R661" s="290"/>
      <c r="S661" s="290"/>
      <c r="T661" s="291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92" t="s">
        <v>223</v>
      </c>
      <c r="AU661" s="292" t="s">
        <v>86</v>
      </c>
      <c r="AV661" s="16" t="s">
        <v>116</v>
      </c>
      <c r="AW661" s="16" t="s">
        <v>34</v>
      </c>
      <c r="AX661" s="16" t="s">
        <v>73</v>
      </c>
      <c r="AY661" s="292" t="s">
        <v>213</v>
      </c>
    </row>
    <row r="662" s="15" customFormat="1">
      <c r="A662" s="15"/>
      <c r="B662" s="256"/>
      <c r="C662" s="257"/>
      <c r="D662" s="236" t="s">
        <v>223</v>
      </c>
      <c r="E662" s="258" t="s">
        <v>21</v>
      </c>
      <c r="F662" s="259" t="s">
        <v>230</v>
      </c>
      <c r="G662" s="257"/>
      <c r="H662" s="260">
        <v>206.53100000000001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6" t="s">
        <v>223</v>
      </c>
      <c r="AU662" s="266" t="s">
        <v>86</v>
      </c>
      <c r="AV662" s="15" t="s">
        <v>122</v>
      </c>
      <c r="AW662" s="15" t="s">
        <v>34</v>
      </c>
      <c r="AX662" s="15" t="s">
        <v>80</v>
      </c>
      <c r="AY662" s="266" t="s">
        <v>213</v>
      </c>
    </row>
    <row r="663" s="2" customFormat="1" ht="16.5" customHeight="1">
      <c r="A663" s="41"/>
      <c r="B663" s="42"/>
      <c r="C663" s="267" t="s">
        <v>1136</v>
      </c>
      <c r="D663" s="267" t="s">
        <v>241</v>
      </c>
      <c r="E663" s="268" t="s">
        <v>3331</v>
      </c>
      <c r="F663" s="269" t="s">
        <v>3332</v>
      </c>
      <c r="G663" s="270" t="s">
        <v>248</v>
      </c>
      <c r="H663" s="271">
        <v>216.858</v>
      </c>
      <c r="I663" s="272"/>
      <c r="J663" s="273">
        <f>ROUND(I663*H663,2)</f>
        <v>0</v>
      </c>
      <c r="K663" s="269" t="s">
        <v>21</v>
      </c>
      <c r="L663" s="274"/>
      <c r="M663" s="275" t="s">
        <v>21</v>
      </c>
      <c r="N663" s="276" t="s">
        <v>45</v>
      </c>
      <c r="O663" s="87"/>
      <c r="P663" s="225">
        <f>O663*H663</f>
        <v>0</v>
      </c>
      <c r="Q663" s="225">
        <v>0.0060000000000000001</v>
      </c>
      <c r="R663" s="225">
        <f>Q663*H663</f>
        <v>1.301148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502</v>
      </c>
      <c r="AT663" s="227" t="s">
        <v>241</v>
      </c>
      <c r="AU663" s="227" t="s">
        <v>86</v>
      </c>
      <c r="AY663" s="20" t="s">
        <v>213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86</v>
      </c>
      <c r="BK663" s="228">
        <f>ROUND(I663*H663,2)</f>
        <v>0</v>
      </c>
      <c r="BL663" s="20" t="s">
        <v>314</v>
      </c>
      <c r="BM663" s="227" t="s">
        <v>3333</v>
      </c>
    </row>
    <row r="664" s="14" customFormat="1">
      <c r="A664" s="14"/>
      <c r="B664" s="245"/>
      <c r="C664" s="246"/>
      <c r="D664" s="236" t="s">
        <v>223</v>
      </c>
      <c r="E664" s="247" t="s">
        <v>21</v>
      </c>
      <c r="F664" s="248" t="s">
        <v>3334</v>
      </c>
      <c r="G664" s="246"/>
      <c r="H664" s="249">
        <v>216.858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223</v>
      </c>
      <c r="AU664" s="255" t="s">
        <v>86</v>
      </c>
      <c r="AV664" s="14" t="s">
        <v>86</v>
      </c>
      <c r="AW664" s="14" t="s">
        <v>34</v>
      </c>
      <c r="AX664" s="14" t="s">
        <v>73</v>
      </c>
      <c r="AY664" s="255" t="s">
        <v>213</v>
      </c>
    </row>
    <row r="665" s="15" customFormat="1">
      <c r="A665" s="15"/>
      <c r="B665" s="256"/>
      <c r="C665" s="257"/>
      <c r="D665" s="236" t="s">
        <v>223</v>
      </c>
      <c r="E665" s="258" t="s">
        <v>21</v>
      </c>
      <c r="F665" s="259" t="s">
        <v>230</v>
      </c>
      <c r="G665" s="257"/>
      <c r="H665" s="260">
        <v>216.858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223</v>
      </c>
      <c r="AU665" s="266" t="s">
        <v>86</v>
      </c>
      <c r="AV665" s="15" t="s">
        <v>122</v>
      </c>
      <c r="AW665" s="15" t="s">
        <v>34</v>
      </c>
      <c r="AX665" s="15" t="s">
        <v>80</v>
      </c>
      <c r="AY665" s="266" t="s">
        <v>213</v>
      </c>
    </row>
    <row r="666" s="2" customFormat="1" ht="24.15" customHeight="1">
      <c r="A666" s="41"/>
      <c r="B666" s="42"/>
      <c r="C666" s="216" t="s">
        <v>1146</v>
      </c>
      <c r="D666" s="216" t="s">
        <v>215</v>
      </c>
      <c r="E666" s="217" t="s">
        <v>1895</v>
      </c>
      <c r="F666" s="218" t="s">
        <v>1896</v>
      </c>
      <c r="G666" s="219" t="s">
        <v>284</v>
      </c>
      <c r="H666" s="220">
        <v>2.4239999999999999</v>
      </c>
      <c r="I666" s="221"/>
      <c r="J666" s="222">
        <f>ROUND(I666*H666,2)</f>
        <v>0</v>
      </c>
      <c r="K666" s="218" t="s">
        <v>219</v>
      </c>
      <c r="L666" s="47"/>
      <c r="M666" s="223" t="s">
        <v>21</v>
      </c>
      <c r="N666" s="224" t="s">
        <v>45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314</v>
      </c>
      <c r="AT666" s="227" t="s">
        <v>215</v>
      </c>
      <c r="AU666" s="227" t="s">
        <v>86</v>
      </c>
      <c r="AY666" s="20" t="s">
        <v>213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86</v>
      </c>
      <c r="BK666" s="228">
        <f>ROUND(I666*H666,2)</f>
        <v>0</v>
      </c>
      <c r="BL666" s="20" t="s">
        <v>314</v>
      </c>
      <c r="BM666" s="227" t="s">
        <v>3335</v>
      </c>
    </row>
    <row r="667" s="2" customFormat="1">
      <c r="A667" s="41"/>
      <c r="B667" s="42"/>
      <c r="C667" s="43"/>
      <c r="D667" s="229" t="s">
        <v>221</v>
      </c>
      <c r="E667" s="43"/>
      <c r="F667" s="230" t="s">
        <v>1898</v>
      </c>
      <c r="G667" s="43"/>
      <c r="H667" s="43"/>
      <c r="I667" s="231"/>
      <c r="J667" s="43"/>
      <c r="K667" s="43"/>
      <c r="L667" s="47"/>
      <c r="M667" s="232"/>
      <c r="N667" s="233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221</v>
      </c>
      <c r="AU667" s="20" t="s">
        <v>86</v>
      </c>
    </row>
    <row r="668" s="12" customFormat="1" ht="22.8" customHeight="1">
      <c r="A668" s="12"/>
      <c r="B668" s="200"/>
      <c r="C668" s="201"/>
      <c r="D668" s="202" t="s">
        <v>72</v>
      </c>
      <c r="E668" s="214" t="s">
        <v>1956</v>
      </c>
      <c r="F668" s="214" t="s">
        <v>1957</v>
      </c>
      <c r="G668" s="201"/>
      <c r="H668" s="201"/>
      <c r="I668" s="204"/>
      <c r="J668" s="215">
        <f>BK668</f>
        <v>0</v>
      </c>
      <c r="K668" s="201"/>
      <c r="L668" s="206"/>
      <c r="M668" s="207"/>
      <c r="N668" s="208"/>
      <c r="O668" s="208"/>
      <c r="P668" s="209">
        <f>SUM(P669:P685)</f>
        <v>0</v>
      </c>
      <c r="Q668" s="208"/>
      <c r="R668" s="209">
        <f>SUM(R669:R685)</f>
        <v>0.025170000000000001</v>
      </c>
      <c r="S668" s="208"/>
      <c r="T668" s="210">
        <f>SUM(T669:T685)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11" t="s">
        <v>86</v>
      </c>
      <c r="AT668" s="212" t="s">
        <v>72</v>
      </c>
      <c r="AU668" s="212" t="s">
        <v>80</v>
      </c>
      <c r="AY668" s="211" t="s">
        <v>213</v>
      </c>
      <c r="BK668" s="213">
        <f>SUM(BK669:BK685)</f>
        <v>0</v>
      </c>
    </row>
    <row r="669" s="2" customFormat="1" ht="24.15" customHeight="1">
      <c r="A669" s="41"/>
      <c r="B669" s="42"/>
      <c r="C669" s="216" t="s">
        <v>1153</v>
      </c>
      <c r="D669" s="216" t="s">
        <v>215</v>
      </c>
      <c r="E669" s="217" t="s">
        <v>3336</v>
      </c>
      <c r="F669" s="218" t="s">
        <v>3337</v>
      </c>
      <c r="G669" s="219" t="s">
        <v>248</v>
      </c>
      <c r="H669" s="220">
        <v>125.84999999999999</v>
      </c>
      <c r="I669" s="221"/>
      <c r="J669" s="222">
        <f>ROUND(I669*H669,2)</f>
        <v>0</v>
      </c>
      <c r="K669" s="218" t="s">
        <v>219</v>
      </c>
      <c r="L669" s="47"/>
      <c r="M669" s="223" t="s">
        <v>21</v>
      </c>
      <c r="N669" s="224" t="s">
        <v>45</v>
      </c>
      <c r="O669" s="87"/>
      <c r="P669" s="225">
        <f>O669*H669</f>
        <v>0</v>
      </c>
      <c r="Q669" s="225">
        <v>0.00020000000000000001</v>
      </c>
      <c r="R669" s="225">
        <f>Q669*H669</f>
        <v>0.025170000000000001</v>
      </c>
      <c r="S669" s="225">
        <v>0</v>
      </c>
      <c r="T669" s="22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7" t="s">
        <v>314</v>
      </c>
      <c r="AT669" s="227" t="s">
        <v>215</v>
      </c>
      <c r="AU669" s="227" t="s">
        <v>86</v>
      </c>
      <c r="AY669" s="20" t="s">
        <v>213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20" t="s">
        <v>86</v>
      </c>
      <c r="BK669" s="228">
        <f>ROUND(I669*H669,2)</f>
        <v>0</v>
      </c>
      <c r="BL669" s="20" t="s">
        <v>314</v>
      </c>
      <c r="BM669" s="227" t="s">
        <v>3338</v>
      </c>
    </row>
    <row r="670" s="2" customFormat="1">
      <c r="A670" s="41"/>
      <c r="B670" s="42"/>
      <c r="C670" s="43"/>
      <c r="D670" s="229" t="s">
        <v>221</v>
      </c>
      <c r="E670" s="43"/>
      <c r="F670" s="230" t="s">
        <v>3339</v>
      </c>
      <c r="G670" s="43"/>
      <c r="H670" s="43"/>
      <c r="I670" s="231"/>
      <c r="J670" s="43"/>
      <c r="K670" s="43"/>
      <c r="L670" s="47"/>
      <c r="M670" s="232"/>
      <c r="N670" s="233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221</v>
      </c>
      <c r="AU670" s="20" t="s">
        <v>86</v>
      </c>
    </row>
    <row r="671" s="13" customFormat="1">
      <c r="A671" s="13"/>
      <c r="B671" s="234"/>
      <c r="C671" s="235"/>
      <c r="D671" s="236" t="s">
        <v>223</v>
      </c>
      <c r="E671" s="237" t="s">
        <v>21</v>
      </c>
      <c r="F671" s="238" t="s">
        <v>3170</v>
      </c>
      <c r="G671" s="235"/>
      <c r="H671" s="237" t="s">
        <v>21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223</v>
      </c>
      <c r="AU671" s="244" t="s">
        <v>86</v>
      </c>
      <c r="AV671" s="13" t="s">
        <v>80</v>
      </c>
      <c r="AW671" s="13" t="s">
        <v>34</v>
      </c>
      <c r="AX671" s="13" t="s">
        <v>73</v>
      </c>
      <c r="AY671" s="244" t="s">
        <v>213</v>
      </c>
    </row>
    <row r="672" s="13" customFormat="1">
      <c r="A672" s="13"/>
      <c r="B672" s="234"/>
      <c r="C672" s="235"/>
      <c r="D672" s="236" t="s">
        <v>223</v>
      </c>
      <c r="E672" s="237" t="s">
        <v>21</v>
      </c>
      <c r="F672" s="238" t="s">
        <v>2996</v>
      </c>
      <c r="G672" s="235"/>
      <c r="H672" s="237" t="s">
        <v>21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223</v>
      </c>
      <c r="AU672" s="244" t="s">
        <v>86</v>
      </c>
      <c r="AV672" s="13" t="s">
        <v>80</v>
      </c>
      <c r="AW672" s="13" t="s">
        <v>34</v>
      </c>
      <c r="AX672" s="13" t="s">
        <v>73</v>
      </c>
      <c r="AY672" s="244" t="s">
        <v>213</v>
      </c>
    </row>
    <row r="673" s="14" customFormat="1">
      <c r="A673" s="14"/>
      <c r="B673" s="245"/>
      <c r="C673" s="246"/>
      <c r="D673" s="236" t="s">
        <v>223</v>
      </c>
      <c r="E673" s="247" t="s">
        <v>21</v>
      </c>
      <c r="F673" s="248" t="s">
        <v>3340</v>
      </c>
      <c r="G673" s="246"/>
      <c r="H673" s="249">
        <v>15.6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223</v>
      </c>
      <c r="AU673" s="255" t="s">
        <v>86</v>
      </c>
      <c r="AV673" s="14" t="s">
        <v>86</v>
      </c>
      <c r="AW673" s="14" t="s">
        <v>34</v>
      </c>
      <c r="AX673" s="14" t="s">
        <v>73</v>
      </c>
      <c r="AY673" s="255" t="s">
        <v>213</v>
      </c>
    </row>
    <row r="674" s="14" customFormat="1">
      <c r="A674" s="14"/>
      <c r="B674" s="245"/>
      <c r="C674" s="246"/>
      <c r="D674" s="236" t="s">
        <v>223</v>
      </c>
      <c r="E674" s="247" t="s">
        <v>21</v>
      </c>
      <c r="F674" s="248" t="s">
        <v>3173</v>
      </c>
      <c r="G674" s="246"/>
      <c r="H674" s="249">
        <v>7.3399999999999999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223</v>
      </c>
      <c r="AU674" s="255" t="s">
        <v>86</v>
      </c>
      <c r="AV674" s="14" t="s">
        <v>86</v>
      </c>
      <c r="AW674" s="14" t="s">
        <v>34</v>
      </c>
      <c r="AX674" s="14" t="s">
        <v>73</v>
      </c>
      <c r="AY674" s="255" t="s">
        <v>213</v>
      </c>
    </row>
    <row r="675" s="13" customFormat="1">
      <c r="A675" s="13"/>
      <c r="B675" s="234"/>
      <c r="C675" s="235"/>
      <c r="D675" s="236" t="s">
        <v>223</v>
      </c>
      <c r="E675" s="237" t="s">
        <v>21</v>
      </c>
      <c r="F675" s="238" t="s">
        <v>2989</v>
      </c>
      <c r="G675" s="235"/>
      <c r="H675" s="237" t="s">
        <v>21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223</v>
      </c>
      <c r="AU675" s="244" t="s">
        <v>86</v>
      </c>
      <c r="AV675" s="13" t="s">
        <v>80</v>
      </c>
      <c r="AW675" s="13" t="s">
        <v>34</v>
      </c>
      <c r="AX675" s="13" t="s">
        <v>73</v>
      </c>
      <c r="AY675" s="244" t="s">
        <v>213</v>
      </c>
    </row>
    <row r="676" s="14" customFormat="1">
      <c r="A676" s="14"/>
      <c r="B676" s="245"/>
      <c r="C676" s="246"/>
      <c r="D676" s="236" t="s">
        <v>223</v>
      </c>
      <c r="E676" s="247" t="s">
        <v>21</v>
      </c>
      <c r="F676" s="248" t="s">
        <v>3341</v>
      </c>
      <c r="G676" s="246"/>
      <c r="H676" s="249">
        <v>6.5279999999999996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223</v>
      </c>
      <c r="AU676" s="255" t="s">
        <v>86</v>
      </c>
      <c r="AV676" s="14" t="s">
        <v>86</v>
      </c>
      <c r="AW676" s="14" t="s">
        <v>34</v>
      </c>
      <c r="AX676" s="14" t="s">
        <v>73</v>
      </c>
      <c r="AY676" s="255" t="s">
        <v>213</v>
      </c>
    </row>
    <row r="677" s="14" customFormat="1">
      <c r="A677" s="14"/>
      <c r="B677" s="245"/>
      <c r="C677" s="246"/>
      <c r="D677" s="236" t="s">
        <v>223</v>
      </c>
      <c r="E677" s="247" t="s">
        <v>21</v>
      </c>
      <c r="F677" s="248" t="s">
        <v>3342</v>
      </c>
      <c r="G677" s="246"/>
      <c r="H677" s="249">
        <v>26.280000000000001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223</v>
      </c>
      <c r="AU677" s="255" t="s">
        <v>86</v>
      </c>
      <c r="AV677" s="14" t="s">
        <v>86</v>
      </c>
      <c r="AW677" s="14" t="s">
        <v>34</v>
      </c>
      <c r="AX677" s="14" t="s">
        <v>73</v>
      </c>
      <c r="AY677" s="255" t="s">
        <v>213</v>
      </c>
    </row>
    <row r="678" s="13" customFormat="1">
      <c r="A678" s="13"/>
      <c r="B678" s="234"/>
      <c r="C678" s="235"/>
      <c r="D678" s="236" t="s">
        <v>223</v>
      </c>
      <c r="E678" s="237" t="s">
        <v>21</v>
      </c>
      <c r="F678" s="238" t="s">
        <v>3003</v>
      </c>
      <c r="G678" s="235"/>
      <c r="H678" s="237" t="s">
        <v>21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223</v>
      </c>
      <c r="AU678" s="244" t="s">
        <v>86</v>
      </c>
      <c r="AV678" s="13" t="s">
        <v>80</v>
      </c>
      <c r="AW678" s="13" t="s">
        <v>34</v>
      </c>
      <c r="AX678" s="13" t="s">
        <v>73</v>
      </c>
      <c r="AY678" s="244" t="s">
        <v>213</v>
      </c>
    </row>
    <row r="679" s="14" customFormat="1">
      <c r="A679" s="14"/>
      <c r="B679" s="245"/>
      <c r="C679" s="246"/>
      <c r="D679" s="236" t="s">
        <v>223</v>
      </c>
      <c r="E679" s="247" t="s">
        <v>21</v>
      </c>
      <c r="F679" s="248" t="s">
        <v>3177</v>
      </c>
      <c r="G679" s="246"/>
      <c r="H679" s="249">
        <v>27.170000000000002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223</v>
      </c>
      <c r="AU679" s="255" t="s">
        <v>86</v>
      </c>
      <c r="AV679" s="14" t="s">
        <v>86</v>
      </c>
      <c r="AW679" s="14" t="s">
        <v>34</v>
      </c>
      <c r="AX679" s="14" t="s">
        <v>73</v>
      </c>
      <c r="AY679" s="255" t="s">
        <v>213</v>
      </c>
    </row>
    <row r="680" s="14" customFormat="1">
      <c r="A680" s="14"/>
      <c r="B680" s="245"/>
      <c r="C680" s="246"/>
      <c r="D680" s="236" t="s">
        <v>223</v>
      </c>
      <c r="E680" s="247" t="s">
        <v>21</v>
      </c>
      <c r="F680" s="248" t="s">
        <v>3178</v>
      </c>
      <c r="G680" s="246"/>
      <c r="H680" s="249">
        <v>-2.5499999999999998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223</v>
      </c>
      <c r="AU680" s="255" t="s">
        <v>86</v>
      </c>
      <c r="AV680" s="14" t="s">
        <v>86</v>
      </c>
      <c r="AW680" s="14" t="s">
        <v>34</v>
      </c>
      <c r="AX680" s="14" t="s">
        <v>73</v>
      </c>
      <c r="AY680" s="255" t="s">
        <v>213</v>
      </c>
    </row>
    <row r="681" s="14" customFormat="1">
      <c r="A681" s="14"/>
      <c r="B681" s="245"/>
      <c r="C681" s="246"/>
      <c r="D681" s="236" t="s">
        <v>223</v>
      </c>
      <c r="E681" s="247" t="s">
        <v>21</v>
      </c>
      <c r="F681" s="248" t="s">
        <v>3185</v>
      </c>
      <c r="G681" s="246"/>
      <c r="H681" s="249">
        <v>1.5660000000000001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223</v>
      </c>
      <c r="AU681" s="255" t="s">
        <v>86</v>
      </c>
      <c r="AV681" s="14" t="s">
        <v>86</v>
      </c>
      <c r="AW681" s="14" t="s">
        <v>34</v>
      </c>
      <c r="AX681" s="14" t="s">
        <v>73</v>
      </c>
      <c r="AY681" s="255" t="s">
        <v>213</v>
      </c>
    </row>
    <row r="682" s="14" customFormat="1">
      <c r="A682" s="14"/>
      <c r="B682" s="245"/>
      <c r="C682" s="246"/>
      <c r="D682" s="236" t="s">
        <v>223</v>
      </c>
      <c r="E682" s="247" t="s">
        <v>21</v>
      </c>
      <c r="F682" s="248" t="s">
        <v>3343</v>
      </c>
      <c r="G682" s="246"/>
      <c r="H682" s="249">
        <v>7.04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223</v>
      </c>
      <c r="AU682" s="255" t="s">
        <v>86</v>
      </c>
      <c r="AV682" s="14" t="s">
        <v>86</v>
      </c>
      <c r="AW682" s="14" t="s">
        <v>34</v>
      </c>
      <c r="AX682" s="14" t="s">
        <v>73</v>
      </c>
      <c r="AY682" s="255" t="s">
        <v>213</v>
      </c>
    </row>
    <row r="683" s="13" customFormat="1">
      <c r="A683" s="13"/>
      <c r="B683" s="234"/>
      <c r="C683" s="235"/>
      <c r="D683" s="236" t="s">
        <v>223</v>
      </c>
      <c r="E683" s="237" t="s">
        <v>21</v>
      </c>
      <c r="F683" s="238" t="s">
        <v>3001</v>
      </c>
      <c r="G683" s="235"/>
      <c r="H683" s="237" t="s">
        <v>21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223</v>
      </c>
      <c r="AU683" s="244" t="s">
        <v>86</v>
      </c>
      <c r="AV683" s="13" t="s">
        <v>80</v>
      </c>
      <c r="AW683" s="13" t="s">
        <v>34</v>
      </c>
      <c r="AX683" s="13" t="s">
        <v>73</v>
      </c>
      <c r="AY683" s="244" t="s">
        <v>213</v>
      </c>
    </row>
    <row r="684" s="14" customFormat="1">
      <c r="A684" s="14"/>
      <c r="B684" s="245"/>
      <c r="C684" s="246"/>
      <c r="D684" s="236" t="s">
        <v>223</v>
      </c>
      <c r="E684" s="247" t="s">
        <v>21</v>
      </c>
      <c r="F684" s="248" t="s">
        <v>3344</v>
      </c>
      <c r="G684" s="246"/>
      <c r="H684" s="249">
        <v>36.875999999999998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223</v>
      </c>
      <c r="AU684" s="255" t="s">
        <v>86</v>
      </c>
      <c r="AV684" s="14" t="s">
        <v>86</v>
      </c>
      <c r="AW684" s="14" t="s">
        <v>34</v>
      </c>
      <c r="AX684" s="14" t="s">
        <v>73</v>
      </c>
      <c r="AY684" s="255" t="s">
        <v>213</v>
      </c>
    </row>
    <row r="685" s="15" customFormat="1">
      <c r="A685" s="15"/>
      <c r="B685" s="256"/>
      <c r="C685" s="257"/>
      <c r="D685" s="236" t="s">
        <v>223</v>
      </c>
      <c r="E685" s="258" t="s">
        <v>21</v>
      </c>
      <c r="F685" s="259" t="s">
        <v>230</v>
      </c>
      <c r="G685" s="257"/>
      <c r="H685" s="260">
        <v>125.84999999999999</v>
      </c>
      <c r="I685" s="261"/>
      <c r="J685" s="257"/>
      <c r="K685" s="257"/>
      <c r="L685" s="262"/>
      <c r="M685" s="297"/>
      <c r="N685" s="298"/>
      <c r="O685" s="298"/>
      <c r="P685" s="298"/>
      <c r="Q685" s="298"/>
      <c r="R685" s="298"/>
      <c r="S685" s="298"/>
      <c r="T685" s="29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6" t="s">
        <v>223</v>
      </c>
      <c r="AU685" s="266" t="s">
        <v>86</v>
      </c>
      <c r="AV685" s="15" t="s">
        <v>122</v>
      </c>
      <c r="AW685" s="15" t="s">
        <v>34</v>
      </c>
      <c r="AX685" s="15" t="s">
        <v>80</v>
      </c>
      <c r="AY685" s="266" t="s">
        <v>213</v>
      </c>
    </row>
    <row r="686" s="2" customFormat="1" ht="6.96" customHeight="1">
      <c r="A686" s="41"/>
      <c r="B686" s="62"/>
      <c r="C686" s="63"/>
      <c r="D686" s="63"/>
      <c r="E686" s="63"/>
      <c r="F686" s="63"/>
      <c r="G686" s="63"/>
      <c r="H686" s="63"/>
      <c r="I686" s="63"/>
      <c r="J686" s="63"/>
      <c r="K686" s="63"/>
      <c r="L686" s="47"/>
      <c r="M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</sheetData>
  <sheetProtection sheet="1" autoFilter="0" formatColumns="0" formatRows="0" objects="1" scenarios="1" spinCount="100000" saltValue="RmKS3bGxTJmXSNF1qP2dzpmOhSvDlyTInPhK74Yrj6TfnAOFRc+ecKDXNANpgwmU4X8gSIrQuvD4ckWOe7VYww==" hashValue="pDVRGvf5lEj270IPuMsOei+NiZgL1faVOZu252uL0VzMGv2u3S6kJ91z8J9KgV9hOJJOh2YyS378rgV5wjUFLA==" algorithmName="SHA-512" password="CC35"/>
  <autoFilter ref="C92:K6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0" r:id="rId1" display="https://podminky.urs.cz/item/CS_URS_2024_01/621131121"/>
    <hyperlink ref="F103" r:id="rId2" display="https://podminky.urs.cz/item/CS_URS_2024_01/621151011"/>
    <hyperlink ref="F106" r:id="rId3" display="https://podminky.urs.cz/item/CS_URS_2024_01/621221041"/>
    <hyperlink ref="F119" r:id="rId4" display="https://podminky.urs.cz/item/CS_URS_2024_01/621521012"/>
    <hyperlink ref="F122" r:id="rId5" display="https://podminky.urs.cz/item/CS_URS_2024_01/622131121"/>
    <hyperlink ref="F126" r:id="rId6" display="https://podminky.urs.cz/item/CS_URS_2024_01/622142001"/>
    <hyperlink ref="F152" r:id="rId7" display="https://podminky.urs.cz/item/CS_URS_2024_01/622151011"/>
    <hyperlink ref="F156" r:id="rId8" display="https://podminky.urs.cz/item/CS_URS_2024_01/622212011"/>
    <hyperlink ref="F191" r:id="rId9" display="https://podminky.urs.cz/item/CS_URS_2024_01/622221041"/>
    <hyperlink ref="F245" r:id="rId10" display="https://podminky.urs.cz/item/CS_URS_2024_01/622252001"/>
    <hyperlink ref="F264" r:id="rId11" display="https://podminky.urs.cz/item/CS_URS_2024_01/622252002"/>
    <hyperlink ref="F326" r:id="rId12" display="https://podminky.urs.cz/item/CS_URS_2024_01/622521012"/>
    <hyperlink ref="F399" r:id="rId13" display="https://podminky.urs.cz/item/CS_URS_2024_01/941111121"/>
    <hyperlink ref="F414" r:id="rId14" display="https://podminky.urs.cz/item/CS_URS_2024_01/941111122"/>
    <hyperlink ref="F432" r:id="rId15" display="https://podminky.urs.cz/item/CS_URS_2024_01/941111821"/>
    <hyperlink ref="F435" r:id="rId16" display="https://podminky.urs.cz/item/CS_URS_2024_01/941111822"/>
    <hyperlink ref="F438" r:id="rId17" display="https://podminky.urs.cz/item/CS_URS_2024_01/944511111"/>
    <hyperlink ref="F444" r:id="rId18" display="https://podminky.urs.cz/item/CS_URS_2024_01/944511811"/>
    <hyperlink ref="F446" r:id="rId19" display="https://podminky.urs.cz/item/CS_URS_2024_01/949101111"/>
    <hyperlink ref="F459" r:id="rId20" display="https://podminky.urs.cz/item/CS_URS_2024_01/998011003"/>
    <hyperlink ref="F463" r:id="rId21" display="https://podminky.urs.cz/item/CS_URS_2024_01/711112001"/>
    <hyperlink ref="F490" r:id="rId22" display="https://podminky.urs.cz/item/CS_URS_2024_01/711111053"/>
    <hyperlink ref="F499" r:id="rId23" display="https://podminky.urs.cz/item/CS_URS_2024_01/711112053"/>
    <hyperlink ref="F516" r:id="rId24" display="https://podminky.urs.cz/item/CS_URS_2024_01/711142559"/>
    <hyperlink ref="F525" r:id="rId25" display="https://podminky.urs.cz/item/CS_URS_2024_01/711161273"/>
    <hyperlink ref="F565" r:id="rId26" display="https://podminky.urs.cz/item/CS_URS_2024_01/711161383"/>
    <hyperlink ref="F582" r:id="rId27" display="https://podminky.urs.cz/item/CS_URS_2024_01/998711101"/>
    <hyperlink ref="F585" r:id="rId28" display="https://podminky.urs.cz/item/CS_URS_2024_01/713111127"/>
    <hyperlink ref="F620" r:id="rId29" display="https://podminky.urs.cz/item/CS_URS_2024_01/713123211"/>
    <hyperlink ref="F638" r:id="rId30" display="https://podminky.urs.cz/item/CS_URS_2024_01/713123212"/>
    <hyperlink ref="F667" r:id="rId31" display="https://podminky.urs.cz/item/CS_URS_2024_01/998713103"/>
    <hyperlink ref="F670" r:id="rId32" display="https://podminky.urs.cz/item/CS_URS_2024_01/7838266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  <c r="AZ2" s="280" t="s">
        <v>3345</v>
      </c>
      <c r="BA2" s="280" t="s">
        <v>21</v>
      </c>
      <c r="BB2" s="280" t="s">
        <v>21</v>
      </c>
      <c r="BC2" s="280" t="s">
        <v>3346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3347</v>
      </c>
      <c r="BA3" s="280" t="s">
        <v>21</v>
      </c>
      <c r="BB3" s="280" t="s">
        <v>21</v>
      </c>
      <c r="BC3" s="280" t="s">
        <v>3348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3349</v>
      </c>
      <c r="BA4" s="280" t="s">
        <v>21</v>
      </c>
      <c r="BB4" s="280" t="s">
        <v>21</v>
      </c>
      <c r="BC4" s="280" t="s">
        <v>3350</v>
      </c>
      <c r="BD4" s="280" t="s">
        <v>86</v>
      </c>
    </row>
    <row r="5" s="1" customFormat="1" ht="6.96" customHeight="1">
      <c r="B5" s="23"/>
      <c r="L5" s="23"/>
      <c r="AZ5" s="280" t="s">
        <v>3351</v>
      </c>
      <c r="BA5" s="280" t="s">
        <v>21</v>
      </c>
      <c r="BB5" s="280" t="s">
        <v>21</v>
      </c>
      <c r="BC5" s="280" t="s">
        <v>3352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3353</v>
      </c>
      <c r="BA6" s="280" t="s">
        <v>21</v>
      </c>
      <c r="BB6" s="280" t="s">
        <v>21</v>
      </c>
      <c r="BC6" s="280" t="s">
        <v>3354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3355</v>
      </c>
      <c r="BA7" s="280" t="s">
        <v>21</v>
      </c>
      <c r="BB7" s="280" t="s">
        <v>21</v>
      </c>
      <c r="BC7" s="280" t="s">
        <v>3356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3357</v>
      </c>
      <c r="BA8" s="280" t="s">
        <v>21</v>
      </c>
      <c r="BB8" s="280" t="s">
        <v>21</v>
      </c>
      <c r="BC8" s="280" t="s">
        <v>3358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0" t="s">
        <v>3359</v>
      </c>
      <c r="BA9" s="280" t="s">
        <v>21</v>
      </c>
      <c r="BB9" s="280" t="s">
        <v>21</v>
      </c>
      <c r="BC9" s="280" t="s">
        <v>3360</v>
      </c>
      <c r="BD9" s="280" t="s">
        <v>86</v>
      </c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80" t="s">
        <v>3361</v>
      </c>
      <c r="BA10" s="280" t="s">
        <v>21</v>
      </c>
      <c r="BB10" s="280" t="s">
        <v>21</v>
      </c>
      <c r="BC10" s="280" t="s">
        <v>3362</v>
      </c>
      <c r="BD10" s="280" t="s">
        <v>86</v>
      </c>
    </row>
    <row r="11" s="2" customFormat="1" ht="16.5" customHeight="1">
      <c r="A11" s="41"/>
      <c r="B11" s="47"/>
      <c r="C11" s="41"/>
      <c r="D11" s="41"/>
      <c r="E11" s="149" t="s">
        <v>3363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80" t="s">
        <v>3364</v>
      </c>
      <c r="BA11" s="280" t="s">
        <v>21</v>
      </c>
      <c r="BB11" s="280" t="s">
        <v>21</v>
      </c>
      <c r="BC11" s="280" t="s">
        <v>3354</v>
      </c>
      <c r="BD11" s="280" t="s">
        <v>86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80" t="s">
        <v>3365</v>
      </c>
      <c r="BA12" s="280" t="s">
        <v>21</v>
      </c>
      <c r="BB12" s="280" t="s">
        <v>21</v>
      </c>
      <c r="BC12" s="280" t="s">
        <v>3366</v>
      </c>
      <c r="BD12" s="280" t="s">
        <v>86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80" t="s">
        <v>3367</v>
      </c>
      <c r="BA13" s="280" t="s">
        <v>21</v>
      </c>
      <c r="BB13" s="280" t="s">
        <v>21</v>
      </c>
      <c r="BC13" s="280" t="s">
        <v>3368</v>
      </c>
      <c r="BD13" s="280" t="s">
        <v>86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80" t="s">
        <v>3369</v>
      </c>
      <c r="BA14" s="280" t="s">
        <v>21</v>
      </c>
      <c r="BB14" s="280" t="s">
        <v>21</v>
      </c>
      <c r="BC14" s="280" t="s">
        <v>3370</v>
      </c>
      <c r="BD14" s="280" t="s">
        <v>86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ROUND(J100,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ROUND((SUM(BE100:BE556)),  2)</f>
        <v>0</v>
      </c>
      <c r="G35" s="41"/>
      <c r="H35" s="41"/>
      <c r="I35" s="161">
        <v>0.20999999999999999</v>
      </c>
      <c r="J35" s="160">
        <f>ROUND(((SUM(BE100:BE556))*I35),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ROUND((SUM(BF100:BF556)),  2)</f>
        <v>0</v>
      </c>
      <c r="G36" s="41"/>
      <c r="H36" s="41"/>
      <c r="I36" s="161">
        <v>0.12</v>
      </c>
      <c r="J36" s="160">
        <f>ROUND(((SUM(BF100:BF556))*I36),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ROUND((SUM(BG100:BG556)),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ROUND((SUM(BH100:BH556)),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ROUND((SUM(BI100:BI556)),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1.4 - Střecha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J100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2042</v>
      </c>
      <c r="E65" s="186"/>
      <c r="F65" s="186"/>
      <c r="G65" s="186"/>
      <c r="H65" s="186"/>
      <c r="I65" s="186"/>
      <c r="J65" s="187">
        <f>J102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196</v>
      </c>
      <c r="E66" s="186"/>
      <c r="F66" s="186"/>
      <c r="G66" s="186"/>
      <c r="H66" s="186"/>
      <c r="I66" s="186"/>
      <c r="J66" s="187">
        <f>J116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362</v>
      </c>
      <c r="E67" s="186"/>
      <c r="F67" s="186"/>
      <c r="G67" s="186"/>
      <c r="H67" s="186"/>
      <c r="I67" s="186"/>
      <c r="J67" s="187">
        <f>J153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598</v>
      </c>
      <c r="E68" s="181"/>
      <c r="F68" s="181"/>
      <c r="G68" s="181"/>
      <c r="H68" s="181"/>
      <c r="I68" s="181"/>
      <c r="J68" s="182">
        <f>J156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599</v>
      </c>
      <c r="E69" s="186"/>
      <c r="F69" s="186"/>
      <c r="G69" s="186"/>
      <c r="H69" s="186"/>
      <c r="I69" s="186"/>
      <c r="J69" s="187">
        <f>J157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3371</v>
      </c>
      <c r="E70" s="186"/>
      <c r="F70" s="186"/>
      <c r="G70" s="186"/>
      <c r="H70" s="186"/>
      <c r="I70" s="186"/>
      <c r="J70" s="187">
        <f>J165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600</v>
      </c>
      <c r="E71" s="186"/>
      <c r="F71" s="186"/>
      <c r="G71" s="186"/>
      <c r="H71" s="186"/>
      <c r="I71" s="186"/>
      <c r="J71" s="187">
        <f>J322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3372</v>
      </c>
      <c r="E72" s="186"/>
      <c r="F72" s="186"/>
      <c r="G72" s="186"/>
      <c r="H72" s="186"/>
      <c r="I72" s="186"/>
      <c r="J72" s="187">
        <f>J389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3373</v>
      </c>
      <c r="E73" s="186"/>
      <c r="F73" s="186"/>
      <c r="G73" s="186"/>
      <c r="H73" s="186"/>
      <c r="I73" s="186"/>
      <c r="J73" s="187">
        <f>J466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3374</v>
      </c>
      <c r="E74" s="186"/>
      <c r="F74" s="186"/>
      <c r="G74" s="186"/>
      <c r="H74" s="186"/>
      <c r="I74" s="186"/>
      <c r="J74" s="187">
        <f>J484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2043</v>
      </c>
      <c r="E75" s="186"/>
      <c r="F75" s="186"/>
      <c r="G75" s="186"/>
      <c r="H75" s="186"/>
      <c r="I75" s="186"/>
      <c r="J75" s="187">
        <f>J492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602</v>
      </c>
      <c r="E76" s="186"/>
      <c r="F76" s="186"/>
      <c r="G76" s="186"/>
      <c r="H76" s="186"/>
      <c r="I76" s="186"/>
      <c r="J76" s="187">
        <f>J510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2044</v>
      </c>
      <c r="E77" s="186"/>
      <c r="F77" s="186"/>
      <c r="G77" s="186"/>
      <c r="H77" s="186"/>
      <c r="I77" s="186"/>
      <c r="J77" s="187">
        <f>J513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603</v>
      </c>
      <c r="E78" s="186"/>
      <c r="F78" s="186"/>
      <c r="G78" s="186"/>
      <c r="H78" s="186"/>
      <c r="I78" s="186"/>
      <c r="J78" s="187">
        <f>J538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198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DOZP Boletice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186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173" t="s">
        <v>593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188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E11</f>
        <v>SO 1.4 - Střecha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22</v>
      </c>
      <c r="D94" s="43"/>
      <c r="E94" s="43"/>
      <c r="F94" s="30" t="str">
        <f>F14</f>
        <v>Boletice nad Labem</v>
      </c>
      <c r="G94" s="43"/>
      <c r="H94" s="43"/>
      <c r="I94" s="35" t="s">
        <v>24</v>
      </c>
      <c r="J94" s="75" t="str">
        <f>IF(J14="","",J14)</f>
        <v>26. 1. 2025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26</v>
      </c>
      <c r="D96" s="43"/>
      <c r="E96" s="43"/>
      <c r="F96" s="30" t="str">
        <f>E17</f>
        <v>Statutární město Děčín</v>
      </c>
      <c r="G96" s="43"/>
      <c r="H96" s="43"/>
      <c r="I96" s="35" t="s">
        <v>32</v>
      </c>
      <c r="J96" s="39" t="str">
        <f>E23</f>
        <v>ŽELEZNÁ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30</v>
      </c>
      <c r="D97" s="43"/>
      <c r="E97" s="43"/>
      <c r="F97" s="30" t="str">
        <f>IF(E20="","",E20)</f>
        <v>Vyplň údaj</v>
      </c>
      <c r="G97" s="43"/>
      <c r="H97" s="43"/>
      <c r="I97" s="35" t="s">
        <v>35</v>
      </c>
      <c r="J97" s="39" t="str">
        <f>E26</f>
        <v>Propos Liberec s.r.o.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199</v>
      </c>
      <c r="D99" s="192" t="s">
        <v>58</v>
      </c>
      <c r="E99" s="192" t="s">
        <v>54</v>
      </c>
      <c r="F99" s="192" t="s">
        <v>55</v>
      </c>
      <c r="G99" s="192" t="s">
        <v>200</v>
      </c>
      <c r="H99" s="192" t="s">
        <v>201</v>
      </c>
      <c r="I99" s="192" t="s">
        <v>202</v>
      </c>
      <c r="J99" s="192" t="s">
        <v>192</v>
      </c>
      <c r="K99" s="193" t="s">
        <v>203</v>
      </c>
      <c r="L99" s="194"/>
      <c r="M99" s="95" t="s">
        <v>21</v>
      </c>
      <c r="N99" s="96" t="s">
        <v>43</v>
      </c>
      <c r="O99" s="96" t="s">
        <v>204</v>
      </c>
      <c r="P99" s="96" t="s">
        <v>205</v>
      </c>
      <c r="Q99" s="96" t="s">
        <v>206</v>
      </c>
      <c r="R99" s="96" t="s">
        <v>207</v>
      </c>
      <c r="S99" s="96" t="s">
        <v>208</v>
      </c>
      <c r="T99" s="97" t="s">
        <v>209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210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P101+P156</f>
        <v>0</v>
      </c>
      <c r="Q100" s="99"/>
      <c r="R100" s="197">
        <f>R101+R156</f>
        <v>84.44419963</v>
      </c>
      <c r="S100" s="99"/>
      <c r="T100" s="198">
        <f>T101+T156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72</v>
      </c>
      <c r="AU100" s="20" t="s">
        <v>193</v>
      </c>
      <c r="BK100" s="199">
        <f>BK101+BK156</f>
        <v>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211</v>
      </c>
      <c r="F101" s="203" t="s">
        <v>212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P102+P116+P153</f>
        <v>0</v>
      </c>
      <c r="Q101" s="208"/>
      <c r="R101" s="209">
        <f>R102+R116+R153</f>
        <v>25.8347312</v>
      </c>
      <c r="S101" s="208"/>
      <c r="T101" s="210">
        <f>T102+T116+T153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73</v>
      </c>
      <c r="AY101" s="211" t="s">
        <v>213</v>
      </c>
      <c r="BK101" s="213">
        <f>BK102+BK116+BK153</f>
        <v>0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145</v>
      </c>
      <c r="F102" s="214" t="s">
        <v>2048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SUM(P103:P115)</f>
        <v>0</v>
      </c>
      <c r="Q102" s="208"/>
      <c r="R102" s="209">
        <f>SUM(R103:R115)</f>
        <v>21.761431999999999</v>
      </c>
      <c r="S102" s="208"/>
      <c r="T102" s="210">
        <f>SUM(T103:T115)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213</v>
      </c>
      <c r="BK102" s="213">
        <f>SUM(BK103:BK115)</f>
        <v>0</v>
      </c>
    </row>
    <row r="103" s="2" customFormat="1" ht="16.5" customHeight="1">
      <c r="A103" s="41"/>
      <c r="B103" s="42"/>
      <c r="C103" s="216" t="s">
        <v>80</v>
      </c>
      <c r="D103" s="216" t="s">
        <v>215</v>
      </c>
      <c r="E103" s="217" t="s">
        <v>3375</v>
      </c>
      <c r="F103" s="218" t="s">
        <v>3376</v>
      </c>
      <c r="G103" s="219" t="s">
        <v>248</v>
      </c>
      <c r="H103" s="220">
        <v>60.600000000000001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0.076999999999999999</v>
      </c>
      <c r="R103" s="225">
        <f>Q103*H103</f>
        <v>4.6661999999999999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3377</v>
      </c>
    </row>
    <row r="104" s="13" customFormat="1">
      <c r="A104" s="13"/>
      <c r="B104" s="234"/>
      <c r="C104" s="235"/>
      <c r="D104" s="236" t="s">
        <v>223</v>
      </c>
      <c r="E104" s="237" t="s">
        <v>21</v>
      </c>
      <c r="F104" s="238" t="s">
        <v>1463</v>
      </c>
      <c r="G104" s="235"/>
      <c r="H104" s="237" t="s">
        <v>21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223</v>
      </c>
      <c r="AU104" s="244" t="s">
        <v>86</v>
      </c>
      <c r="AV104" s="13" t="s">
        <v>80</v>
      </c>
      <c r="AW104" s="13" t="s">
        <v>34</v>
      </c>
      <c r="AX104" s="13" t="s">
        <v>73</v>
      </c>
      <c r="AY104" s="244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1513</v>
      </c>
      <c r="G105" s="246"/>
      <c r="H105" s="249">
        <v>60.600000000000001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60.600000000000001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16.5" customHeight="1">
      <c r="A107" s="41"/>
      <c r="B107" s="42"/>
      <c r="C107" s="216" t="s">
        <v>86</v>
      </c>
      <c r="D107" s="216" t="s">
        <v>215</v>
      </c>
      <c r="E107" s="217" t="s">
        <v>3378</v>
      </c>
      <c r="F107" s="218" t="s">
        <v>3379</v>
      </c>
      <c r="G107" s="219" t="s">
        <v>248</v>
      </c>
      <c r="H107" s="220">
        <v>222.01599999999999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0.076999999999999999</v>
      </c>
      <c r="R107" s="225">
        <f>Q107*H107</f>
        <v>17.095231999999999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3380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3381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3382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3383</v>
      </c>
      <c r="G110" s="246"/>
      <c r="H110" s="249">
        <v>198.87600000000001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6" customFormat="1">
      <c r="A111" s="16"/>
      <c r="B111" s="282"/>
      <c r="C111" s="283"/>
      <c r="D111" s="236" t="s">
        <v>223</v>
      </c>
      <c r="E111" s="284" t="s">
        <v>3364</v>
      </c>
      <c r="F111" s="285" t="s">
        <v>380</v>
      </c>
      <c r="G111" s="283"/>
      <c r="H111" s="286">
        <v>198.87600000000001</v>
      </c>
      <c r="I111" s="287"/>
      <c r="J111" s="283"/>
      <c r="K111" s="283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223</v>
      </c>
      <c r="AU111" s="292" t="s">
        <v>86</v>
      </c>
      <c r="AV111" s="16" t="s">
        <v>116</v>
      </c>
      <c r="AW111" s="16" t="s">
        <v>34</v>
      </c>
      <c r="AX111" s="16" t="s">
        <v>73</v>
      </c>
      <c r="AY111" s="292" t="s">
        <v>213</v>
      </c>
    </row>
    <row r="112" s="13" customFormat="1">
      <c r="A112" s="13"/>
      <c r="B112" s="234"/>
      <c r="C112" s="235"/>
      <c r="D112" s="236" t="s">
        <v>223</v>
      </c>
      <c r="E112" s="237" t="s">
        <v>21</v>
      </c>
      <c r="F112" s="238" t="s">
        <v>3384</v>
      </c>
      <c r="G112" s="235"/>
      <c r="H112" s="237" t="s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223</v>
      </c>
      <c r="AU112" s="244" t="s">
        <v>86</v>
      </c>
      <c r="AV112" s="13" t="s">
        <v>80</v>
      </c>
      <c r="AW112" s="13" t="s">
        <v>34</v>
      </c>
      <c r="AX112" s="13" t="s">
        <v>73</v>
      </c>
      <c r="AY112" s="244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3385</v>
      </c>
      <c r="G113" s="246"/>
      <c r="H113" s="249">
        <v>23.140000000000001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6" customFormat="1">
      <c r="A114" s="16"/>
      <c r="B114" s="282"/>
      <c r="C114" s="283"/>
      <c r="D114" s="236" t="s">
        <v>223</v>
      </c>
      <c r="E114" s="284" t="s">
        <v>3369</v>
      </c>
      <c r="F114" s="285" t="s">
        <v>380</v>
      </c>
      <c r="G114" s="283"/>
      <c r="H114" s="286">
        <v>23.140000000000001</v>
      </c>
      <c r="I114" s="287"/>
      <c r="J114" s="283"/>
      <c r="K114" s="283"/>
      <c r="L114" s="288"/>
      <c r="M114" s="289"/>
      <c r="N114" s="290"/>
      <c r="O114" s="290"/>
      <c r="P114" s="290"/>
      <c r="Q114" s="290"/>
      <c r="R114" s="290"/>
      <c r="S114" s="290"/>
      <c r="T114" s="29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92" t="s">
        <v>223</v>
      </c>
      <c r="AU114" s="292" t="s">
        <v>86</v>
      </c>
      <c r="AV114" s="16" t="s">
        <v>116</v>
      </c>
      <c r="AW114" s="16" t="s">
        <v>34</v>
      </c>
      <c r="AX114" s="16" t="s">
        <v>73</v>
      </c>
      <c r="AY114" s="292" t="s">
        <v>213</v>
      </c>
    </row>
    <row r="115" s="15" customFormat="1">
      <c r="A115" s="15"/>
      <c r="B115" s="256"/>
      <c r="C115" s="257"/>
      <c r="D115" s="236" t="s">
        <v>223</v>
      </c>
      <c r="E115" s="258" t="s">
        <v>21</v>
      </c>
      <c r="F115" s="259" t="s">
        <v>230</v>
      </c>
      <c r="G115" s="257"/>
      <c r="H115" s="260">
        <v>222.01599999999999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223</v>
      </c>
      <c r="AU115" s="266" t="s">
        <v>86</v>
      </c>
      <c r="AV115" s="15" t="s">
        <v>122</v>
      </c>
      <c r="AW115" s="15" t="s">
        <v>34</v>
      </c>
      <c r="AX115" s="15" t="s">
        <v>80</v>
      </c>
      <c r="AY115" s="266" t="s">
        <v>213</v>
      </c>
    </row>
    <row r="116" s="12" customFormat="1" ht="22.8" customHeight="1">
      <c r="A116" s="12"/>
      <c r="B116" s="200"/>
      <c r="C116" s="201"/>
      <c r="D116" s="202" t="s">
        <v>72</v>
      </c>
      <c r="E116" s="214" t="s">
        <v>252</v>
      </c>
      <c r="F116" s="214" t="s">
        <v>253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SUM(P117:P152)</f>
        <v>0</v>
      </c>
      <c r="Q116" s="208"/>
      <c r="R116" s="209">
        <f>SUM(R117:R152)</f>
        <v>4.0732992000000001</v>
      </c>
      <c r="S116" s="208"/>
      <c r="T116" s="210">
        <f>SUM(T117:T152)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72</v>
      </c>
      <c r="AU116" s="212" t="s">
        <v>80</v>
      </c>
      <c r="AY116" s="211" t="s">
        <v>213</v>
      </c>
      <c r="BK116" s="213">
        <f>SUM(BK117:BK152)</f>
        <v>0</v>
      </c>
    </row>
    <row r="117" s="2" customFormat="1" ht="21.75" customHeight="1">
      <c r="A117" s="41"/>
      <c r="B117" s="42"/>
      <c r="C117" s="216" t="s">
        <v>116</v>
      </c>
      <c r="D117" s="216" t="s">
        <v>215</v>
      </c>
      <c r="E117" s="217" t="s">
        <v>3386</v>
      </c>
      <c r="F117" s="218" t="s">
        <v>3387</v>
      </c>
      <c r="G117" s="219" t="s">
        <v>424</v>
      </c>
      <c r="H117" s="220">
        <v>51.68</v>
      </c>
      <c r="I117" s="221"/>
      <c r="J117" s="222">
        <f>ROUND(I117*H117,2)</f>
        <v>0</v>
      </c>
      <c r="K117" s="218" t="s">
        <v>219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86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3388</v>
      </c>
    </row>
    <row r="118" s="2" customFormat="1">
      <c r="A118" s="41"/>
      <c r="B118" s="42"/>
      <c r="C118" s="43"/>
      <c r="D118" s="229" t="s">
        <v>221</v>
      </c>
      <c r="E118" s="43"/>
      <c r="F118" s="230" t="s">
        <v>3389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221</v>
      </c>
      <c r="AU118" s="20" t="s">
        <v>86</v>
      </c>
    </row>
    <row r="119" s="13" customFormat="1">
      <c r="A119" s="13"/>
      <c r="B119" s="234"/>
      <c r="C119" s="235"/>
      <c r="D119" s="236" t="s">
        <v>223</v>
      </c>
      <c r="E119" s="237" t="s">
        <v>21</v>
      </c>
      <c r="F119" s="238" t="s">
        <v>3390</v>
      </c>
      <c r="G119" s="235"/>
      <c r="H119" s="237" t="s">
        <v>21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223</v>
      </c>
      <c r="AU119" s="244" t="s">
        <v>86</v>
      </c>
      <c r="AV119" s="13" t="s">
        <v>80</v>
      </c>
      <c r="AW119" s="13" t="s">
        <v>34</v>
      </c>
      <c r="AX119" s="13" t="s">
        <v>73</v>
      </c>
      <c r="AY119" s="244" t="s">
        <v>213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3391</v>
      </c>
      <c r="G120" s="246"/>
      <c r="H120" s="249">
        <v>51.68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5" customFormat="1">
      <c r="A121" s="15"/>
      <c r="B121" s="256"/>
      <c r="C121" s="257"/>
      <c r="D121" s="236" t="s">
        <v>223</v>
      </c>
      <c r="E121" s="258" t="s">
        <v>21</v>
      </c>
      <c r="F121" s="259" t="s">
        <v>230</v>
      </c>
      <c r="G121" s="257"/>
      <c r="H121" s="260">
        <v>51.68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223</v>
      </c>
      <c r="AU121" s="266" t="s">
        <v>86</v>
      </c>
      <c r="AV121" s="15" t="s">
        <v>122</v>
      </c>
      <c r="AW121" s="15" t="s">
        <v>34</v>
      </c>
      <c r="AX121" s="15" t="s">
        <v>80</v>
      </c>
      <c r="AY121" s="266" t="s">
        <v>213</v>
      </c>
    </row>
    <row r="122" s="2" customFormat="1" ht="16.5" customHeight="1">
      <c r="A122" s="41"/>
      <c r="B122" s="42"/>
      <c r="C122" s="216" t="s">
        <v>122</v>
      </c>
      <c r="D122" s="216" t="s">
        <v>215</v>
      </c>
      <c r="E122" s="217" t="s">
        <v>3392</v>
      </c>
      <c r="F122" s="218" t="s">
        <v>3393</v>
      </c>
      <c r="G122" s="219" t="s">
        <v>424</v>
      </c>
      <c r="H122" s="220">
        <v>51.68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3394</v>
      </c>
    </row>
    <row r="123" s="2" customFormat="1" ht="21.75" customHeight="1">
      <c r="A123" s="41"/>
      <c r="B123" s="42"/>
      <c r="C123" s="216" t="s">
        <v>125</v>
      </c>
      <c r="D123" s="216" t="s">
        <v>215</v>
      </c>
      <c r="E123" s="217" t="s">
        <v>3395</v>
      </c>
      <c r="F123" s="218" t="s">
        <v>3396</v>
      </c>
      <c r="G123" s="219" t="s">
        <v>424</v>
      </c>
      <c r="H123" s="220">
        <v>51.68</v>
      </c>
      <c r="I123" s="221"/>
      <c r="J123" s="222">
        <f>ROUND(I123*H123,2)</f>
        <v>0</v>
      </c>
      <c r="K123" s="218" t="s">
        <v>219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3397</v>
      </c>
    </row>
    <row r="124" s="2" customFormat="1">
      <c r="A124" s="41"/>
      <c r="B124" s="42"/>
      <c r="C124" s="43"/>
      <c r="D124" s="229" t="s">
        <v>221</v>
      </c>
      <c r="E124" s="43"/>
      <c r="F124" s="230" t="s">
        <v>3398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221</v>
      </c>
      <c r="AU124" s="20" t="s">
        <v>86</v>
      </c>
    </row>
    <row r="125" s="2" customFormat="1" ht="24.15" customHeight="1">
      <c r="A125" s="41"/>
      <c r="B125" s="42"/>
      <c r="C125" s="216" t="s">
        <v>145</v>
      </c>
      <c r="D125" s="216" t="s">
        <v>215</v>
      </c>
      <c r="E125" s="217" t="s">
        <v>3232</v>
      </c>
      <c r="F125" s="218" t="s">
        <v>3233</v>
      </c>
      <c r="G125" s="219" t="s">
        <v>248</v>
      </c>
      <c r="H125" s="220">
        <v>60.600000000000001</v>
      </c>
      <c r="I125" s="221"/>
      <c r="J125" s="222">
        <f>ROUND(I125*H125,2)</f>
        <v>0</v>
      </c>
      <c r="K125" s="218" t="s">
        <v>219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0.00012999999999999999</v>
      </c>
      <c r="R125" s="225">
        <f>Q125*H125</f>
        <v>0.0078779999999999996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3399</v>
      </c>
    </row>
    <row r="126" s="2" customFormat="1">
      <c r="A126" s="41"/>
      <c r="B126" s="42"/>
      <c r="C126" s="43"/>
      <c r="D126" s="229" t="s">
        <v>221</v>
      </c>
      <c r="E126" s="43"/>
      <c r="F126" s="230" t="s">
        <v>3235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221</v>
      </c>
      <c r="AU126" s="20" t="s">
        <v>86</v>
      </c>
    </row>
    <row r="127" s="13" customFormat="1">
      <c r="A127" s="13"/>
      <c r="B127" s="234"/>
      <c r="C127" s="235"/>
      <c r="D127" s="236" t="s">
        <v>223</v>
      </c>
      <c r="E127" s="237" t="s">
        <v>21</v>
      </c>
      <c r="F127" s="238" t="s">
        <v>3400</v>
      </c>
      <c r="G127" s="235"/>
      <c r="H127" s="237" t="s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223</v>
      </c>
      <c r="AU127" s="244" t="s">
        <v>86</v>
      </c>
      <c r="AV127" s="13" t="s">
        <v>80</v>
      </c>
      <c r="AW127" s="13" t="s">
        <v>34</v>
      </c>
      <c r="AX127" s="13" t="s">
        <v>73</v>
      </c>
      <c r="AY127" s="244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1513</v>
      </c>
      <c r="G128" s="246"/>
      <c r="H128" s="249">
        <v>60.600000000000001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5" customFormat="1">
      <c r="A129" s="15"/>
      <c r="B129" s="256"/>
      <c r="C129" s="257"/>
      <c r="D129" s="236" t="s">
        <v>223</v>
      </c>
      <c r="E129" s="258" t="s">
        <v>21</v>
      </c>
      <c r="F129" s="259" t="s">
        <v>230</v>
      </c>
      <c r="G129" s="257"/>
      <c r="H129" s="260">
        <v>60.600000000000001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223</v>
      </c>
      <c r="AU129" s="266" t="s">
        <v>86</v>
      </c>
      <c r="AV129" s="15" t="s">
        <v>122</v>
      </c>
      <c r="AW129" s="15" t="s">
        <v>34</v>
      </c>
      <c r="AX129" s="15" t="s">
        <v>80</v>
      </c>
      <c r="AY129" s="266" t="s">
        <v>213</v>
      </c>
    </row>
    <row r="130" s="2" customFormat="1" ht="24.15" customHeight="1">
      <c r="A130" s="41"/>
      <c r="B130" s="42"/>
      <c r="C130" s="216" t="s">
        <v>260</v>
      </c>
      <c r="D130" s="216" t="s">
        <v>215</v>
      </c>
      <c r="E130" s="217" t="s">
        <v>3401</v>
      </c>
      <c r="F130" s="218" t="s">
        <v>3402</v>
      </c>
      <c r="G130" s="219" t="s">
        <v>248</v>
      </c>
      <c r="H130" s="220">
        <v>237.53</v>
      </c>
      <c r="I130" s="221"/>
      <c r="J130" s="222">
        <f>ROUND(I130*H130,2)</f>
        <v>0</v>
      </c>
      <c r="K130" s="218" t="s">
        <v>219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4.0000000000000003E-05</v>
      </c>
      <c r="R130" s="225">
        <f>Q130*H130</f>
        <v>0.0095012000000000013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3403</v>
      </c>
    </row>
    <row r="131" s="2" customFormat="1">
      <c r="A131" s="41"/>
      <c r="B131" s="42"/>
      <c r="C131" s="43"/>
      <c r="D131" s="229" t="s">
        <v>221</v>
      </c>
      <c r="E131" s="43"/>
      <c r="F131" s="230" t="s">
        <v>3404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221</v>
      </c>
      <c r="AU131" s="20" t="s">
        <v>86</v>
      </c>
    </row>
    <row r="132" s="13" customFormat="1">
      <c r="A132" s="13"/>
      <c r="B132" s="234"/>
      <c r="C132" s="235"/>
      <c r="D132" s="236" t="s">
        <v>223</v>
      </c>
      <c r="E132" s="237" t="s">
        <v>21</v>
      </c>
      <c r="F132" s="238" t="s">
        <v>3382</v>
      </c>
      <c r="G132" s="235"/>
      <c r="H132" s="237" t="s">
        <v>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223</v>
      </c>
      <c r="AU132" s="244" t="s">
        <v>86</v>
      </c>
      <c r="AV132" s="13" t="s">
        <v>80</v>
      </c>
      <c r="AW132" s="13" t="s">
        <v>34</v>
      </c>
      <c r="AX132" s="13" t="s">
        <v>73</v>
      </c>
      <c r="AY132" s="244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3383</v>
      </c>
      <c r="G133" s="246"/>
      <c r="H133" s="249">
        <v>198.87600000000001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6" customFormat="1">
      <c r="A134" s="16"/>
      <c r="B134" s="282"/>
      <c r="C134" s="283"/>
      <c r="D134" s="236" t="s">
        <v>223</v>
      </c>
      <c r="E134" s="284" t="s">
        <v>21</v>
      </c>
      <c r="F134" s="285" t="s">
        <v>380</v>
      </c>
      <c r="G134" s="283"/>
      <c r="H134" s="286">
        <v>198.87600000000001</v>
      </c>
      <c r="I134" s="287"/>
      <c r="J134" s="283"/>
      <c r="K134" s="283"/>
      <c r="L134" s="288"/>
      <c r="M134" s="289"/>
      <c r="N134" s="290"/>
      <c r="O134" s="290"/>
      <c r="P134" s="290"/>
      <c r="Q134" s="290"/>
      <c r="R134" s="290"/>
      <c r="S134" s="290"/>
      <c r="T134" s="29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2" t="s">
        <v>223</v>
      </c>
      <c r="AU134" s="292" t="s">
        <v>86</v>
      </c>
      <c r="AV134" s="16" t="s">
        <v>116</v>
      </c>
      <c r="AW134" s="16" t="s">
        <v>34</v>
      </c>
      <c r="AX134" s="16" t="s">
        <v>73</v>
      </c>
      <c r="AY134" s="292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3384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3385</v>
      </c>
      <c r="G136" s="246"/>
      <c r="H136" s="249">
        <v>23.140000000000001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6" customFormat="1">
      <c r="A137" s="16"/>
      <c r="B137" s="282"/>
      <c r="C137" s="283"/>
      <c r="D137" s="236" t="s">
        <v>223</v>
      </c>
      <c r="E137" s="284" t="s">
        <v>21</v>
      </c>
      <c r="F137" s="285" t="s">
        <v>380</v>
      </c>
      <c r="G137" s="283"/>
      <c r="H137" s="286">
        <v>23.140000000000001</v>
      </c>
      <c r="I137" s="287"/>
      <c r="J137" s="283"/>
      <c r="K137" s="283"/>
      <c r="L137" s="288"/>
      <c r="M137" s="289"/>
      <c r="N137" s="290"/>
      <c r="O137" s="290"/>
      <c r="P137" s="290"/>
      <c r="Q137" s="290"/>
      <c r="R137" s="290"/>
      <c r="S137" s="290"/>
      <c r="T137" s="29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2" t="s">
        <v>223</v>
      </c>
      <c r="AU137" s="292" t="s">
        <v>86</v>
      </c>
      <c r="AV137" s="16" t="s">
        <v>116</v>
      </c>
      <c r="AW137" s="16" t="s">
        <v>34</v>
      </c>
      <c r="AX137" s="16" t="s">
        <v>73</v>
      </c>
      <c r="AY137" s="292" t="s">
        <v>213</v>
      </c>
    </row>
    <row r="138" s="13" customFormat="1">
      <c r="A138" s="13"/>
      <c r="B138" s="234"/>
      <c r="C138" s="235"/>
      <c r="D138" s="236" t="s">
        <v>223</v>
      </c>
      <c r="E138" s="237" t="s">
        <v>21</v>
      </c>
      <c r="F138" s="238" t="s">
        <v>3405</v>
      </c>
      <c r="G138" s="235"/>
      <c r="H138" s="237" t="s">
        <v>21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223</v>
      </c>
      <c r="AU138" s="244" t="s">
        <v>86</v>
      </c>
      <c r="AV138" s="13" t="s">
        <v>80</v>
      </c>
      <c r="AW138" s="13" t="s">
        <v>34</v>
      </c>
      <c r="AX138" s="13" t="s">
        <v>73</v>
      </c>
      <c r="AY138" s="244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3406</v>
      </c>
      <c r="G139" s="246"/>
      <c r="H139" s="249">
        <v>15.513999999999999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5" customFormat="1">
      <c r="A140" s="15"/>
      <c r="B140" s="256"/>
      <c r="C140" s="257"/>
      <c r="D140" s="236" t="s">
        <v>223</v>
      </c>
      <c r="E140" s="258" t="s">
        <v>21</v>
      </c>
      <c r="F140" s="259" t="s">
        <v>230</v>
      </c>
      <c r="G140" s="257"/>
      <c r="H140" s="260">
        <v>237.53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223</v>
      </c>
      <c r="AU140" s="266" t="s">
        <v>86</v>
      </c>
      <c r="AV140" s="15" t="s">
        <v>122</v>
      </c>
      <c r="AW140" s="15" t="s">
        <v>34</v>
      </c>
      <c r="AX140" s="15" t="s">
        <v>80</v>
      </c>
      <c r="AY140" s="266" t="s">
        <v>213</v>
      </c>
    </row>
    <row r="141" s="2" customFormat="1" ht="24.15" customHeight="1">
      <c r="A141" s="41"/>
      <c r="B141" s="42"/>
      <c r="C141" s="216" t="s">
        <v>244</v>
      </c>
      <c r="D141" s="216" t="s">
        <v>215</v>
      </c>
      <c r="E141" s="217" t="s">
        <v>3407</v>
      </c>
      <c r="F141" s="218" t="s">
        <v>3408</v>
      </c>
      <c r="G141" s="219" t="s">
        <v>740</v>
      </c>
      <c r="H141" s="220">
        <v>121</v>
      </c>
      <c r="I141" s="221"/>
      <c r="J141" s="222">
        <f>ROUND(I141*H141,2)</f>
        <v>0</v>
      </c>
      <c r="K141" s="218" t="s">
        <v>219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0.033000000000000002</v>
      </c>
      <c r="R141" s="225">
        <f>Q141*H141</f>
        <v>3.9930000000000003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3409</v>
      </c>
    </row>
    <row r="142" s="2" customFormat="1">
      <c r="A142" s="41"/>
      <c r="B142" s="42"/>
      <c r="C142" s="43"/>
      <c r="D142" s="229" t="s">
        <v>221</v>
      </c>
      <c r="E142" s="43"/>
      <c r="F142" s="230" t="s">
        <v>3410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221</v>
      </c>
      <c r="AU142" s="20" t="s">
        <v>86</v>
      </c>
    </row>
    <row r="143" s="13" customFormat="1">
      <c r="A143" s="13"/>
      <c r="B143" s="234"/>
      <c r="C143" s="235"/>
      <c r="D143" s="236" t="s">
        <v>223</v>
      </c>
      <c r="E143" s="237" t="s">
        <v>21</v>
      </c>
      <c r="F143" s="238" t="s">
        <v>3382</v>
      </c>
      <c r="G143" s="235"/>
      <c r="H143" s="237" t="s">
        <v>21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223</v>
      </c>
      <c r="AU143" s="244" t="s">
        <v>86</v>
      </c>
      <c r="AV143" s="13" t="s">
        <v>80</v>
      </c>
      <c r="AW143" s="13" t="s">
        <v>34</v>
      </c>
      <c r="AX143" s="13" t="s">
        <v>73</v>
      </c>
      <c r="AY143" s="244" t="s">
        <v>213</v>
      </c>
    </row>
    <row r="144" s="14" customFormat="1">
      <c r="A144" s="14"/>
      <c r="B144" s="245"/>
      <c r="C144" s="246"/>
      <c r="D144" s="236" t="s">
        <v>223</v>
      </c>
      <c r="E144" s="247" t="s">
        <v>21</v>
      </c>
      <c r="F144" s="248" t="s">
        <v>3411</v>
      </c>
      <c r="G144" s="246"/>
      <c r="H144" s="249">
        <v>121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223</v>
      </c>
      <c r="AU144" s="255" t="s">
        <v>86</v>
      </c>
      <c r="AV144" s="14" t="s">
        <v>86</v>
      </c>
      <c r="AW144" s="14" t="s">
        <v>34</v>
      </c>
      <c r="AX144" s="14" t="s">
        <v>73</v>
      </c>
      <c r="AY144" s="255" t="s">
        <v>213</v>
      </c>
    </row>
    <row r="145" s="16" customFormat="1">
      <c r="A145" s="16"/>
      <c r="B145" s="282"/>
      <c r="C145" s="283"/>
      <c r="D145" s="236" t="s">
        <v>223</v>
      </c>
      <c r="E145" s="284" t="s">
        <v>21</v>
      </c>
      <c r="F145" s="285" t="s">
        <v>380</v>
      </c>
      <c r="G145" s="283"/>
      <c r="H145" s="286">
        <v>121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2" t="s">
        <v>223</v>
      </c>
      <c r="AU145" s="292" t="s">
        <v>86</v>
      </c>
      <c r="AV145" s="16" t="s">
        <v>116</v>
      </c>
      <c r="AW145" s="16" t="s">
        <v>34</v>
      </c>
      <c r="AX145" s="16" t="s">
        <v>73</v>
      </c>
      <c r="AY145" s="292" t="s">
        <v>213</v>
      </c>
    </row>
    <row r="146" s="15" customFormat="1">
      <c r="A146" s="15"/>
      <c r="B146" s="256"/>
      <c r="C146" s="257"/>
      <c r="D146" s="236" t="s">
        <v>223</v>
      </c>
      <c r="E146" s="258" t="s">
        <v>21</v>
      </c>
      <c r="F146" s="259" t="s">
        <v>230</v>
      </c>
      <c r="G146" s="257"/>
      <c r="H146" s="260">
        <v>121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223</v>
      </c>
      <c r="AU146" s="266" t="s">
        <v>86</v>
      </c>
      <c r="AV146" s="15" t="s">
        <v>122</v>
      </c>
      <c r="AW146" s="15" t="s">
        <v>34</v>
      </c>
      <c r="AX146" s="15" t="s">
        <v>80</v>
      </c>
      <c r="AY146" s="266" t="s">
        <v>213</v>
      </c>
    </row>
    <row r="147" s="2" customFormat="1" ht="37.8" customHeight="1">
      <c r="A147" s="41"/>
      <c r="B147" s="42"/>
      <c r="C147" s="216" t="s">
        <v>252</v>
      </c>
      <c r="D147" s="216" t="s">
        <v>215</v>
      </c>
      <c r="E147" s="217" t="s">
        <v>3412</v>
      </c>
      <c r="F147" s="218" t="s">
        <v>3413</v>
      </c>
      <c r="G147" s="219" t="s">
        <v>740</v>
      </c>
      <c r="H147" s="220">
        <v>121</v>
      </c>
      <c r="I147" s="221"/>
      <c r="J147" s="222">
        <f>ROUND(I147*H147,2)</f>
        <v>0</v>
      </c>
      <c r="K147" s="218" t="s">
        <v>219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0.00051999999999999995</v>
      </c>
      <c r="R147" s="225">
        <f>Q147*H147</f>
        <v>0.06291999999999999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3414</v>
      </c>
    </row>
    <row r="148" s="2" customFormat="1">
      <c r="A148" s="41"/>
      <c r="B148" s="42"/>
      <c r="C148" s="43"/>
      <c r="D148" s="229" t="s">
        <v>221</v>
      </c>
      <c r="E148" s="43"/>
      <c r="F148" s="230" t="s">
        <v>3415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221</v>
      </c>
      <c r="AU148" s="20" t="s">
        <v>86</v>
      </c>
    </row>
    <row r="149" s="13" customFormat="1">
      <c r="A149" s="13"/>
      <c r="B149" s="234"/>
      <c r="C149" s="235"/>
      <c r="D149" s="236" t="s">
        <v>223</v>
      </c>
      <c r="E149" s="237" t="s">
        <v>21</v>
      </c>
      <c r="F149" s="238" t="s">
        <v>3382</v>
      </c>
      <c r="G149" s="235"/>
      <c r="H149" s="237" t="s">
        <v>21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223</v>
      </c>
      <c r="AU149" s="244" t="s">
        <v>86</v>
      </c>
      <c r="AV149" s="13" t="s">
        <v>80</v>
      </c>
      <c r="AW149" s="13" t="s">
        <v>34</v>
      </c>
      <c r="AX149" s="13" t="s">
        <v>73</v>
      </c>
      <c r="AY149" s="244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1868</v>
      </c>
      <c r="G150" s="246"/>
      <c r="H150" s="249">
        <v>121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6" customFormat="1">
      <c r="A151" s="16"/>
      <c r="B151" s="282"/>
      <c r="C151" s="283"/>
      <c r="D151" s="236" t="s">
        <v>223</v>
      </c>
      <c r="E151" s="284" t="s">
        <v>21</v>
      </c>
      <c r="F151" s="285" t="s">
        <v>380</v>
      </c>
      <c r="G151" s="283"/>
      <c r="H151" s="286">
        <v>121</v>
      </c>
      <c r="I151" s="287"/>
      <c r="J151" s="283"/>
      <c r="K151" s="283"/>
      <c r="L151" s="288"/>
      <c r="M151" s="289"/>
      <c r="N151" s="290"/>
      <c r="O151" s="290"/>
      <c r="P151" s="290"/>
      <c r="Q151" s="290"/>
      <c r="R151" s="290"/>
      <c r="S151" s="290"/>
      <c r="T151" s="29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2" t="s">
        <v>223</v>
      </c>
      <c r="AU151" s="292" t="s">
        <v>86</v>
      </c>
      <c r="AV151" s="16" t="s">
        <v>116</v>
      </c>
      <c r="AW151" s="16" t="s">
        <v>34</v>
      </c>
      <c r="AX151" s="16" t="s">
        <v>73</v>
      </c>
      <c r="AY151" s="292" t="s">
        <v>213</v>
      </c>
    </row>
    <row r="152" s="15" customFormat="1">
      <c r="A152" s="15"/>
      <c r="B152" s="256"/>
      <c r="C152" s="257"/>
      <c r="D152" s="236" t="s">
        <v>223</v>
      </c>
      <c r="E152" s="258" t="s">
        <v>21</v>
      </c>
      <c r="F152" s="259" t="s">
        <v>230</v>
      </c>
      <c r="G152" s="257"/>
      <c r="H152" s="260">
        <v>121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223</v>
      </c>
      <c r="AU152" s="266" t="s">
        <v>86</v>
      </c>
      <c r="AV152" s="15" t="s">
        <v>122</v>
      </c>
      <c r="AW152" s="15" t="s">
        <v>34</v>
      </c>
      <c r="AX152" s="15" t="s">
        <v>80</v>
      </c>
      <c r="AY152" s="266" t="s">
        <v>213</v>
      </c>
    </row>
    <row r="153" s="12" customFormat="1" ht="22.8" customHeight="1">
      <c r="A153" s="12"/>
      <c r="B153" s="200"/>
      <c r="C153" s="201"/>
      <c r="D153" s="202" t="s">
        <v>72</v>
      </c>
      <c r="E153" s="214" t="s">
        <v>511</v>
      </c>
      <c r="F153" s="214" t="s">
        <v>512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SUM(P154:P155)</f>
        <v>0</v>
      </c>
      <c r="Q153" s="208"/>
      <c r="R153" s="209">
        <f>SUM(R154:R155)</f>
        <v>0</v>
      </c>
      <c r="S153" s="208"/>
      <c r="T153" s="210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80</v>
      </c>
      <c r="AT153" s="212" t="s">
        <v>72</v>
      </c>
      <c r="AU153" s="212" t="s">
        <v>80</v>
      </c>
      <c r="AY153" s="211" t="s">
        <v>213</v>
      </c>
      <c r="BK153" s="213">
        <f>SUM(BK154:BK155)</f>
        <v>0</v>
      </c>
    </row>
    <row r="154" s="2" customFormat="1" ht="37.8" customHeight="1">
      <c r="A154" s="41"/>
      <c r="B154" s="42"/>
      <c r="C154" s="216" t="s">
        <v>281</v>
      </c>
      <c r="D154" s="216" t="s">
        <v>215</v>
      </c>
      <c r="E154" s="217" t="s">
        <v>1829</v>
      </c>
      <c r="F154" s="218" t="s">
        <v>1830</v>
      </c>
      <c r="G154" s="219" t="s">
        <v>284</v>
      </c>
      <c r="H154" s="220">
        <v>25.835000000000001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3416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1832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12" customFormat="1" ht="25.92" customHeight="1">
      <c r="A156" s="12"/>
      <c r="B156" s="200"/>
      <c r="C156" s="201"/>
      <c r="D156" s="202" t="s">
        <v>72</v>
      </c>
      <c r="E156" s="203" t="s">
        <v>1833</v>
      </c>
      <c r="F156" s="203" t="s">
        <v>1834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P157+P165+P322+P389+P466+P484+P492+P510+P513+P538</f>
        <v>0</v>
      </c>
      <c r="Q156" s="208"/>
      <c r="R156" s="209">
        <f>R157+R165+R322+R389+R466+R484+R492+R510+R513+R538</f>
        <v>58.60946843</v>
      </c>
      <c r="S156" s="208"/>
      <c r="T156" s="210">
        <f>T157+T165+T322+T389+T466+T484+T492+T510+T513+T538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86</v>
      </c>
      <c r="AT156" s="212" t="s">
        <v>72</v>
      </c>
      <c r="AU156" s="212" t="s">
        <v>73</v>
      </c>
      <c r="AY156" s="211" t="s">
        <v>213</v>
      </c>
      <c r="BK156" s="213">
        <f>BK157+BK165+BK322+BK389+BK466+BK484+BK492+BK510+BK513+BK538</f>
        <v>0</v>
      </c>
    </row>
    <row r="157" s="12" customFormat="1" ht="22.8" customHeight="1">
      <c r="A157" s="12"/>
      <c r="B157" s="200"/>
      <c r="C157" s="201"/>
      <c r="D157" s="202" t="s">
        <v>72</v>
      </c>
      <c r="E157" s="214" t="s">
        <v>1835</v>
      </c>
      <c r="F157" s="214" t="s">
        <v>1836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SUM(P158:P164)</f>
        <v>0</v>
      </c>
      <c r="Q157" s="208"/>
      <c r="R157" s="209">
        <f>SUM(R158:R164)</f>
        <v>0.36360000000000003</v>
      </c>
      <c r="S157" s="208"/>
      <c r="T157" s="21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72</v>
      </c>
      <c r="AU157" s="212" t="s">
        <v>80</v>
      </c>
      <c r="AY157" s="211" t="s">
        <v>213</v>
      </c>
      <c r="BK157" s="213">
        <f>SUM(BK158:BK164)</f>
        <v>0</v>
      </c>
    </row>
    <row r="158" s="2" customFormat="1" ht="24.15" customHeight="1">
      <c r="A158" s="41"/>
      <c r="B158" s="42"/>
      <c r="C158" s="216" t="s">
        <v>287</v>
      </c>
      <c r="D158" s="216" t="s">
        <v>215</v>
      </c>
      <c r="E158" s="217" t="s">
        <v>3417</v>
      </c>
      <c r="F158" s="218" t="s">
        <v>3418</v>
      </c>
      <c r="G158" s="219" t="s">
        <v>248</v>
      </c>
      <c r="H158" s="220">
        <v>60.600000000000001</v>
      </c>
      <c r="I158" s="221"/>
      <c r="J158" s="222">
        <f>ROUND(I158*H158,2)</f>
        <v>0</v>
      </c>
      <c r="K158" s="218" t="s">
        <v>219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0.0060000000000000001</v>
      </c>
      <c r="R158" s="225">
        <f>Q158*H158</f>
        <v>0.36360000000000003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314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314</v>
      </c>
      <c r="BM158" s="227" t="s">
        <v>3419</v>
      </c>
    </row>
    <row r="159" s="2" customFormat="1">
      <c r="A159" s="41"/>
      <c r="B159" s="42"/>
      <c r="C159" s="43"/>
      <c r="D159" s="229" t="s">
        <v>221</v>
      </c>
      <c r="E159" s="43"/>
      <c r="F159" s="230" t="s">
        <v>3420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221</v>
      </c>
      <c r="AU159" s="20" t="s">
        <v>86</v>
      </c>
    </row>
    <row r="160" s="13" customFormat="1">
      <c r="A160" s="13"/>
      <c r="B160" s="234"/>
      <c r="C160" s="235"/>
      <c r="D160" s="236" t="s">
        <v>223</v>
      </c>
      <c r="E160" s="237" t="s">
        <v>21</v>
      </c>
      <c r="F160" s="238" t="s">
        <v>1463</v>
      </c>
      <c r="G160" s="235"/>
      <c r="H160" s="237" t="s">
        <v>21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223</v>
      </c>
      <c r="AU160" s="244" t="s">
        <v>86</v>
      </c>
      <c r="AV160" s="13" t="s">
        <v>80</v>
      </c>
      <c r="AW160" s="13" t="s">
        <v>34</v>
      </c>
      <c r="AX160" s="13" t="s">
        <v>73</v>
      </c>
      <c r="AY160" s="244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1513</v>
      </c>
      <c r="G161" s="246"/>
      <c r="H161" s="249">
        <v>60.600000000000001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60.600000000000001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24.15" customHeight="1">
      <c r="A163" s="41"/>
      <c r="B163" s="42"/>
      <c r="C163" s="216" t="s">
        <v>8</v>
      </c>
      <c r="D163" s="216" t="s">
        <v>215</v>
      </c>
      <c r="E163" s="217" t="s">
        <v>3421</v>
      </c>
      <c r="F163" s="218" t="s">
        <v>3422</v>
      </c>
      <c r="G163" s="219" t="s">
        <v>284</v>
      </c>
      <c r="H163" s="220">
        <v>0.36399999999999999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314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314</v>
      </c>
      <c r="BM163" s="227" t="s">
        <v>3423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3424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12" customFormat="1" ht="22.8" customHeight="1">
      <c r="A165" s="12"/>
      <c r="B165" s="200"/>
      <c r="C165" s="201"/>
      <c r="D165" s="202" t="s">
        <v>72</v>
      </c>
      <c r="E165" s="214" t="s">
        <v>3425</v>
      </c>
      <c r="F165" s="214" t="s">
        <v>3426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SUM(P166:P321)</f>
        <v>0</v>
      </c>
      <c r="Q165" s="208"/>
      <c r="R165" s="209">
        <f>SUM(R166:R321)</f>
        <v>39.414894520000004</v>
      </c>
      <c r="S165" s="208"/>
      <c r="T165" s="210">
        <f>SUM(T166:T321)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72</v>
      </c>
      <c r="AU165" s="212" t="s">
        <v>80</v>
      </c>
      <c r="AY165" s="211" t="s">
        <v>213</v>
      </c>
      <c r="BK165" s="213">
        <f>SUM(BK166:BK321)</f>
        <v>0</v>
      </c>
    </row>
    <row r="166" s="2" customFormat="1" ht="24.15" customHeight="1">
      <c r="A166" s="41"/>
      <c r="B166" s="42"/>
      <c r="C166" s="216" t="s">
        <v>299</v>
      </c>
      <c r="D166" s="216" t="s">
        <v>215</v>
      </c>
      <c r="E166" s="217" t="s">
        <v>3427</v>
      </c>
      <c r="F166" s="218" t="s">
        <v>3428</v>
      </c>
      <c r="G166" s="219" t="s">
        <v>248</v>
      </c>
      <c r="H166" s="220">
        <v>285.93099999999998</v>
      </c>
      <c r="I166" s="221"/>
      <c r="J166" s="222">
        <f>ROUND(I166*H166,2)</f>
        <v>0</v>
      </c>
      <c r="K166" s="218" t="s">
        <v>219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314</v>
      </c>
      <c r="AT166" s="227" t="s">
        <v>215</v>
      </c>
      <c r="AU166" s="227" t="s">
        <v>86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314</v>
      </c>
      <c r="BM166" s="227" t="s">
        <v>3429</v>
      </c>
    </row>
    <row r="167" s="2" customFormat="1">
      <c r="A167" s="41"/>
      <c r="B167" s="42"/>
      <c r="C167" s="43"/>
      <c r="D167" s="229" t="s">
        <v>221</v>
      </c>
      <c r="E167" s="43"/>
      <c r="F167" s="230" t="s">
        <v>3430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221</v>
      </c>
      <c r="AU167" s="20" t="s">
        <v>86</v>
      </c>
    </row>
    <row r="168" s="13" customFormat="1">
      <c r="A168" s="13"/>
      <c r="B168" s="234"/>
      <c r="C168" s="235"/>
      <c r="D168" s="236" t="s">
        <v>223</v>
      </c>
      <c r="E168" s="237" t="s">
        <v>21</v>
      </c>
      <c r="F168" s="238" t="s">
        <v>3382</v>
      </c>
      <c r="G168" s="235"/>
      <c r="H168" s="237" t="s">
        <v>21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223</v>
      </c>
      <c r="AU168" s="244" t="s">
        <v>86</v>
      </c>
      <c r="AV168" s="13" t="s">
        <v>80</v>
      </c>
      <c r="AW168" s="13" t="s">
        <v>34</v>
      </c>
      <c r="AX168" s="13" t="s">
        <v>73</v>
      </c>
      <c r="AY168" s="244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3383</v>
      </c>
      <c r="G169" s="246"/>
      <c r="H169" s="249">
        <v>198.87600000000001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3431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3432</v>
      </c>
      <c r="G171" s="246"/>
      <c r="H171" s="249">
        <v>43.171999999999997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3433</v>
      </c>
      <c r="G172" s="246"/>
      <c r="H172" s="249">
        <v>5.9160000000000004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6" customFormat="1">
      <c r="A173" s="16"/>
      <c r="B173" s="282"/>
      <c r="C173" s="283"/>
      <c r="D173" s="236" t="s">
        <v>223</v>
      </c>
      <c r="E173" s="284" t="s">
        <v>3359</v>
      </c>
      <c r="F173" s="285" t="s">
        <v>380</v>
      </c>
      <c r="G173" s="283"/>
      <c r="H173" s="286">
        <v>247.964</v>
      </c>
      <c r="I173" s="287"/>
      <c r="J173" s="283"/>
      <c r="K173" s="283"/>
      <c r="L173" s="288"/>
      <c r="M173" s="289"/>
      <c r="N173" s="290"/>
      <c r="O173" s="290"/>
      <c r="P173" s="290"/>
      <c r="Q173" s="290"/>
      <c r="R173" s="290"/>
      <c r="S173" s="290"/>
      <c r="T173" s="29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2" t="s">
        <v>223</v>
      </c>
      <c r="AU173" s="292" t="s">
        <v>86</v>
      </c>
      <c r="AV173" s="16" t="s">
        <v>116</v>
      </c>
      <c r="AW173" s="16" t="s">
        <v>34</v>
      </c>
      <c r="AX173" s="16" t="s">
        <v>73</v>
      </c>
      <c r="AY173" s="292" t="s">
        <v>213</v>
      </c>
    </row>
    <row r="174" s="13" customFormat="1">
      <c r="A174" s="13"/>
      <c r="B174" s="234"/>
      <c r="C174" s="235"/>
      <c r="D174" s="236" t="s">
        <v>223</v>
      </c>
      <c r="E174" s="237" t="s">
        <v>21</v>
      </c>
      <c r="F174" s="238" t="s">
        <v>3384</v>
      </c>
      <c r="G174" s="235"/>
      <c r="H174" s="237" t="s">
        <v>21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223</v>
      </c>
      <c r="AU174" s="244" t="s">
        <v>86</v>
      </c>
      <c r="AV174" s="13" t="s">
        <v>80</v>
      </c>
      <c r="AW174" s="13" t="s">
        <v>34</v>
      </c>
      <c r="AX174" s="13" t="s">
        <v>73</v>
      </c>
      <c r="AY174" s="244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3385</v>
      </c>
      <c r="G175" s="246"/>
      <c r="H175" s="249">
        <v>23.140000000000001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3" customFormat="1">
      <c r="A176" s="13"/>
      <c r="B176" s="234"/>
      <c r="C176" s="235"/>
      <c r="D176" s="236" t="s">
        <v>223</v>
      </c>
      <c r="E176" s="237" t="s">
        <v>21</v>
      </c>
      <c r="F176" s="238" t="s">
        <v>3431</v>
      </c>
      <c r="G176" s="235"/>
      <c r="H176" s="237" t="s">
        <v>21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223</v>
      </c>
      <c r="AU176" s="244" t="s">
        <v>86</v>
      </c>
      <c r="AV176" s="13" t="s">
        <v>80</v>
      </c>
      <c r="AW176" s="13" t="s">
        <v>34</v>
      </c>
      <c r="AX176" s="13" t="s">
        <v>73</v>
      </c>
      <c r="AY176" s="244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3434</v>
      </c>
      <c r="G177" s="246"/>
      <c r="H177" s="249">
        <v>11.577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3435</v>
      </c>
      <c r="G178" s="246"/>
      <c r="H178" s="249">
        <v>3.25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6" customFormat="1">
      <c r="A179" s="16"/>
      <c r="B179" s="282"/>
      <c r="C179" s="283"/>
      <c r="D179" s="236" t="s">
        <v>223</v>
      </c>
      <c r="E179" s="284" t="s">
        <v>3361</v>
      </c>
      <c r="F179" s="285" t="s">
        <v>380</v>
      </c>
      <c r="G179" s="283"/>
      <c r="H179" s="286">
        <v>37.966999999999999</v>
      </c>
      <c r="I179" s="287"/>
      <c r="J179" s="283"/>
      <c r="K179" s="283"/>
      <c r="L179" s="288"/>
      <c r="M179" s="289"/>
      <c r="N179" s="290"/>
      <c r="O179" s="290"/>
      <c r="P179" s="290"/>
      <c r="Q179" s="290"/>
      <c r="R179" s="290"/>
      <c r="S179" s="290"/>
      <c r="T179" s="29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2" t="s">
        <v>223</v>
      </c>
      <c r="AU179" s="292" t="s">
        <v>86</v>
      </c>
      <c r="AV179" s="16" t="s">
        <v>116</v>
      </c>
      <c r="AW179" s="16" t="s">
        <v>34</v>
      </c>
      <c r="AX179" s="16" t="s">
        <v>73</v>
      </c>
      <c r="AY179" s="292" t="s">
        <v>213</v>
      </c>
    </row>
    <row r="180" s="15" customFormat="1">
      <c r="A180" s="15"/>
      <c r="B180" s="256"/>
      <c r="C180" s="257"/>
      <c r="D180" s="236" t="s">
        <v>223</v>
      </c>
      <c r="E180" s="258" t="s">
        <v>21</v>
      </c>
      <c r="F180" s="259" t="s">
        <v>230</v>
      </c>
      <c r="G180" s="257"/>
      <c r="H180" s="260">
        <v>285.93099999999998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223</v>
      </c>
      <c r="AU180" s="266" t="s">
        <v>86</v>
      </c>
      <c r="AV180" s="15" t="s">
        <v>122</v>
      </c>
      <c r="AW180" s="15" t="s">
        <v>34</v>
      </c>
      <c r="AX180" s="15" t="s">
        <v>80</v>
      </c>
      <c r="AY180" s="266" t="s">
        <v>213</v>
      </c>
    </row>
    <row r="181" s="2" customFormat="1" ht="16.5" customHeight="1">
      <c r="A181" s="41"/>
      <c r="B181" s="42"/>
      <c r="C181" s="267" t="s">
        <v>304</v>
      </c>
      <c r="D181" s="267" t="s">
        <v>241</v>
      </c>
      <c r="E181" s="268" t="s">
        <v>1844</v>
      </c>
      <c r="F181" s="269" t="s">
        <v>1845</v>
      </c>
      <c r="G181" s="270" t="s">
        <v>284</v>
      </c>
      <c r="H181" s="271">
        <v>0.090999999999999998</v>
      </c>
      <c r="I181" s="272"/>
      <c r="J181" s="273">
        <f>ROUND(I181*H181,2)</f>
        <v>0</v>
      </c>
      <c r="K181" s="269" t="s">
        <v>219</v>
      </c>
      <c r="L181" s="274"/>
      <c r="M181" s="275" t="s">
        <v>21</v>
      </c>
      <c r="N181" s="276" t="s">
        <v>45</v>
      </c>
      <c r="O181" s="87"/>
      <c r="P181" s="225">
        <f>O181*H181</f>
        <v>0</v>
      </c>
      <c r="Q181" s="225">
        <v>1</v>
      </c>
      <c r="R181" s="225">
        <f>Q181*H181</f>
        <v>0.090999999999999998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502</v>
      </c>
      <c r="AT181" s="227" t="s">
        <v>241</v>
      </c>
      <c r="AU181" s="227" t="s">
        <v>86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314</v>
      </c>
      <c r="BM181" s="227" t="s">
        <v>3436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3437</v>
      </c>
      <c r="G182" s="246"/>
      <c r="H182" s="249">
        <v>0.079000000000000001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3438</v>
      </c>
      <c r="G183" s="246"/>
      <c r="H183" s="249">
        <v>0.012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5" customFormat="1">
      <c r="A184" s="15"/>
      <c r="B184" s="256"/>
      <c r="C184" s="257"/>
      <c r="D184" s="236" t="s">
        <v>223</v>
      </c>
      <c r="E184" s="258" t="s">
        <v>21</v>
      </c>
      <c r="F184" s="259" t="s">
        <v>230</v>
      </c>
      <c r="G184" s="257"/>
      <c r="H184" s="260">
        <v>0.090999999999999998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223</v>
      </c>
      <c r="AU184" s="266" t="s">
        <v>86</v>
      </c>
      <c r="AV184" s="15" t="s">
        <v>122</v>
      </c>
      <c r="AW184" s="15" t="s">
        <v>34</v>
      </c>
      <c r="AX184" s="15" t="s">
        <v>80</v>
      </c>
      <c r="AY184" s="266" t="s">
        <v>213</v>
      </c>
    </row>
    <row r="185" s="2" customFormat="1" ht="16.5" customHeight="1">
      <c r="A185" s="41"/>
      <c r="B185" s="42"/>
      <c r="C185" s="216" t="s">
        <v>308</v>
      </c>
      <c r="D185" s="216" t="s">
        <v>215</v>
      </c>
      <c r="E185" s="217" t="s">
        <v>3439</v>
      </c>
      <c r="F185" s="218" t="s">
        <v>3440</v>
      </c>
      <c r="G185" s="219" t="s">
        <v>248</v>
      </c>
      <c r="H185" s="220">
        <v>20.045000000000002</v>
      </c>
      <c r="I185" s="221"/>
      <c r="J185" s="222">
        <f>ROUND(I185*H185,2)</f>
        <v>0</v>
      </c>
      <c r="K185" s="218" t="s">
        <v>219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314</v>
      </c>
      <c r="AT185" s="227" t="s">
        <v>215</v>
      </c>
      <c r="AU185" s="227" t="s">
        <v>86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314</v>
      </c>
      <c r="BM185" s="227" t="s">
        <v>3441</v>
      </c>
    </row>
    <row r="186" s="2" customFormat="1">
      <c r="A186" s="41"/>
      <c r="B186" s="42"/>
      <c r="C186" s="43"/>
      <c r="D186" s="229" t="s">
        <v>221</v>
      </c>
      <c r="E186" s="43"/>
      <c r="F186" s="230" t="s">
        <v>3442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221</v>
      </c>
      <c r="AU186" s="20" t="s">
        <v>86</v>
      </c>
    </row>
    <row r="187" s="13" customFormat="1">
      <c r="A187" s="13"/>
      <c r="B187" s="234"/>
      <c r="C187" s="235"/>
      <c r="D187" s="236" t="s">
        <v>223</v>
      </c>
      <c r="E187" s="237" t="s">
        <v>21</v>
      </c>
      <c r="F187" s="238" t="s">
        <v>3443</v>
      </c>
      <c r="G187" s="235"/>
      <c r="H187" s="237" t="s">
        <v>21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223</v>
      </c>
      <c r="AU187" s="244" t="s">
        <v>86</v>
      </c>
      <c r="AV187" s="13" t="s">
        <v>80</v>
      </c>
      <c r="AW187" s="13" t="s">
        <v>34</v>
      </c>
      <c r="AX187" s="13" t="s">
        <v>73</v>
      </c>
      <c r="AY187" s="244" t="s">
        <v>213</v>
      </c>
    </row>
    <row r="188" s="13" customFormat="1">
      <c r="A188" s="13"/>
      <c r="B188" s="234"/>
      <c r="C188" s="235"/>
      <c r="D188" s="236" t="s">
        <v>223</v>
      </c>
      <c r="E188" s="237" t="s">
        <v>21</v>
      </c>
      <c r="F188" s="238" t="s">
        <v>3444</v>
      </c>
      <c r="G188" s="235"/>
      <c r="H188" s="237" t="s">
        <v>21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223</v>
      </c>
      <c r="AU188" s="244" t="s">
        <v>86</v>
      </c>
      <c r="AV188" s="13" t="s">
        <v>80</v>
      </c>
      <c r="AW188" s="13" t="s">
        <v>34</v>
      </c>
      <c r="AX188" s="13" t="s">
        <v>73</v>
      </c>
      <c r="AY188" s="244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3445</v>
      </c>
      <c r="G189" s="246"/>
      <c r="H189" s="249">
        <v>12.550000000000001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3446</v>
      </c>
      <c r="G190" s="246"/>
      <c r="H190" s="249">
        <v>2.4649999999999999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3" customFormat="1">
      <c r="A191" s="13"/>
      <c r="B191" s="234"/>
      <c r="C191" s="235"/>
      <c r="D191" s="236" t="s">
        <v>223</v>
      </c>
      <c r="E191" s="237" t="s">
        <v>21</v>
      </c>
      <c r="F191" s="238" t="s">
        <v>3447</v>
      </c>
      <c r="G191" s="235"/>
      <c r="H191" s="237" t="s">
        <v>21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223</v>
      </c>
      <c r="AU191" s="244" t="s">
        <v>86</v>
      </c>
      <c r="AV191" s="13" t="s">
        <v>80</v>
      </c>
      <c r="AW191" s="13" t="s">
        <v>34</v>
      </c>
      <c r="AX191" s="13" t="s">
        <v>73</v>
      </c>
      <c r="AY191" s="244" t="s">
        <v>213</v>
      </c>
    </row>
    <row r="192" s="13" customFormat="1">
      <c r="A192" s="13"/>
      <c r="B192" s="234"/>
      <c r="C192" s="235"/>
      <c r="D192" s="236" t="s">
        <v>223</v>
      </c>
      <c r="E192" s="237" t="s">
        <v>21</v>
      </c>
      <c r="F192" s="238" t="s">
        <v>3431</v>
      </c>
      <c r="G192" s="235"/>
      <c r="H192" s="237" t="s">
        <v>21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223</v>
      </c>
      <c r="AU192" s="244" t="s">
        <v>86</v>
      </c>
      <c r="AV192" s="13" t="s">
        <v>80</v>
      </c>
      <c r="AW192" s="13" t="s">
        <v>34</v>
      </c>
      <c r="AX192" s="13" t="s">
        <v>73</v>
      </c>
      <c r="AY192" s="244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3448</v>
      </c>
      <c r="G193" s="246"/>
      <c r="H193" s="249">
        <v>3.4049999999999998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3449</v>
      </c>
      <c r="G194" s="246"/>
      <c r="H194" s="249">
        <v>1.625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6" customFormat="1">
      <c r="A195" s="16"/>
      <c r="B195" s="282"/>
      <c r="C195" s="283"/>
      <c r="D195" s="236" t="s">
        <v>223</v>
      </c>
      <c r="E195" s="284" t="s">
        <v>3345</v>
      </c>
      <c r="F195" s="285" t="s">
        <v>380</v>
      </c>
      <c r="G195" s="283"/>
      <c r="H195" s="286">
        <v>20.045000000000002</v>
      </c>
      <c r="I195" s="287"/>
      <c r="J195" s="283"/>
      <c r="K195" s="283"/>
      <c r="L195" s="288"/>
      <c r="M195" s="289"/>
      <c r="N195" s="290"/>
      <c r="O195" s="290"/>
      <c r="P195" s="290"/>
      <c r="Q195" s="290"/>
      <c r="R195" s="290"/>
      <c r="S195" s="290"/>
      <c r="T195" s="29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2" t="s">
        <v>223</v>
      </c>
      <c r="AU195" s="292" t="s">
        <v>86</v>
      </c>
      <c r="AV195" s="16" t="s">
        <v>116</v>
      </c>
      <c r="AW195" s="16" t="s">
        <v>34</v>
      </c>
      <c r="AX195" s="16" t="s">
        <v>73</v>
      </c>
      <c r="AY195" s="292" t="s">
        <v>213</v>
      </c>
    </row>
    <row r="196" s="15" customFormat="1">
      <c r="A196" s="15"/>
      <c r="B196" s="256"/>
      <c r="C196" s="257"/>
      <c r="D196" s="236" t="s">
        <v>223</v>
      </c>
      <c r="E196" s="258" t="s">
        <v>21</v>
      </c>
      <c r="F196" s="259" t="s">
        <v>230</v>
      </c>
      <c r="G196" s="257"/>
      <c r="H196" s="260">
        <v>20.045000000000002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223</v>
      </c>
      <c r="AU196" s="266" t="s">
        <v>86</v>
      </c>
      <c r="AV196" s="15" t="s">
        <v>122</v>
      </c>
      <c r="AW196" s="15" t="s">
        <v>34</v>
      </c>
      <c r="AX196" s="15" t="s">
        <v>80</v>
      </c>
      <c r="AY196" s="266" t="s">
        <v>213</v>
      </c>
    </row>
    <row r="197" s="2" customFormat="1" ht="16.5" customHeight="1">
      <c r="A197" s="41"/>
      <c r="B197" s="42"/>
      <c r="C197" s="267" t="s">
        <v>314</v>
      </c>
      <c r="D197" s="267" t="s">
        <v>241</v>
      </c>
      <c r="E197" s="268" t="s">
        <v>3450</v>
      </c>
      <c r="F197" s="269" t="s">
        <v>3451</v>
      </c>
      <c r="G197" s="270" t="s">
        <v>248</v>
      </c>
      <c r="H197" s="271">
        <v>27.216999999999999</v>
      </c>
      <c r="I197" s="272"/>
      <c r="J197" s="273">
        <f>ROUND(I197*H197,2)</f>
        <v>0</v>
      </c>
      <c r="K197" s="269" t="s">
        <v>219</v>
      </c>
      <c r="L197" s="274"/>
      <c r="M197" s="275" t="s">
        <v>21</v>
      </c>
      <c r="N197" s="276" t="s">
        <v>45</v>
      </c>
      <c r="O197" s="87"/>
      <c r="P197" s="225">
        <f>O197*H197</f>
        <v>0</v>
      </c>
      <c r="Q197" s="225">
        <v>0.00064000000000000005</v>
      </c>
      <c r="R197" s="225">
        <f>Q197*H197</f>
        <v>0.017418880000000001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502</v>
      </c>
      <c r="AT197" s="227" t="s">
        <v>241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314</v>
      </c>
      <c r="BM197" s="227" t="s">
        <v>3452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3453</v>
      </c>
      <c r="G198" s="246"/>
      <c r="H198" s="249">
        <v>23.352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23.352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14" customFormat="1">
      <c r="A200" s="14"/>
      <c r="B200" s="245"/>
      <c r="C200" s="246"/>
      <c r="D200" s="236" t="s">
        <v>223</v>
      </c>
      <c r="E200" s="246"/>
      <c r="F200" s="248" t="s">
        <v>3454</v>
      </c>
      <c r="G200" s="246"/>
      <c r="H200" s="249">
        <v>27.216999999999999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223</v>
      </c>
      <c r="AU200" s="255" t="s">
        <v>86</v>
      </c>
      <c r="AV200" s="14" t="s">
        <v>86</v>
      </c>
      <c r="AW200" s="14" t="s">
        <v>4</v>
      </c>
      <c r="AX200" s="14" t="s">
        <v>80</v>
      </c>
      <c r="AY200" s="255" t="s">
        <v>213</v>
      </c>
    </row>
    <row r="201" s="2" customFormat="1" ht="21.75" customHeight="1">
      <c r="A201" s="41"/>
      <c r="B201" s="42"/>
      <c r="C201" s="216" t="s">
        <v>322</v>
      </c>
      <c r="D201" s="216" t="s">
        <v>215</v>
      </c>
      <c r="E201" s="217" t="s">
        <v>3455</v>
      </c>
      <c r="F201" s="218" t="s">
        <v>3456</v>
      </c>
      <c r="G201" s="219" t="s">
        <v>248</v>
      </c>
      <c r="H201" s="220">
        <v>617.46199999999999</v>
      </c>
      <c r="I201" s="221"/>
      <c r="J201" s="222">
        <f>ROUND(I201*H201,2)</f>
        <v>0</v>
      </c>
      <c r="K201" s="218" t="s">
        <v>219</v>
      </c>
      <c r="L201" s="47"/>
      <c r="M201" s="223" t="s">
        <v>21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314</v>
      </c>
      <c r="AT201" s="227" t="s">
        <v>215</v>
      </c>
      <c r="AU201" s="227" t="s">
        <v>86</v>
      </c>
      <c r="AY201" s="20" t="s">
        <v>213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86</v>
      </c>
      <c r="BK201" s="228">
        <f>ROUND(I201*H201,2)</f>
        <v>0</v>
      </c>
      <c r="BL201" s="20" t="s">
        <v>314</v>
      </c>
      <c r="BM201" s="227" t="s">
        <v>3457</v>
      </c>
    </row>
    <row r="202" s="2" customFormat="1">
      <c r="A202" s="41"/>
      <c r="B202" s="42"/>
      <c r="C202" s="43"/>
      <c r="D202" s="229" t="s">
        <v>221</v>
      </c>
      <c r="E202" s="43"/>
      <c r="F202" s="230" t="s">
        <v>3458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221</v>
      </c>
      <c r="AU202" s="20" t="s">
        <v>86</v>
      </c>
    </row>
    <row r="203" s="13" customFormat="1">
      <c r="A203" s="13"/>
      <c r="B203" s="234"/>
      <c r="C203" s="235"/>
      <c r="D203" s="236" t="s">
        <v>223</v>
      </c>
      <c r="E203" s="237" t="s">
        <v>21</v>
      </c>
      <c r="F203" s="238" t="s">
        <v>3443</v>
      </c>
      <c r="G203" s="235"/>
      <c r="H203" s="237" t="s">
        <v>21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223</v>
      </c>
      <c r="AU203" s="244" t="s">
        <v>86</v>
      </c>
      <c r="AV203" s="13" t="s">
        <v>80</v>
      </c>
      <c r="AW203" s="13" t="s">
        <v>34</v>
      </c>
      <c r="AX203" s="13" t="s">
        <v>73</v>
      </c>
      <c r="AY203" s="244" t="s">
        <v>213</v>
      </c>
    </row>
    <row r="204" s="13" customFormat="1">
      <c r="A204" s="13"/>
      <c r="B204" s="234"/>
      <c r="C204" s="235"/>
      <c r="D204" s="236" t="s">
        <v>223</v>
      </c>
      <c r="E204" s="237" t="s">
        <v>21</v>
      </c>
      <c r="F204" s="238" t="s">
        <v>3459</v>
      </c>
      <c r="G204" s="235"/>
      <c r="H204" s="237" t="s">
        <v>21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223</v>
      </c>
      <c r="AU204" s="244" t="s">
        <v>86</v>
      </c>
      <c r="AV204" s="13" t="s">
        <v>80</v>
      </c>
      <c r="AW204" s="13" t="s">
        <v>34</v>
      </c>
      <c r="AX204" s="13" t="s">
        <v>73</v>
      </c>
      <c r="AY204" s="244" t="s">
        <v>213</v>
      </c>
    </row>
    <row r="205" s="14" customFormat="1">
      <c r="A205" s="14"/>
      <c r="B205" s="245"/>
      <c r="C205" s="246"/>
      <c r="D205" s="236" t="s">
        <v>223</v>
      </c>
      <c r="E205" s="247" t="s">
        <v>21</v>
      </c>
      <c r="F205" s="248" t="s">
        <v>3383</v>
      </c>
      <c r="G205" s="246"/>
      <c r="H205" s="249">
        <v>198.87600000000001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223</v>
      </c>
      <c r="AU205" s="255" t="s">
        <v>86</v>
      </c>
      <c r="AV205" s="14" t="s">
        <v>86</v>
      </c>
      <c r="AW205" s="14" t="s">
        <v>34</v>
      </c>
      <c r="AX205" s="14" t="s">
        <v>73</v>
      </c>
      <c r="AY205" s="255" t="s">
        <v>213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3431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3460</v>
      </c>
      <c r="G207" s="246"/>
      <c r="H207" s="249">
        <v>65.260000000000005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4" customFormat="1">
      <c r="A208" s="14"/>
      <c r="B208" s="245"/>
      <c r="C208" s="246"/>
      <c r="D208" s="236" t="s">
        <v>223</v>
      </c>
      <c r="E208" s="247" t="s">
        <v>21</v>
      </c>
      <c r="F208" s="248" t="s">
        <v>3461</v>
      </c>
      <c r="G208" s="246"/>
      <c r="H208" s="249">
        <v>5.9160000000000004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223</v>
      </c>
      <c r="AU208" s="255" t="s">
        <v>86</v>
      </c>
      <c r="AV208" s="14" t="s">
        <v>86</v>
      </c>
      <c r="AW208" s="14" t="s">
        <v>34</v>
      </c>
      <c r="AX208" s="14" t="s">
        <v>73</v>
      </c>
      <c r="AY208" s="255" t="s">
        <v>213</v>
      </c>
    </row>
    <row r="209" s="16" customFormat="1">
      <c r="A209" s="16"/>
      <c r="B209" s="282"/>
      <c r="C209" s="283"/>
      <c r="D209" s="236" t="s">
        <v>223</v>
      </c>
      <c r="E209" s="284" t="s">
        <v>3355</v>
      </c>
      <c r="F209" s="285" t="s">
        <v>380</v>
      </c>
      <c r="G209" s="283"/>
      <c r="H209" s="286">
        <v>270.05200000000002</v>
      </c>
      <c r="I209" s="287"/>
      <c r="J209" s="283"/>
      <c r="K209" s="283"/>
      <c r="L209" s="288"/>
      <c r="M209" s="289"/>
      <c r="N209" s="290"/>
      <c r="O209" s="290"/>
      <c r="P209" s="290"/>
      <c r="Q209" s="290"/>
      <c r="R209" s="290"/>
      <c r="S209" s="290"/>
      <c r="T209" s="29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2" t="s">
        <v>223</v>
      </c>
      <c r="AU209" s="292" t="s">
        <v>86</v>
      </c>
      <c r="AV209" s="16" t="s">
        <v>116</v>
      </c>
      <c r="AW209" s="16" t="s">
        <v>34</v>
      </c>
      <c r="AX209" s="16" t="s">
        <v>73</v>
      </c>
      <c r="AY209" s="292" t="s">
        <v>213</v>
      </c>
    </row>
    <row r="210" s="13" customFormat="1">
      <c r="A210" s="13"/>
      <c r="B210" s="234"/>
      <c r="C210" s="235"/>
      <c r="D210" s="236" t="s">
        <v>223</v>
      </c>
      <c r="E210" s="237" t="s">
        <v>21</v>
      </c>
      <c r="F210" s="238" t="s">
        <v>3447</v>
      </c>
      <c r="G210" s="235"/>
      <c r="H210" s="237" t="s">
        <v>21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223</v>
      </c>
      <c r="AU210" s="244" t="s">
        <v>86</v>
      </c>
      <c r="AV210" s="13" t="s">
        <v>80</v>
      </c>
      <c r="AW210" s="13" t="s">
        <v>34</v>
      </c>
      <c r="AX210" s="13" t="s">
        <v>73</v>
      </c>
      <c r="AY210" s="244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3385</v>
      </c>
      <c r="G211" s="246"/>
      <c r="H211" s="249">
        <v>23.140000000000001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3" customFormat="1">
      <c r="A212" s="13"/>
      <c r="B212" s="234"/>
      <c r="C212" s="235"/>
      <c r="D212" s="236" t="s">
        <v>223</v>
      </c>
      <c r="E212" s="237" t="s">
        <v>21</v>
      </c>
      <c r="F212" s="238" t="s">
        <v>3431</v>
      </c>
      <c r="G212" s="235"/>
      <c r="H212" s="237" t="s">
        <v>21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223</v>
      </c>
      <c r="AU212" s="244" t="s">
        <v>86</v>
      </c>
      <c r="AV212" s="13" t="s">
        <v>80</v>
      </c>
      <c r="AW212" s="13" t="s">
        <v>34</v>
      </c>
      <c r="AX212" s="13" t="s">
        <v>73</v>
      </c>
      <c r="AY212" s="244" t="s">
        <v>213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3462</v>
      </c>
      <c r="G213" s="246"/>
      <c r="H213" s="249">
        <v>12.939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4" customFormat="1">
      <c r="A214" s="14"/>
      <c r="B214" s="245"/>
      <c r="C214" s="246"/>
      <c r="D214" s="236" t="s">
        <v>223</v>
      </c>
      <c r="E214" s="247" t="s">
        <v>21</v>
      </c>
      <c r="F214" s="248" t="s">
        <v>3463</v>
      </c>
      <c r="G214" s="246"/>
      <c r="H214" s="249">
        <v>2.6000000000000001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223</v>
      </c>
      <c r="AU214" s="255" t="s">
        <v>86</v>
      </c>
      <c r="AV214" s="14" t="s">
        <v>86</v>
      </c>
      <c r="AW214" s="14" t="s">
        <v>34</v>
      </c>
      <c r="AX214" s="14" t="s">
        <v>73</v>
      </c>
      <c r="AY214" s="255" t="s">
        <v>213</v>
      </c>
    </row>
    <row r="215" s="16" customFormat="1">
      <c r="A215" s="16"/>
      <c r="B215" s="282"/>
      <c r="C215" s="283"/>
      <c r="D215" s="236" t="s">
        <v>223</v>
      </c>
      <c r="E215" s="284" t="s">
        <v>3357</v>
      </c>
      <c r="F215" s="285" t="s">
        <v>380</v>
      </c>
      <c r="G215" s="283"/>
      <c r="H215" s="286">
        <v>38.679000000000002</v>
      </c>
      <c r="I215" s="287"/>
      <c r="J215" s="283"/>
      <c r="K215" s="283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223</v>
      </c>
      <c r="AU215" s="292" t="s">
        <v>86</v>
      </c>
      <c r="AV215" s="16" t="s">
        <v>116</v>
      </c>
      <c r="AW215" s="16" t="s">
        <v>34</v>
      </c>
      <c r="AX215" s="16" t="s">
        <v>73</v>
      </c>
      <c r="AY215" s="292" t="s">
        <v>213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3464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3355</v>
      </c>
      <c r="G217" s="246"/>
      <c r="H217" s="249">
        <v>270.05200000000002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3357</v>
      </c>
      <c r="G218" s="246"/>
      <c r="H218" s="249">
        <v>38.679000000000002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617.46199999999999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2" customFormat="1" ht="24.15" customHeight="1">
      <c r="A220" s="41"/>
      <c r="B220" s="42"/>
      <c r="C220" s="267" t="s">
        <v>328</v>
      </c>
      <c r="D220" s="267" t="s">
        <v>241</v>
      </c>
      <c r="E220" s="268" t="s">
        <v>3465</v>
      </c>
      <c r="F220" s="269" t="s">
        <v>3466</v>
      </c>
      <c r="G220" s="270" t="s">
        <v>248</v>
      </c>
      <c r="H220" s="271">
        <v>719.34299999999996</v>
      </c>
      <c r="I220" s="272"/>
      <c r="J220" s="273">
        <f>ROUND(I220*H220,2)</f>
        <v>0</v>
      </c>
      <c r="K220" s="269" t="s">
        <v>219</v>
      </c>
      <c r="L220" s="274"/>
      <c r="M220" s="275" t="s">
        <v>21</v>
      </c>
      <c r="N220" s="276" t="s">
        <v>45</v>
      </c>
      <c r="O220" s="87"/>
      <c r="P220" s="225">
        <f>O220*H220</f>
        <v>0</v>
      </c>
      <c r="Q220" s="225">
        <v>0.0047999999999999996</v>
      </c>
      <c r="R220" s="225">
        <f>Q220*H220</f>
        <v>3.4528463999999994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502</v>
      </c>
      <c r="AT220" s="227" t="s">
        <v>241</v>
      </c>
      <c r="AU220" s="227" t="s">
        <v>86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314</v>
      </c>
      <c r="BM220" s="227" t="s">
        <v>3467</v>
      </c>
    </row>
    <row r="221" s="14" customFormat="1">
      <c r="A221" s="14"/>
      <c r="B221" s="245"/>
      <c r="C221" s="246"/>
      <c r="D221" s="236" t="s">
        <v>223</v>
      </c>
      <c r="E221" s="247" t="s">
        <v>21</v>
      </c>
      <c r="F221" s="248" t="s">
        <v>3468</v>
      </c>
      <c r="G221" s="246"/>
      <c r="H221" s="249">
        <v>629.221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223</v>
      </c>
      <c r="AU221" s="255" t="s">
        <v>86</v>
      </c>
      <c r="AV221" s="14" t="s">
        <v>86</v>
      </c>
      <c r="AW221" s="14" t="s">
        <v>34</v>
      </c>
      <c r="AX221" s="14" t="s">
        <v>73</v>
      </c>
      <c r="AY221" s="255" t="s">
        <v>213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3469</v>
      </c>
      <c r="G222" s="246"/>
      <c r="H222" s="249">
        <v>90.122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5" customFormat="1">
      <c r="A223" s="15"/>
      <c r="B223" s="256"/>
      <c r="C223" s="257"/>
      <c r="D223" s="236" t="s">
        <v>223</v>
      </c>
      <c r="E223" s="258" t="s">
        <v>21</v>
      </c>
      <c r="F223" s="259" t="s">
        <v>230</v>
      </c>
      <c r="G223" s="257"/>
      <c r="H223" s="260">
        <v>719.34299999999996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223</v>
      </c>
      <c r="AU223" s="266" t="s">
        <v>86</v>
      </c>
      <c r="AV223" s="15" t="s">
        <v>122</v>
      </c>
      <c r="AW223" s="15" t="s">
        <v>34</v>
      </c>
      <c r="AX223" s="15" t="s">
        <v>80</v>
      </c>
      <c r="AY223" s="266" t="s">
        <v>213</v>
      </c>
    </row>
    <row r="224" s="2" customFormat="1" ht="16.5" customHeight="1">
      <c r="A224" s="41"/>
      <c r="B224" s="42"/>
      <c r="C224" s="216" t="s">
        <v>334</v>
      </c>
      <c r="D224" s="216" t="s">
        <v>215</v>
      </c>
      <c r="E224" s="217" t="s">
        <v>3470</v>
      </c>
      <c r="F224" s="218" t="s">
        <v>3471</v>
      </c>
      <c r="G224" s="219" t="s">
        <v>248</v>
      </c>
      <c r="H224" s="220">
        <v>571.86199999999997</v>
      </c>
      <c r="I224" s="221"/>
      <c r="J224" s="222">
        <f>ROUND(I224*H224,2)</f>
        <v>0</v>
      </c>
      <c r="K224" s="218" t="s">
        <v>219</v>
      </c>
      <c r="L224" s="47"/>
      <c r="M224" s="223" t="s">
        <v>21</v>
      </c>
      <c r="N224" s="224" t="s">
        <v>45</v>
      </c>
      <c r="O224" s="87"/>
      <c r="P224" s="225">
        <f>O224*H224</f>
        <v>0</v>
      </c>
      <c r="Q224" s="225">
        <v>0.00088000000000000003</v>
      </c>
      <c r="R224" s="225">
        <f>Q224*H224</f>
        <v>0.50323856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314</v>
      </c>
      <c r="AT224" s="227" t="s">
        <v>215</v>
      </c>
      <c r="AU224" s="227" t="s">
        <v>86</v>
      </c>
      <c r="AY224" s="20" t="s">
        <v>213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86</v>
      </c>
      <c r="BK224" s="228">
        <f>ROUND(I224*H224,2)</f>
        <v>0</v>
      </c>
      <c r="BL224" s="20" t="s">
        <v>314</v>
      </c>
      <c r="BM224" s="227" t="s">
        <v>3472</v>
      </c>
    </row>
    <row r="225" s="2" customFormat="1">
      <c r="A225" s="41"/>
      <c r="B225" s="42"/>
      <c r="C225" s="43"/>
      <c r="D225" s="229" t="s">
        <v>221</v>
      </c>
      <c r="E225" s="43"/>
      <c r="F225" s="230" t="s">
        <v>3473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221</v>
      </c>
      <c r="AU225" s="20" t="s">
        <v>86</v>
      </c>
    </row>
    <row r="226" s="14" customFormat="1">
      <c r="A226" s="14"/>
      <c r="B226" s="245"/>
      <c r="C226" s="246"/>
      <c r="D226" s="236" t="s">
        <v>223</v>
      </c>
      <c r="E226" s="247" t="s">
        <v>21</v>
      </c>
      <c r="F226" s="248" t="s">
        <v>3474</v>
      </c>
      <c r="G226" s="246"/>
      <c r="H226" s="249">
        <v>571.86199999999997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223</v>
      </c>
      <c r="AU226" s="255" t="s">
        <v>86</v>
      </c>
      <c r="AV226" s="14" t="s">
        <v>86</v>
      </c>
      <c r="AW226" s="14" t="s">
        <v>34</v>
      </c>
      <c r="AX226" s="14" t="s">
        <v>80</v>
      </c>
      <c r="AY226" s="255" t="s">
        <v>213</v>
      </c>
    </row>
    <row r="227" s="2" customFormat="1" ht="24.15" customHeight="1">
      <c r="A227" s="41"/>
      <c r="B227" s="42"/>
      <c r="C227" s="267" t="s">
        <v>340</v>
      </c>
      <c r="D227" s="267" t="s">
        <v>241</v>
      </c>
      <c r="E227" s="268" t="s">
        <v>1856</v>
      </c>
      <c r="F227" s="269" t="s">
        <v>1857</v>
      </c>
      <c r="G227" s="270" t="s">
        <v>248</v>
      </c>
      <c r="H227" s="271">
        <v>666.21900000000005</v>
      </c>
      <c r="I227" s="272"/>
      <c r="J227" s="273">
        <f>ROUND(I227*H227,2)</f>
        <v>0</v>
      </c>
      <c r="K227" s="269" t="s">
        <v>219</v>
      </c>
      <c r="L227" s="274"/>
      <c r="M227" s="275" t="s">
        <v>21</v>
      </c>
      <c r="N227" s="276" t="s">
        <v>45</v>
      </c>
      <c r="O227" s="87"/>
      <c r="P227" s="225">
        <f>O227*H227</f>
        <v>0</v>
      </c>
      <c r="Q227" s="225">
        <v>0.0064000000000000003</v>
      </c>
      <c r="R227" s="225">
        <f>Q227*H227</f>
        <v>4.2638016000000007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502</v>
      </c>
      <c r="AT227" s="227" t="s">
        <v>241</v>
      </c>
      <c r="AU227" s="227" t="s">
        <v>86</v>
      </c>
      <c r="AY227" s="20" t="s">
        <v>213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86</v>
      </c>
      <c r="BK227" s="228">
        <f>ROUND(I227*H227,2)</f>
        <v>0</v>
      </c>
      <c r="BL227" s="20" t="s">
        <v>314</v>
      </c>
      <c r="BM227" s="227" t="s">
        <v>3475</v>
      </c>
    </row>
    <row r="228" s="14" customFormat="1">
      <c r="A228" s="14"/>
      <c r="B228" s="245"/>
      <c r="C228" s="246"/>
      <c r="D228" s="236" t="s">
        <v>223</v>
      </c>
      <c r="E228" s="247" t="s">
        <v>21</v>
      </c>
      <c r="F228" s="248" t="s">
        <v>3476</v>
      </c>
      <c r="G228" s="246"/>
      <c r="H228" s="249">
        <v>577.75599999999997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223</v>
      </c>
      <c r="AU228" s="255" t="s">
        <v>86</v>
      </c>
      <c r="AV228" s="14" t="s">
        <v>86</v>
      </c>
      <c r="AW228" s="14" t="s">
        <v>34</v>
      </c>
      <c r="AX228" s="14" t="s">
        <v>73</v>
      </c>
      <c r="AY228" s="255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3477</v>
      </c>
      <c r="G229" s="246"/>
      <c r="H229" s="249">
        <v>88.462999999999994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5" customFormat="1">
      <c r="A230" s="15"/>
      <c r="B230" s="256"/>
      <c r="C230" s="257"/>
      <c r="D230" s="236" t="s">
        <v>223</v>
      </c>
      <c r="E230" s="258" t="s">
        <v>21</v>
      </c>
      <c r="F230" s="259" t="s">
        <v>230</v>
      </c>
      <c r="G230" s="257"/>
      <c r="H230" s="260">
        <v>666.21899999999994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223</v>
      </c>
      <c r="AU230" s="266" t="s">
        <v>86</v>
      </c>
      <c r="AV230" s="15" t="s">
        <v>122</v>
      </c>
      <c r="AW230" s="15" t="s">
        <v>34</v>
      </c>
      <c r="AX230" s="15" t="s">
        <v>80</v>
      </c>
      <c r="AY230" s="266" t="s">
        <v>213</v>
      </c>
    </row>
    <row r="231" s="2" customFormat="1" ht="21.75" customHeight="1">
      <c r="A231" s="41"/>
      <c r="B231" s="42"/>
      <c r="C231" s="216" t="s">
        <v>7</v>
      </c>
      <c r="D231" s="216" t="s">
        <v>215</v>
      </c>
      <c r="E231" s="217" t="s">
        <v>3478</v>
      </c>
      <c r="F231" s="218" t="s">
        <v>3479</v>
      </c>
      <c r="G231" s="219" t="s">
        <v>248</v>
      </c>
      <c r="H231" s="220">
        <v>232.04599999999999</v>
      </c>
      <c r="I231" s="221"/>
      <c r="J231" s="222">
        <f>ROUND(I231*H231,2)</f>
        <v>0</v>
      </c>
      <c r="K231" s="218" t="s">
        <v>219</v>
      </c>
      <c r="L231" s="47"/>
      <c r="M231" s="223" t="s">
        <v>21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314</v>
      </c>
      <c r="AT231" s="227" t="s">
        <v>215</v>
      </c>
      <c r="AU231" s="227" t="s">
        <v>86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314</v>
      </c>
      <c r="BM231" s="227" t="s">
        <v>3480</v>
      </c>
    </row>
    <row r="232" s="2" customFormat="1">
      <c r="A232" s="41"/>
      <c r="B232" s="42"/>
      <c r="C232" s="43"/>
      <c r="D232" s="229" t="s">
        <v>221</v>
      </c>
      <c r="E232" s="43"/>
      <c r="F232" s="230" t="s">
        <v>3481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221</v>
      </c>
      <c r="AU232" s="20" t="s">
        <v>86</v>
      </c>
    </row>
    <row r="233" s="13" customFormat="1">
      <c r="A233" s="13"/>
      <c r="B233" s="234"/>
      <c r="C233" s="235"/>
      <c r="D233" s="236" t="s">
        <v>223</v>
      </c>
      <c r="E233" s="237" t="s">
        <v>21</v>
      </c>
      <c r="F233" s="238" t="s">
        <v>3382</v>
      </c>
      <c r="G233" s="235"/>
      <c r="H233" s="237" t="s">
        <v>21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223</v>
      </c>
      <c r="AU233" s="244" t="s">
        <v>86</v>
      </c>
      <c r="AV233" s="13" t="s">
        <v>80</v>
      </c>
      <c r="AW233" s="13" t="s">
        <v>34</v>
      </c>
      <c r="AX233" s="13" t="s">
        <v>73</v>
      </c>
      <c r="AY233" s="244" t="s">
        <v>213</v>
      </c>
    </row>
    <row r="234" s="14" customFormat="1">
      <c r="A234" s="14"/>
      <c r="B234" s="245"/>
      <c r="C234" s="246"/>
      <c r="D234" s="236" t="s">
        <v>223</v>
      </c>
      <c r="E234" s="247" t="s">
        <v>21</v>
      </c>
      <c r="F234" s="248" t="s">
        <v>3383</v>
      </c>
      <c r="G234" s="246"/>
      <c r="H234" s="249">
        <v>198.87600000000001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34</v>
      </c>
      <c r="AX234" s="14" t="s">
        <v>73</v>
      </c>
      <c r="AY234" s="255" t="s">
        <v>213</v>
      </c>
    </row>
    <row r="235" s="13" customFormat="1">
      <c r="A235" s="13"/>
      <c r="B235" s="234"/>
      <c r="C235" s="235"/>
      <c r="D235" s="236" t="s">
        <v>223</v>
      </c>
      <c r="E235" s="237" t="s">
        <v>21</v>
      </c>
      <c r="F235" s="238" t="s">
        <v>3431</v>
      </c>
      <c r="G235" s="235"/>
      <c r="H235" s="237" t="s">
        <v>21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223</v>
      </c>
      <c r="AU235" s="244" t="s">
        <v>86</v>
      </c>
      <c r="AV235" s="13" t="s">
        <v>80</v>
      </c>
      <c r="AW235" s="13" t="s">
        <v>34</v>
      </c>
      <c r="AX235" s="13" t="s">
        <v>73</v>
      </c>
      <c r="AY235" s="244" t="s">
        <v>213</v>
      </c>
    </row>
    <row r="236" s="14" customFormat="1">
      <c r="A236" s="14"/>
      <c r="B236" s="245"/>
      <c r="C236" s="246"/>
      <c r="D236" s="236" t="s">
        <v>223</v>
      </c>
      <c r="E236" s="247" t="s">
        <v>21</v>
      </c>
      <c r="F236" s="248" t="s">
        <v>3482</v>
      </c>
      <c r="G236" s="246"/>
      <c r="H236" s="249">
        <v>5.0199999999999996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223</v>
      </c>
      <c r="AU236" s="255" t="s">
        <v>86</v>
      </c>
      <c r="AV236" s="14" t="s">
        <v>86</v>
      </c>
      <c r="AW236" s="14" t="s">
        <v>34</v>
      </c>
      <c r="AX236" s="14" t="s">
        <v>73</v>
      </c>
      <c r="AY236" s="255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3483</v>
      </c>
      <c r="G237" s="246"/>
      <c r="H237" s="249">
        <v>0.98599999999999999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6" customFormat="1">
      <c r="A238" s="16"/>
      <c r="B238" s="282"/>
      <c r="C238" s="283"/>
      <c r="D238" s="236" t="s">
        <v>223</v>
      </c>
      <c r="E238" s="284" t="s">
        <v>3349</v>
      </c>
      <c r="F238" s="285" t="s">
        <v>380</v>
      </c>
      <c r="G238" s="283"/>
      <c r="H238" s="286">
        <v>204.88200000000001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2" t="s">
        <v>223</v>
      </c>
      <c r="AU238" s="292" t="s">
        <v>86</v>
      </c>
      <c r="AV238" s="16" t="s">
        <v>116</v>
      </c>
      <c r="AW238" s="16" t="s">
        <v>34</v>
      </c>
      <c r="AX238" s="16" t="s">
        <v>73</v>
      </c>
      <c r="AY238" s="292" t="s">
        <v>213</v>
      </c>
    </row>
    <row r="239" s="13" customFormat="1">
      <c r="A239" s="13"/>
      <c r="B239" s="234"/>
      <c r="C239" s="235"/>
      <c r="D239" s="236" t="s">
        <v>223</v>
      </c>
      <c r="E239" s="237" t="s">
        <v>21</v>
      </c>
      <c r="F239" s="238" t="s">
        <v>3484</v>
      </c>
      <c r="G239" s="235"/>
      <c r="H239" s="237" t="s">
        <v>21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223</v>
      </c>
      <c r="AU239" s="244" t="s">
        <v>86</v>
      </c>
      <c r="AV239" s="13" t="s">
        <v>80</v>
      </c>
      <c r="AW239" s="13" t="s">
        <v>34</v>
      </c>
      <c r="AX239" s="13" t="s">
        <v>73</v>
      </c>
      <c r="AY239" s="244" t="s">
        <v>213</v>
      </c>
    </row>
    <row r="240" s="14" customFormat="1">
      <c r="A240" s="14"/>
      <c r="B240" s="245"/>
      <c r="C240" s="246"/>
      <c r="D240" s="236" t="s">
        <v>223</v>
      </c>
      <c r="E240" s="247" t="s">
        <v>21</v>
      </c>
      <c r="F240" s="248" t="s">
        <v>3385</v>
      </c>
      <c r="G240" s="246"/>
      <c r="H240" s="249">
        <v>23.140000000000001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223</v>
      </c>
      <c r="AU240" s="255" t="s">
        <v>86</v>
      </c>
      <c r="AV240" s="14" t="s">
        <v>86</v>
      </c>
      <c r="AW240" s="14" t="s">
        <v>34</v>
      </c>
      <c r="AX240" s="14" t="s">
        <v>73</v>
      </c>
      <c r="AY240" s="255" t="s">
        <v>213</v>
      </c>
    </row>
    <row r="241" s="13" customFormat="1">
      <c r="A241" s="13"/>
      <c r="B241" s="234"/>
      <c r="C241" s="235"/>
      <c r="D241" s="236" t="s">
        <v>223</v>
      </c>
      <c r="E241" s="237" t="s">
        <v>21</v>
      </c>
      <c r="F241" s="238" t="s">
        <v>3431</v>
      </c>
      <c r="G241" s="235"/>
      <c r="H241" s="237" t="s">
        <v>21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223</v>
      </c>
      <c r="AU241" s="244" t="s">
        <v>86</v>
      </c>
      <c r="AV241" s="13" t="s">
        <v>80</v>
      </c>
      <c r="AW241" s="13" t="s">
        <v>34</v>
      </c>
      <c r="AX241" s="13" t="s">
        <v>73</v>
      </c>
      <c r="AY241" s="244" t="s">
        <v>213</v>
      </c>
    </row>
    <row r="242" s="14" customFormat="1">
      <c r="A242" s="14"/>
      <c r="B242" s="245"/>
      <c r="C242" s="246"/>
      <c r="D242" s="236" t="s">
        <v>223</v>
      </c>
      <c r="E242" s="247" t="s">
        <v>21</v>
      </c>
      <c r="F242" s="248" t="s">
        <v>3485</v>
      </c>
      <c r="G242" s="246"/>
      <c r="H242" s="249">
        <v>4.024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223</v>
      </c>
      <c r="AU242" s="255" t="s">
        <v>86</v>
      </c>
      <c r="AV242" s="14" t="s">
        <v>86</v>
      </c>
      <c r="AW242" s="14" t="s">
        <v>34</v>
      </c>
      <c r="AX242" s="14" t="s">
        <v>73</v>
      </c>
      <c r="AY242" s="255" t="s">
        <v>213</v>
      </c>
    </row>
    <row r="243" s="16" customFormat="1">
      <c r="A243" s="16"/>
      <c r="B243" s="282"/>
      <c r="C243" s="283"/>
      <c r="D243" s="236" t="s">
        <v>223</v>
      </c>
      <c r="E243" s="284" t="s">
        <v>3351</v>
      </c>
      <c r="F243" s="285" t="s">
        <v>380</v>
      </c>
      <c r="G243" s="283"/>
      <c r="H243" s="286">
        <v>27.164000000000001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223</v>
      </c>
      <c r="AU243" s="292" t="s">
        <v>86</v>
      </c>
      <c r="AV243" s="16" t="s">
        <v>116</v>
      </c>
      <c r="AW243" s="16" t="s">
        <v>34</v>
      </c>
      <c r="AX243" s="16" t="s">
        <v>73</v>
      </c>
      <c r="AY243" s="292" t="s">
        <v>213</v>
      </c>
    </row>
    <row r="244" s="15" customFormat="1">
      <c r="A244" s="15"/>
      <c r="B244" s="256"/>
      <c r="C244" s="257"/>
      <c r="D244" s="236" t="s">
        <v>223</v>
      </c>
      <c r="E244" s="258" t="s">
        <v>21</v>
      </c>
      <c r="F244" s="259" t="s">
        <v>230</v>
      </c>
      <c r="G244" s="257"/>
      <c r="H244" s="260">
        <v>232.04599999999999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223</v>
      </c>
      <c r="AU244" s="266" t="s">
        <v>86</v>
      </c>
      <c r="AV244" s="15" t="s">
        <v>122</v>
      </c>
      <c r="AW244" s="15" t="s">
        <v>34</v>
      </c>
      <c r="AX244" s="15" t="s">
        <v>80</v>
      </c>
      <c r="AY244" s="266" t="s">
        <v>213</v>
      </c>
    </row>
    <row r="245" s="2" customFormat="1" ht="16.5" customHeight="1">
      <c r="A245" s="41"/>
      <c r="B245" s="42"/>
      <c r="C245" s="267" t="s">
        <v>350</v>
      </c>
      <c r="D245" s="267" t="s">
        <v>241</v>
      </c>
      <c r="E245" s="268" t="s">
        <v>3486</v>
      </c>
      <c r="F245" s="269" t="s">
        <v>3487</v>
      </c>
      <c r="G245" s="270" t="s">
        <v>248</v>
      </c>
      <c r="H245" s="271">
        <v>270.334</v>
      </c>
      <c r="I245" s="272"/>
      <c r="J245" s="273">
        <f>ROUND(I245*H245,2)</f>
        <v>0</v>
      </c>
      <c r="K245" s="269" t="s">
        <v>219</v>
      </c>
      <c r="L245" s="274"/>
      <c r="M245" s="275" t="s">
        <v>21</v>
      </c>
      <c r="N245" s="276" t="s">
        <v>45</v>
      </c>
      <c r="O245" s="87"/>
      <c r="P245" s="225">
        <f>O245*H245</f>
        <v>0</v>
      </c>
      <c r="Q245" s="225">
        <v>0.00029999999999999997</v>
      </c>
      <c r="R245" s="225">
        <f>Q245*H245</f>
        <v>0.081100199999999997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502</v>
      </c>
      <c r="AT245" s="227" t="s">
        <v>241</v>
      </c>
      <c r="AU245" s="227" t="s">
        <v>86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314</v>
      </c>
      <c r="BM245" s="227" t="s">
        <v>3488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3489</v>
      </c>
      <c r="G246" s="246"/>
      <c r="H246" s="249">
        <v>238.68799999999999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4" customFormat="1">
      <c r="A247" s="14"/>
      <c r="B247" s="245"/>
      <c r="C247" s="246"/>
      <c r="D247" s="236" t="s">
        <v>223</v>
      </c>
      <c r="E247" s="247" t="s">
        <v>21</v>
      </c>
      <c r="F247" s="248" t="s">
        <v>3490</v>
      </c>
      <c r="G247" s="246"/>
      <c r="H247" s="249">
        <v>31.646000000000001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223</v>
      </c>
      <c r="AU247" s="255" t="s">
        <v>86</v>
      </c>
      <c r="AV247" s="14" t="s">
        <v>86</v>
      </c>
      <c r="AW247" s="14" t="s">
        <v>34</v>
      </c>
      <c r="AX247" s="14" t="s">
        <v>73</v>
      </c>
      <c r="AY247" s="255" t="s">
        <v>213</v>
      </c>
    </row>
    <row r="248" s="15" customFormat="1">
      <c r="A248" s="15"/>
      <c r="B248" s="256"/>
      <c r="C248" s="257"/>
      <c r="D248" s="236" t="s">
        <v>223</v>
      </c>
      <c r="E248" s="258" t="s">
        <v>21</v>
      </c>
      <c r="F248" s="259" t="s">
        <v>230</v>
      </c>
      <c r="G248" s="257"/>
      <c r="H248" s="260">
        <v>270.334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223</v>
      </c>
      <c r="AU248" s="266" t="s">
        <v>86</v>
      </c>
      <c r="AV248" s="15" t="s">
        <v>122</v>
      </c>
      <c r="AW248" s="15" t="s">
        <v>34</v>
      </c>
      <c r="AX248" s="15" t="s">
        <v>80</v>
      </c>
      <c r="AY248" s="266" t="s">
        <v>213</v>
      </c>
    </row>
    <row r="249" s="2" customFormat="1" ht="24.15" customHeight="1">
      <c r="A249" s="41"/>
      <c r="B249" s="42"/>
      <c r="C249" s="216" t="s">
        <v>466</v>
      </c>
      <c r="D249" s="216" t="s">
        <v>215</v>
      </c>
      <c r="E249" s="217" t="s">
        <v>3491</v>
      </c>
      <c r="F249" s="218" t="s">
        <v>3492</v>
      </c>
      <c r="G249" s="219" t="s">
        <v>248</v>
      </c>
      <c r="H249" s="220">
        <v>198.87600000000001</v>
      </c>
      <c r="I249" s="221"/>
      <c r="J249" s="222">
        <f>ROUND(I249*H249,2)</f>
        <v>0</v>
      </c>
      <c r="K249" s="218" t="s">
        <v>219</v>
      </c>
      <c r="L249" s="47"/>
      <c r="M249" s="223" t="s">
        <v>21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314</v>
      </c>
      <c r="AT249" s="227" t="s">
        <v>215</v>
      </c>
      <c r="AU249" s="227" t="s">
        <v>86</v>
      </c>
      <c r="AY249" s="20" t="s">
        <v>213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86</v>
      </c>
      <c r="BK249" s="228">
        <f>ROUND(I249*H249,2)</f>
        <v>0</v>
      </c>
      <c r="BL249" s="20" t="s">
        <v>314</v>
      </c>
      <c r="BM249" s="227" t="s">
        <v>3493</v>
      </c>
    </row>
    <row r="250" s="2" customFormat="1">
      <c r="A250" s="41"/>
      <c r="B250" s="42"/>
      <c r="C250" s="43"/>
      <c r="D250" s="229" t="s">
        <v>221</v>
      </c>
      <c r="E250" s="43"/>
      <c r="F250" s="230" t="s">
        <v>3494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221</v>
      </c>
      <c r="AU250" s="20" t="s">
        <v>86</v>
      </c>
    </row>
    <row r="251" s="13" customFormat="1">
      <c r="A251" s="13"/>
      <c r="B251" s="234"/>
      <c r="C251" s="235"/>
      <c r="D251" s="236" t="s">
        <v>223</v>
      </c>
      <c r="E251" s="237" t="s">
        <v>21</v>
      </c>
      <c r="F251" s="238" t="s">
        <v>3382</v>
      </c>
      <c r="G251" s="235"/>
      <c r="H251" s="237" t="s">
        <v>21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223</v>
      </c>
      <c r="AU251" s="244" t="s">
        <v>86</v>
      </c>
      <c r="AV251" s="13" t="s">
        <v>80</v>
      </c>
      <c r="AW251" s="13" t="s">
        <v>34</v>
      </c>
      <c r="AX251" s="13" t="s">
        <v>73</v>
      </c>
      <c r="AY251" s="244" t="s">
        <v>213</v>
      </c>
    </row>
    <row r="252" s="14" customFormat="1">
      <c r="A252" s="14"/>
      <c r="B252" s="245"/>
      <c r="C252" s="246"/>
      <c r="D252" s="236" t="s">
        <v>223</v>
      </c>
      <c r="E252" s="247" t="s">
        <v>21</v>
      </c>
      <c r="F252" s="248" t="s">
        <v>3383</v>
      </c>
      <c r="G252" s="246"/>
      <c r="H252" s="249">
        <v>198.87600000000001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223</v>
      </c>
      <c r="AU252" s="255" t="s">
        <v>86</v>
      </c>
      <c r="AV252" s="14" t="s">
        <v>86</v>
      </c>
      <c r="AW252" s="14" t="s">
        <v>34</v>
      </c>
      <c r="AX252" s="14" t="s">
        <v>73</v>
      </c>
      <c r="AY252" s="255" t="s">
        <v>213</v>
      </c>
    </row>
    <row r="253" s="16" customFormat="1">
      <c r="A253" s="16"/>
      <c r="B253" s="282"/>
      <c r="C253" s="283"/>
      <c r="D253" s="236" t="s">
        <v>223</v>
      </c>
      <c r="E253" s="284" t="s">
        <v>3353</v>
      </c>
      <c r="F253" s="285" t="s">
        <v>380</v>
      </c>
      <c r="G253" s="283"/>
      <c r="H253" s="286">
        <v>198.87600000000001</v>
      </c>
      <c r="I253" s="287"/>
      <c r="J253" s="283"/>
      <c r="K253" s="283"/>
      <c r="L253" s="288"/>
      <c r="M253" s="289"/>
      <c r="N253" s="290"/>
      <c r="O253" s="290"/>
      <c r="P253" s="290"/>
      <c r="Q253" s="290"/>
      <c r="R253" s="290"/>
      <c r="S253" s="290"/>
      <c r="T253" s="29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2" t="s">
        <v>223</v>
      </c>
      <c r="AU253" s="292" t="s">
        <v>86</v>
      </c>
      <c r="AV253" s="16" t="s">
        <v>116</v>
      </c>
      <c r="AW253" s="16" t="s">
        <v>34</v>
      </c>
      <c r="AX253" s="16" t="s">
        <v>73</v>
      </c>
      <c r="AY253" s="292" t="s">
        <v>213</v>
      </c>
    </row>
    <row r="254" s="15" customFormat="1">
      <c r="A254" s="15"/>
      <c r="B254" s="256"/>
      <c r="C254" s="257"/>
      <c r="D254" s="236" t="s">
        <v>223</v>
      </c>
      <c r="E254" s="258" t="s">
        <v>21</v>
      </c>
      <c r="F254" s="259" t="s">
        <v>230</v>
      </c>
      <c r="G254" s="257"/>
      <c r="H254" s="260">
        <v>198.87600000000001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223</v>
      </c>
      <c r="AU254" s="266" t="s">
        <v>86</v>
      </c>
      <c r="AV254" s="15" t="s">
        <v>122</v>
      </c>
      <c r="AW254" s="15" t="s">
        <v>34</v>
      </c>
      <c r="AX254" s="15" t="s">
        <v>80</v>
      </c>
      <c r="AY254" s="266" t="s">
        <v>213</v>
      </c>
    </row>
    <row r="255" s="2" customFormat="1" ht="24.15" customHeight="1">
      <c r="A255" s="41"/>
      <c r="B255" s="42"/>
      <c r="C255" s="216" t="s">
        <v>469</v>
      </c>
      <c r="D255" s="216" t="s">
        <v>215</v>
      </c>
      <c r="E255" s="217" t="s">
        <v>3495</v>
      </c>
      <c r="F255" s="218" t="s">
        <v>3496</v>
      </c>
      <c r="G255" s="219" t="s">
        <v>248</v>
      </c>
      <c r="H255" s="220">
        <v>596.62800000000004</v>
      </c>
      <c r="I255" s="221"/>
      <c r="J255" s="222">
        <f>ROUND(I255*H255,2)</f>
        <v>0</v>
      </c>
      <c r="K255" s="218" t="s">
        <v>219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314</v>
      </c>
      <c r="AT255" s="227" t="s">
        <v>215</v>
      </c>
      <c r="AU255" s="227" t="s">
        <v>86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314</v>
      </c>
      <c r="BM255" s="227" t="s">
        <v>3497</v>
      </c>
    </row>
    <row r="256" s="2" customFormat="1">
      <c r="A256" s="41"/>
      <c r="B256" s="42"/>
      <c r="C256" s="43"/>
      <c r="D256" s="229" t="s">
        <v>221</v>
      </c>
      <c r="E256" s="43"/>
      <c r="F256" s="230" t="s">
        <v>3498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221</v>
      </c>
      <c r="AU256" s="20" t="s">
        <v>86</v>
      </c>
    </row>
    <row r="257" s="14" customFormat="1">
      <c r="A257" s="14"/>
      <c r="B257" s="245"/>
      <c r="C257" s="246"/>
      <c r="D257" s="236" t="s">
        <v>223</v>
      </c>
      <c r="E257" s="247" t="s">
        <v>21</v>
      </c>
      <c r="F257" s="248" t="s">
        <v>3499</v>
      </c>
      <c r="G257" s="246"/>
      <c r="H257" s="249">
        <v>596.62800000000004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223</v>
      </c>
      <c r="AU257" s="255" t="s">
        <v>86</v>
      </c>
      <c r="AV257" s="14" t="s">
        <v>86</v>
      </c>
      <c r="AW257" s="14" t="s">
        <v>34</v>
      </c>
      <c r="AX257" s="14" t="s">
        <v>73</v>
      </c>
      <c r="AY257" s="255" t="s">
        <v>213</v>
      </c>
    </row>
    <row r="258" s="15" customFormat="1">
      <c r="A258" s="15"/>
      <c r="B258" s="256"/>
      <c r="C258" s="257"/>
      <c r="D258" s="236" t="s">
        <v>223</v>
      </c>
      <c r="E258" s="258" t="s">
        <v>21</v>
      </c>
      <c r="F258" s="259" t="s">
        <v>230</v>
      </c>
      <c r="G258" s="257"/>
      <c r="H258" s="260">
        <v>596.62800000000004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223</v>
      </c>
      <c r="AU258" s="266" t="s">
        <v>86</v>
      </c>
      <c r="AV258" s="15" t="s">
        <v>122</v>
      </c>
      <c r="AW258" s="15" t="s">
        <v>34</v>
      </c>
      <c r="AX258" s="15" t="s">
        <v>80</v>
      </c>
      <c r="AY258" s="266" t="s">
        <v>213</v>
      </c>
    </row>
    <row r="259" s="2" customFormat="1" ht="16.5" customHeight="1">
      <c r="A259" s="41"/>
      <c r="B259" s="42"/>
      <c r="C259" s="267" t="s">
        <v>475</v>
      </c>
      <c r="D259" s="267" t="s">
        <v>241</v>
      </c>
      <c r="E259" s="268" t="s">
        <v>3500</v>
      </c>
      <c r="F259" s="269" t="s">
        <v>3501</v>
      </c>
      <c r="G259" s="270" t="s">
        <v>284</v>
      </c>
      <c r="H259" s="271">
        <v>28.638000000000002</v>
      </c>
      <c r="I259" s="272"/>
      <c r="J259" s="273">
        <f>ROUND(I259*H259,2)</f>
        <v>0</v>
      </c>
      <c r="K259" s="269" t="s">
        <v>219</v>
      </c>
      <c r="L259" s="274"/>
      <c r="M259" s="275" t="s">
        <v>21</v>
      </c>
      <c r="N259" s="276" t="s">
        <v>45</v>
      </c>
      <c r="O259" s="87"/>
      <c r="P259" s="225">
        <f>O259*H259</f>
        <v>0</v>
      </c>
      <c r="Q259" s="225">
        <v>1</v>
      </c>
      <c r="R259" s="225">
        <f>Q259*H259</f>
        <v>28.638000000000002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502</v>
      </c>
      <c r="AT259" s="227" t="s">
        <v>241</v>
      </c>
      <c r="AU259" s="227" t="s">
        <v>86</v>
      </c>
      <c r="AY259" s="20" t="s">
        <v>213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86</v>
      </c>
      <c r="BK259" s="228">
        <f>ROUND(I259*H259,2)</f>
        <v>0</v>
      </c>
      <c r="BL259" s="20" t="s">
        <v>314</v>
      </c>
      <c r="BM259" s="227" t="s">
        <v>3502</v>
      </c>
    </row>
    <row r="260" s="14" customFormat="1">
      <c r="A260" s="14"/>
      <c r="B260" s="245"/>
      <c r="C260" s="246"/>
      <c r="D260" s="236" t="s">
        <v>223</v>
      </c>
      <c r="E260" s="247" t="s">
        <v>21</v>
      </c>
      <c r="F260" s="248" t="s">
        <v>3503</v>
      </c>
      <c r="G260" s="246"/>
      <c r="H260" s="249">
        <v>28.638000000000002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223</v>
      </c>
      <c r="AU260" s="255" t="s">
        <v>86</v>
      </c>
      <c r="AV260" s="14" t="s">
        <v>86</v>
      </c>
      <c r="AW260" s="14" t="s">
        <v>34</v>
      </c>
      <c r="AX260" s="14" t="s">
        <v>73</v>
      </c>
      <c r="AY260" s="255" t="s">
        <v>213</v>
      </c>
    </row>
    <row r="261" s="15" customFormat="1">
      <c r="A261" s="15"/>
      <c r="B261" s="256"/>
      <c r="C261" s="257"/>
      <c r="D261" s="236" t="s">
        <v>223</v>
      </c>
      <c r="E261" s="258" t="s">
        <v>21</v>
      </c>
      <c r="F261" s="259" t="s">
        <v>230</v>
      </c>
      <c r="G261" s="257"/>
      <c r="H261" s="260">
        <v>28.638000000000002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223</v>
      </c>
      <c r="AU261" s="266" t="s">
        <v>86</v>
      </c>
      <c r="AV261" s="15" t="s">
        <v>122</v>
      </c>
      <c r="AW261" s="15" t="s">
        <v>34</v>
      </c>
      <c r="AX261" s="15" t="s">
        <v>80</v>
      </c>
      <c r="AY261" s="266" t="s">
        <v>213</v>
      </c>
    </row>
    <row r="262" s="2" customFormat="1" ht="16.5" customHeight="1">
      <c r="A262" s="41"/>
      <c r="B262" s="42"/>
      <c r="C262" s="216" t="s">
        <v>478</v>
      </c>
      <c r="D262" s="216" t="s">
        <v>215</v>
      </c>
      <c r="E262" s="217" t="s">
        <v>3504</v>
      </c>
      <c r="F262" s="218" t="s">
        <v>3505</v>
      </c>
      <c r="G262" s="219" t="s">
        <v>248</v>
      </c>
      <c r="H262" s="220">
        <v>448.54599999999999</v>
      </c>
      <c r="I262" s="221"/>
      <c r="J262" s="222">
        <f>ROUND(I262*H262,2)</f>
        <v>0</v>
      </c>
      <c r="K262" s="218" t="s">
        <v>219</v>
      </c>
      <c r="L262" s="47"/>
      <c r="M262" s="223" t="s">
        <v>21</v>
      </c>
      <c r="N262" s="224" t="s">
        <v>45</v>
      </c>
      <c r="O262" s="87"/>
      <c r="P262" s="225">
        <f>O262*H262</f>
        <v>0</v>
      </c>
      <c r="Q262" s="225">
        <v>3.0000000000000001E-05</v>
      </c>
      <c r="R262" s="225">
        <f>Q262*H262</f>
        <v>0.01345638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314</v>
      </c>
      <c r="AT262" s="227" t="s">
        <v>215</v>
      </c>
      <c r="AU262" s="227" t="s">
        <v>86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314</v>
      </c>
      <c r="BM262" s="227" t="s">
        <v>3506</v>
      </c>
    </row>
    <row r="263" s="2" customFormat="1">
      <c r="A263" s="41"/>
      <c r="B263" s="42"/>
      <c r="C263" s="43"/>
      <c r="D263" s="229" t="s">
        <v>221</v>
      </c>
      <c r="E263" s="43"/>
      <c r="F263" s="230" t="s">
        <v>3507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221</v>
      </c>
      <c r="AU263" s="20" t="s">
        <v>86</v>
      </c>
    </row>
    <row r="264" s="13" customFormat="1">
      <c r="A264" s="13"/>
      <c r="B264" s="234"/>
      <c r="C264" s="235"/>
      <c r="D264" s="236" t="s">
        <v>223</v>
      </c>
      <c r="E264" s="237" t="s">
        <v>21</v>
      </c>
      <c r="F264" s="238" t="s">
        <v>3508</v>
      </c>
      <c r="G264" s="235"/>
      <c r="H264" s="237" t="s">
        <v>21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223</v>
      </c>
      <c r="AU264" s="244" t="s">
        <v>86</v>
      </c>
      <c r="AV264" s="13" t="s">
        <v>80</v>
      </c>
      <c r="AW264" s="13" t="s">
        <v>34</v>
      </c>
      <c r="AX264" s="13" t="s">
        <v>73</v>
      </c>
      <c r="AY264" s="244" t="s">
        <v>213</v>
      </c>
    </row>
    <row r="265" s="14" customFormat="1">
      <c r="A265" s="14"/>
      <c r="B265" s="245"/>
      <c r="C265" s="246"/>
      <c r="D265" s="236" t="s">
        <v>223</v>
      </c>
      <c r="E265" s="247" t="s">
        <v>21</v>
      </c>
      <c r="F265" s="248" t="s">
        <v>3509</v>
      </c>
      <c r="G265" s="246"/>
      <c r="H265" s="249">
        <v>434.94400000000002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223</v>
      </c>
      <c r="AU265" s="255" t="s">
        <v>86</v>
      </c>
      <c r="AV265" s="14" t="s">
        <v>86</v>
      </c>
      <c r="AW265" s="14" t="s">
        <v>34</v>
      </c>
      <c r="AX265" s="14" t="s">
        <v>73</v>
      </c>
      <c r="AY265" s="255" t="s">
        <v>213</v>
      </c>
    </row>
    <row r="266" s="14" customFormat="1">
      <c r="A266" s="14"/>
      <c r="B266" s="245"/>
      <c r="C266" s="246"/>
      <c r="D266" s="236" t="s">
        <v>223</v>
      </c>
      <c r="E266" s="247" t="s">
        <v>21</v>
      </c>
      <c r="F266" s="248" t="s">
        <v>3510</v>
      </c>
      <c r="G266" s="246"/>
      <c r="H266" s="249">
        <v>4.0819999999999999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223</v>
      </c>
      <c r="AU266" s="255" t="s">
        <v>86</v>
      </c>
      <c r="AV266" s="14" t="s">
        <v>86</v>
      </c>
      <c r="AW266" s="14" t="s">
        <v>34</v>
      </c>
      <c r="AX266" s="14" t="s">
        <v>73</v>
      </c>
      <c r="AY266" s="255" t="s">
        <v>213</v>
      </c>
    </row>
    <row r="267" s="13" customFormat="1">
      <c r="A267" s="13"/>
      <c r="B267" s="234"/>
      <c r="C267" s="235"/>
      <c r="D267" s="236" t="s">
        <v>223</v>
      </c>
      <c r="E267" s="237" t="s">
        <v>21</v>
      </c>
      <c r="F267" s="238" t="s">
        <v>3511</v>
      </c>
      <c r="G267" s="235"/>
      <c r="H267" s="237" t="s">
        <v>21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223</v>
      </c>
      <c r="AU267" s="244" t="s">
        <v>86</v>
      </c>
      <c r="AV267" s="13" t="s">
        <v>80</v>
      </c>
      <c r="AW267" s="13" t="s">
        <v>34</v>
      </c>
      <c r="AX267" s="13" t="s">
        <v>73</v>
      </c>
      <c r="AY267" s="244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3512</v>
      </c>
      <c r="G268" s="246"/>
      <c r="H268" s="249">
        <v>-0.71999999999999997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3" customFormat="1">
      <c r="A269" s="13"/>
      <c r="B269" s="234"/>
      <c r="C269" s="235"/>
      <c r="D269" s="236" t="s">
        <v>223</v>
      </c>
      <c r="E269" s="237" t="s">
        <v>21</v>
      </c>
      <c r="F269" s="238" t="s">
        <v>3431</v>
      </c>
      <c r="G269" s="235"/>
      <c r="H269" s="237" t="s">
        <v>21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223</v>
      </c>
      <c r="AU269" s="244" t="s">
        <v>86</v>
      </c>
      <c r="AV269" s="13" t="s">
        <v>80</v>
      </c>
      <c r="AW269" s="13" t="s">
        <v>34</v>
      </c>
      <c r="AX269" s="13" t="s">
        <v>73</v>
      </c>
      <c r="AY269" s="244" t="s">
        <v>213</v>
      </c>
    </row>
    <row r="270" s="14" customFormat="1">
      <c r="A270" s="14"/>
      <c r="B270" s="245"/>
      <c r="C270" s="246"/>
      <c r="D270" s="236" t="s">
        <v>223</v>
      </c>
      <c r="E270" s="247" t="s">
        <v>21</v>
      </c>
      <c r="F270" s="248" t="s">
        <v>3513</v>
      </c>
      <c r="G270" s="246"/>
      <c r="H270" s="249">
        <v>10.24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223</v>
      </c>
      <c r="AU270" s="255" t="s">
        <v>86</v>
      </c>
      <c r="AV270" s="14" t="s">
        <v>86</v>
      </c>
      <c r="AW270" s="14" t="s">
        <v>34</v>
      </c>
      <c r="AX270" s="14" t="s">
        <v>73</v>
      </c>
      <c r="AY270" s="255" t="s">
        <v>213</v>
      </c>
    </row>
    <row r="271" s="16" customFormat="1">
      <c r="A271" s="16"/>
      <c r="B271" s="282"/>
      <c r="C271" s="283"/>
      <c r="D271" s="236" t="s">
        <v>223</v>
      </c>
      <c r="E271" s="284" t="s">
        <v>3347</v>
      </c>
      <c r="F271" s="285" t="s">
        <v>380</v>
      </c>
      <c r="G271" s="283"/>
      <c r="H271" s="286">
        <v>448.54599999999999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92" t="s">
        <v>223</v>
      </c>
      <c r="AU271" s="292" t="s">
        <v>86</v>
      </c>
      <c r="AV271" s="16" t="s">
        <v>116</v>
      </c>
      <c r="AW271" s="16" t="s">
        <v>34</v>
      </c>
      <c r="AX271" s="16" t="s">
        <v>73</v>
      </c>
      <c r="AY271" s="292" t="s">
        <v>213</v>
      </c>
    </row>
    <row r="272" s="15" customFormat="1">
      <c r="A272" s="15"/>
      <c r="B272" s="256"/>
      <c r="C272" s="257"/>
      <c r="D272" s="236" t="s">
        <v>223</v>
      </c>
      <c r="E272" s="258" t="s">
        <v>21</v>
      </c>
      <c r="F272" s="259" t="s">
        <v>230</v>
      </c>
      <c r="G272" s="257"/>
      <c r="H272" s="260">
        <v>448.54599999999999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223</v>
      </c>
      <c r="AU272" s="266" t="s">
        <v>86</v>
      </c>
      <c r="AV272" s="15" t="s">
        <v>122</v>
      </c>
      <c r="AW272" s="15" t="s">
        <v>34</v>
      </c>
      <c r="AX272" s="15" t="s">
        <v>80</v>
      </c>
      <c r="AY272" s="266" t="s">
        <v>213</v>
      </c>
    </row>
    <row r="273" s="2" customFormat="1" ht="16.5" customHeight="1">
      <c r="A273" s="41"/>
      <c r="B273" s="42"/>
      <c r="C273" s="267" t="s">
        <v>481</v>
      </c>
      <c r="D273" s="267" t="s">
        <v>241</v>
      </c>
      <c r="E273" s="268" t="s">
        <v>3514</v>
      </c>
      <c r="F273" s="269" t="s">
        <v>3515</v>
      </c>
      <c r="G273" s="270" t="s">
        <v>248</v>
      </c>
      <c r="H273" s="271">
        <v>522.55600000000004</v>
      </c>
      <c r="I273" s="272"/>
      <c r="J273" s="273">
        <f>ROUND(I273*H273,2)</f>
        <v>0</v>
      </c>
      <c r="K273" s="269" t="s">
        <v>219</v>
      </c>
      <c r="L273" s="274"/>
      <c r="M273" s="275" t="s">
        <v>21</v>
      </c>
      <c r="N273" s="276" t="s">
        <v>45</v>
      </c>
      <c r="O273" s="87"/>
      <c r="P273" s="225">
        <f>O273*H273</f>
        <v>0</v>
      </c>
      <c r="Q273" s="225">
        <v>0.0019</v>
      </c>
      <c r="R273" s="225">
        <f>Q273*H273</f>
        <v>0.99285640000000008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502</v>
      </c>
      <c r="AT273" s="227" t="s">
        <v>241</v>
      </c>
      <c r="AU273" s="227" t="s">
        <v>86</v>
      </c>
      <c r="AY273" s="20" t="s">
        <v>213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86</v>
      </c>
      <c r="BK273" s="228">
        <f>ROUND(I273*H273,2)</f>
        <v>0</v>
      </c>
      <c r="BL273" s="20" t="s">
        <v>314</v>
      </c>
      <c r="BM273" s="227" t="s">
        <v>3516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3517</v>
      </c>
      <c r="G274" s="246"/>
      <c r="H274" s="249">
        <v>522.55600000000004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80</v>
      </c>
      <c r="AY274" s="255" t="s">
        <v>213</v>
      </c>
    </row>
    <row r="275" s="2" customFormat="1" ht="21.75" customHeight="1">
      <c r="A275" s="41"/>
      <c r="B275" s="42"/>
      <c r="C275" s="216" t="s">
        <v>487</v>
      </c>
      <c r="D275" s="216" t="s">
        <v>215</v>
      </c>
      <c r="E275" s="217" t="s">
        <v>3518</v>
      </c>
      <c r="F275" s="218" t="s">
        <v>3519</v>
      </c>
      <c r="G275" s="219" t="s">
        <v>248</v>
      </c>
      <c r="H275" s="220">
        <v>25.152000000000001</v>
      </c>
      <c r="I275" s="221"/>
      <c r="J275" s="222">
        <f>ROUND(I275*H275,2)</f>
        <v>0</v>
      </c>
      <c r="K275" s="218" t="s">
        <v>219</v>
      </c>
      <c r="L275" s="47"/>
      <c r="M275" s="223" t="s">
        <v>21</v>
      </c>
      <c r="N275" s="224" t="s">
        <v>45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314</v>
      </c>
      <c r="AT275" s="227" t="s">
        <v>215</v>
      </c>
      <c r="AU275" s="227" t="s">
        <v>86</v>
      </c>
      <c r="AY275" s="20" t="s">
        <v>213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86</v>
      </c>
      <c r="BK275" s="228">
        <f>ROUND(I275*H275,2)</f>
        <v>0</v>
      </c>
      <c r="BL275" s="20" t="s">
        <v>314</v>
      </c>
      <c r="BM275" s="227" t="s">
        <v>3520</v>
      </c>
    </row>
    <row r="276" s="2" customFormat="1">
      <c r="A276" s="41"/>
      <c r="B276" s="42"/>
      <c r="C276" s="43"/>
      <c r="D276" s="229" t="s">
        <v>221</v>
      </c>
      <c r="E276" s="43"/>
      <c r="F276" s="230" t="s">
        <v>3521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221</v>
      </c>
      <c r="AU276" s="20" t="s">
        <v>86</v>
      </c>
    </row>
    <row r="277" s="13" customFormat="1">
      <c r="A277" s="13"/>
      <c r="B277" s="234"/>
      <c r="C277" s="235"/>
      <c r="D277" s="236" t="s">
        <v>223</v>
      </c>
      <c r="E277" s="237" t="s">
        <v>21</v>
      </c>
      <c r="F277" s="238" t="s">
        <v>3484</v>
      </c>
      <c r="G277" s="235"/>
      <c r="H277" s="237" t="s">
        <v>21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223</v>
      </c>
      <c r="AU277" s="244" t="s">
        <v>86</v>
      </c>
      <c r="AV277" s="13" t="s">
        <v>80</v>
      </c>
      <c r="AW277" s="13" t="s">
        <v>34</v>
      </c>
      <c r="AX277" s="13" t="s">
        <v>73</v>
      </c>
      <c r="AY277" s="244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3385</v>
      </c>
      <c r="G278" s="246"/>
      <c r="H278" s="249">
        <v>23.140000000000001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3" customFormat="1">
      <c r="A279" s="13"/>
      <c r="B279" s="234"/>
      <c r="C279" s="235"/>
      <c r="D279" s="236" t="s">
        <v>223</v>
      </c>
      <c r="E279" s="237" t="s">
        <v>21</v>
      </c>
      <c r="F279" s="238" t="s">
        <v>3431</v>
      </c>
      <c r="G279" s="235"/>
      <c r="H279" s="237" t="s">
        <v>21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223</v>
      </c>
      <c r="AU279" s="244" t="s">
        <v>86</v>
      </c>
      <c r="AV279" s="13" t="s">
        <v>80</v>
      </c>
      <c r="AW279" s="13" t="s">
        <v>34</v>
      </c>
      <c r="AX279" s="13" t="s">
        <v>73</v>
      </c>
      <c r="AY279" s="244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3522</v>
      </c>
      <c r="G280" s="246"/>
      <c r="H280" s="249">
        <v>2.012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6" customFormat="1">
      <c r="A281" s="16"/>
      <c r="B281" s="282"/>
      <c r="C281" s="283"/>
      <c r="D281" s="236" t="s">
        <v>223</v>
      </c>
      <c r="E281" s="284" t="s">
        <v>21</v>
      </c>
      <c r="F281" s="285" t="s">
        <v>380</v>
      </c>
      <c r="G281" s="283"/>
      <c r="H281" s="286">
        <v>25.152000000000001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2" t="s">
        <v>223</v>
      </c>
      <c r="AU281" s="292" t="s">
        <v>86</v>
      </c>
      <c r="AV281" s="16" t="s">
        <v>116</v>
      </c>
      <c r="AW281" s="16" t="s">
        <v>34</v>
      </c>
      <c r="AX281" s="16" t="s">
        <v>73</v>
      </c>
      <c r="AY281" s="292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25.152000000000001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67" t="s">
        <v>493</v>
      </c>
      <c r="D283" s="267" t="s">
        <v>241</v>
      </c>
      <c r="E283" s="268" t="s">
        <v>3523</v>
      </c>
      <c r="F283" s="269" t="s">
        <v>3524</v>
      </c>
      <c r="G283" s="270" t="s">
        <v>248</v>
      </c>
      <c r="H283" s="271">
        <v>27.667000000000002</v>
      </c>
      <c r="I283" s="272"/>
      <c r="J283" s="273">
        <f>ROUND(I283*H283,2)</f>
        <v>0</v>
      </c>
      <c r="K283" s="269" t="s">
        <v>219</v>
      </c>
      <c r="L283" s="274"/>
      <c r="M283" s="275" t="s">
        <v>21</v>
      </c>
      <c r="N283" s="276" t="s">
        <v>45</v>
      </c>
      <c r="O283" s="87"/>
      <c r="P283" s="225">
        <f>O283*H283</f>
        <v>0</v>
      </c>
      <c r="Q283" s="225">
        <v>0.00029999999999999997</v>
      </c>
      <c r="R283" s="225">
        <f>Q283*H283</f>
        <v>0.0083000999999999995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502</v>
      </c>
      <c r="AT283" s="227" t="s">
        <v>241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314</v>
      </c>
      <c r="BM283" s="227" t="s">
        <v>3525</v>
      </c>
    </row>
    <row r="284" s="13" customFormat="1">
      <c r="A284" s="13"/>
      <c r="B284" s="234"/>
      <c r="C284" s="235"/>
      <c r="D284" s="236" t="s">
        <v>223</v>
      </c>
      <c r="E284" s="237" t="s">
        <v>21</v>
      </c>
      <c r="F284" s="238" t="s">
        <v>3484</v>
      </c>
      <c r="G284" s="235"/>
      <c r="H284" s="237" t="s">
        <v>21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223</v>
      </c>
      <c r="AU284" s="244" t="s">
        <v>86</v>
      </c>
      <c r="AV284" s="13" t="s">
        <v>80</v>
      </c>
      <c r="AW284" s="13" t="s">
        <v>34</v>
      </c>
      <c r="AX284" s="13" t="s">
        <v>73</v>
      </c>
      <c r="AY284" s="244" t="s">
        <v>213</v>
      </c>
    </row>
    <row r="285" s="14" customFormat="1">
      <c r="A285" s="14"/>
      <c r="B285" s="245"/>
      <c r="C285" s="246"/>
      <c r="D285" s="236" t="s">
        <v>223</v>
      </c>
      <c r="E285" s="247" t="s">
        <v>21</v>
      </c>
      <c r="F285" s="248" t="s">
        <v>3526</v>
      </c>
      <c r="G285" s="246"/>
      <c r="H285" s="249">
        <v>25.454000000000001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223</v>
      </c>
      <c r="AU285" s="255" t="s">
        <v>86</v>
      </c>
      <c r="AV285" s="14" t="s">
        <v>86</v>
      </c>
      <c r="AW285" s="14" t="s">
        <v>34</v>
      </c>
      <c r="AX285" s="14" t="s">
        <v>73</v>
      </c>
      <c r="AY285" s="255" t="s">
        <v>213</v>
      </c>
    </row>
    <row r="286" s="13" customFormat="1">
      <c r="A286" s="13"/>
      <c r="B286" s="234"/>
      <c r="C286" s="235"/>
      <c r="D286" s="236" t="s">
        <v>223</v>
      </c>
      <c r="E286" s="237" t="s">
        <v>21</v>
      </c>
      <c r="F286" s="238" t="s">
        <v>3431</v>
      </c>
      <c r="G286" s="235"/>
      <c r="H286" s="237" t="s">
        <v>21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223</v>
      </c>
      <c r="AU286" s="244" t="s">
        <v>86</v>
      </c>
      <c r="AV286" s="13" t="s">
        <v>80</v>
      </c>
      <c r="AW286" s="13" t="s">
        <v>34</v>
      </c>
      <c r="AX286" s="13" t="s">
        <v>73</v>
      </c>
      <c r="AY286" s="244" t="s">
        <v>213</v>
      </c>
    </row>
    <row r="287" s="14" customFormat="1">
      <c r="A287" s="14"/>
      <c r="B287" s="245"/>
      <c r="C287" s="246"/>
      <c r="D287" s="236" t="s">
        <v>223</v>
      </c>
      <c r="E287" s="247" t="s">
        <v>21</v>
      </c>
      <c r="F287" s="248" t="s">
        <v>3527</v>
      </c>
      <c r="G287" s="246"/>
      <c r="H287" s="249">
        <v>2.2130000000000001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223</v>
      </c>
      <c r="AU287" s="255" t="s">
        <v>86</v>
      </c>
      <c r="AV287" s="14" t="s">
        <v>86</v>
      </c>
      <c r="AW287" s="14" t="s">
        <v>34</v>
      </c>
      <c r="AX287" s="14" t="s">
        <v>73</v>
      </c>
      <c r="AY287" s="255" t="s">
        <v>213</v>
      </c>
    </row>
    <row r="288" s="16" customFormat="1">
      <c r="A288" s="16"/>
      <c r="B288" s="282"/>
      <c r="C288" s="283"/>
      <c r="D288" s="236" t="s">
        <v>223</v>
      </c>
      <c r="E288" s="284" t="s">
        <v>21</v>
      </c>
      <c r="F288" s="285" t="s">
        <v>380</v>
      </c>
      <c r="G288" s="283"/>
      <c r="H288" s="286">
        <v>27.667000000000002</v>
      </c>
      <c r="I288" s="287"/>
      <c r="J288" s="283"/>
      <c r="K288" s="283"/>
      <c r="L288" s="288"/>
      <c r="M288" s="289"/>
      <c r="N288" s="290"/>
      <c r="O288" s="290"/>
      <c r="P288" s="290"/>
      <c r="Q288" s="290"/>
      <c r="R288" s="290"/>
      <c r="S288" s="290"/>
      <c r="T288" s="29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92" t="s">
        <v>223</v>
      </c>
      <c r="AU288" s="292" t="s">
        <v>86</v>
      </c>
      <c r="AV288" s="16" t="s">
        <v>116</v>
      </c>
      <c r="AW288" s="16" t="s">
        <v>34</v>
      </c>
      <c r="AX288" s="16" t="s">
        <v>73</v>
      </c>
      <c r="AY288" s="292" t="s">
        <v>213</v>
      </c>
    </row>
    <row r="289" s="15" customFormat="1">
      <c r="A289" s="15"/>
      <c r="B289" s="256"/>
      <c r="C289" s="257"/>
      <c r="D289" s="236" t="s">
        <v>223</v>
      </c>
      <c r="E289" s="258" t="s">
        <v>21</v>
      </c>
      <c r="F289" s="259" t="s">
        <v>230</v>
      </c>
      <c r="G289" s="257"/>
      <c r="H289" s="260">
        <v>27.667000000000002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223</v>
      </c>
      <c r="AU289" s="266" t="s">
        <v>86</v>
      </c>
      <c r="AV289" s="15" t="s">
        <v>122</v>
      </c>
      <c r="AW289" s="15" t="s">
        <v>34</v>
      </c>
      <c r="AX289" s="15" t="s">
        <v>80</v>
      </c>
      <c r="AY289" s="266" t="s">
        <v>213</v>
      </c>
    </row>
    <row r="290" s="2" customFormat="1" ht="24.15" customHeight="1">
      <c r="A290" s="41"/>
      <c r="B290" s="42"/>
      <c r="C290" s="216" t="s">
        <v>496</v>
      </c>
      <c r="D290" s="216" t="s">
        <v>215</v>
      </c>
      <c r="E290" s="217" t="s">
        <v>3528</v>
      </c>
      <c r="F290" s="218" t="s">
        <v>3529</v>
      </c>
      <c r="G290" s="219" t="s">
        <v>248</v>
      </c>
      <c r="H290" s="220">
        <v>23.140000000000001</v>
      </c>
      <c r="I290" s="221"/>
      <c r="J290" s="222">
        <f>ROUND(I290*H290,2)</f>
        <v>0</v>
      </c>
      <c r="K290" s="218" t="s">
        <v>219</v>
      </c>
      <c r="L290" s="47"/>
      <c r="M290" s="223" t="s">
        <v>21</v>
      </c>
      <c r="N290" s="224" t="s">
        <v>45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314</v>
      </c>
      <c r="AT290" s="227" t="s">
        <v>215</v>
      </c>
      <c r="AU290" s="227" t="s">
        <v>86</v>
      </c>
      <c r="AY290" s="20" t="s">
        <v>213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86</v>
      </c>
      <c r="BK290" s="228">
        <f>ROUND(I290*H290,2)</f>
        <v>0</v>
      </c>
      <c r="BL290" s="20" t="s">
        <v>314</v>
      </c>
      <c r="BM290" s="227" t="s">
        <v>3530</v>
      </c>
    </row>
    <row r="291" s="2" customFormat="1">
      <c r="A291" s="41"/>
      <c r="B291" s="42"/>
      <c r="C291" s="43"/>
      <c r="D291" s="229" t="s">
        <v>221</v>
      </c>
      <c r="E291" s="43"/>
      <c r="F291" s="230" t="s">
        <v>3531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221</v>
      </c>
      <c r="AU291" s="20" t="s">
        <v>86</v>
      </c>
    </row>
    <row r="292" s="13" customFormat="1">
      <c r="A292" s="13"/>
      <c r="B292" s="234"/>
      <c r="C292" s="235"/>
      <c r="D292" s="236" t="s">
        <v>223</v>
      </c>
      <c r="E292" s="237" t="s">
        <v>21</v>
      </c>
      <c r="F292" s="238" t="s">
        <v>3384</v>
      </c>
      <c r="G292" s="235"/>
      <c r="H292" s="237" t="s">
        <v>21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223</v>
      </c>
      <c r="AU292" s="244" t="s">
        <v>86</v>
      </c>
      <c r="AV292" s="13" t="s">
        <v>80</v>
      </c>
      <c r="AW292" s="13" t="s">
        <v>34</v>
      </c>
      <c r="AX292" s="13" t="s">
        <v>73</v>
      </c>
      <c r="AY292" s="244" t="s">
        <v>213</v>
      </c>
    </row>
    <row r="293" s="14" customFormat="1">
      <c r="A293" s="14"/>
      <c r="B293" s="245"/>
      <c r="C293" s="246"/>
      <c r="D293" s="236" t="s">
        <v>223</v>
      </c>
      <c r="E293" s="247" t="s">
        <v>21</v>
      </c>
      <c r="F293" s="248" t="s">
        <v>3385</v>
      </c>
      <c r="G293" s="246"/>
      <c r="H293" s="249">
        <v>23.140000000000001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223</v>
      </c>
      <c r="AU293" s="255" t="s">
        <v>86</v>
      </c>
      <c r="AV293" s="14" t="s">
        <v>86</v>
      </c>
      <c r="AW293" s="14" t="s">
        <v>34</v>
      </c>
      <c r="AX293" s="14" t="s">
        <v>73</v>
      </c>
      <c r="AY293" s="255" t="s">
        <v>213</v>
      </c>
    </row>
    <row r="294" s="15" customFormat="1">
      <c r="A294" s="15"/>
      <c r="B294" s="256"/>
      <c r="C294" s="257"/>
      <c r="D294" s="236" t="s">
        <v>223</v>
      </c>
      <c r="E294" s="258" t="s">
        <v>21</v>
      </c>
      <c r="F294" s="259" t="s">
        <v>230</v>
      </c>
      <c r="G294" s="257"/>
      <c r="H294" s="260">
        <v>23.140000000000001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223</v>
      </c>
      <c r="AU294" s="266" t="s">
        <v>86</v>
      </c>
      <c r="AV294" s="15" t="s">
        <v>122</v>
      </c>
      <c r="AW294" s="15" t="s">
        <v>34</v>
      </c>
      <c r="AX294" s="15" t="s">
        <v>80</v>
      </c>
      <c r="AY294" s="266" t="s">
        <v>213</v>
      </c>
    </row>
    <row r="295" s="2" customFormat="1" ht="24.15" customHeight="1">
      <c r="A295" s="41"/>
      <c r="B295" s="42"/>
      <c r="C295" s="267" t="s">
        <v>499</v>
      </c>
      <c r="D295" s="267" t="s">
        <v>241</v>
      </c>
      <c r="E295" s="268" t="s">
        <v>3532</v>
      </c>
      <c r="F295" s="269" t="s">
        <v>3533</v>
      </c>
      <c r="G295" s="270" t="s">
        <v>248</v>
      </c>
      <c r="H295" s="271">
        <v>26.957999999999998</v>
      </c>
      <c r="I295" s="272"/>
      <c r="J295" s="273">
        <f>ROUND(I295*H295,2)</f>
        <v>0</v>
      </c>
      <c r="K295" s="269" t="s">
        <v>219</v>
      </c>
      <c r="L295" s="274"/>
      <c r="M295" s="275" t="s">
        <v>21</v>
      </c>
      <c r="N295" s="276" t="s">
        <v>45</v>
      </c>
      <c r="O295" s="87"/>
      <c r="P295" s="225">
        <f>O295*H295</f>
        <v>0</v>
      </c>
      <c r="Q295" s="225">
        <v>0.002</v>
      </c>
      <c r="R295" s="225">
        <f>Q295*H295</f>
        <v>0.053915999999999999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502</v>
      </c>
      <c r="AT295" s="227" t="s">
        <v>241</v>
      </c>
      <c r="AU295" s="227" t="s">
        <v>86</v>
      </c>
      <c r="AY295" s="20" t="s">
        <v>213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86</v>
      </c>
      <c r="BK295" s="228">
        <f>ROUND(I295*H295,2)</f>
        <v>0</v>
      </c>
      <c r="BL295" s="20" t="s">
        <v>314</v>
      </c>
      <c r="BM295" s="227" t="s">
        <v>3534</v>
      </c>
    </row>
    <row r="296" s="13" customFormat="1">
      <c r="A296" s="13"/>
      <c r="B296" s="234"/>
      <c r="C296" s="235"/>
      <c r="D296" s="236" t="s">
        <v>223</v>
      </c>
      <c r="E296" s="237" t="s">
        <v>21</v>
      </c>
      <c r="F296" s="238" t="s">
        <v>3384</v>
      </c>
      <c r="G296" s="235"/>
      <c r="H296" s="237" t="s">
        <v>21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223</v>
      </c>
      <c r="AU296" s="244" t="s">
        <v>86</v>
      </c>
      <c r="AV296" s="13" t="s">
        <v>80</v>
      </c>
      <c r="AW296" s="13" t="s">
        <v>34</v>
      </c>
      <c r="AX296" s="13" t="s">
        <v>73</v>
      </c>
      <c r="AY296" s="244" t="s">
        <v>213</v>
      </c>
    </row>
    <row r="297" s="14" customFormat="1">
      <c r="A297" s="14"/>
      <c r="B297" s="245"/>
      <c r="C297" s="246"/>
      <c r="D297" s="236" t="s">
        <v>223</v>
      </c>
      <c r="E297" s="247" t="s">
        <v>21</v>
      </c>
      <c r="F297" s="248" t="s">
        <v>3535</v>
      </c>
      <c r="G297" s="246"/>
      <c r="H297" s="249">
        <v>26.957999999999998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223</v>
      </c>
      <c r="AU297" s="255" t="s">
        <v>86</v>
      </c>
      <c r="AV297" s="14" t="s">
        <v>86</v>
      </c>
      <c r="AW297" s="14" t="s">
        <v>34</v>
      </c>
      <c r="AX297" s="14" t="s">
        <v>73</v>
      </c>
      <c r="AY297" s="255" t="s">
        <v>213</v>
      </c>
    </row>
    <row r="298" s="15" customFormat="1">
      <c r="A298" s="15"/>
      <c r="B298" s="256"/>
      <c r="C298" s="257"/>
      <c r="D298" s="236" t="s">
        <v>223</v>
      </c>
      <c r="E298" s="258" t="s">
        <v>21</v>
      </c>
      <c r="F298" s="259" t="s">
        <v>230</v>
      </c>
      <c r="G298" s="257"/>
      <c r="H298" s="260">
        <v>26.957999999999998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223</v>
      </c>
      <c r="AU298" s="266" t="s">
        <v>86</v>
      </c>
      <c r="AV298" s="15" t="s">
        <v>122</v>
      </c>
      <c r="AW298" s="15" t="s">
        <v>34</v>
      </c>
      <c r="AX298" s="15" t="s">
        <v>80</v>
      </c>
      <c r="AY298" s="266" t="s">
        <v>213</v>
      </c>
    </row>
    <row r="299" s="2" customFormat="1" ht="21.75" customHeight="1">
      <c r="A299" s="41"/>
      <c r="B299" s="42"/>
      <c r="C299" s="216" t="s">
        <v>502</v>
      </c>
      <c r="D299" s="216" t="s">
        <v>215</v>
      </c>
      <c r="E299" s="217" t="s">
        <v>3536</v>
      </c>
      <c r="F299" s="218" t="s">
        <v>3537</v>
      </c>
      <c r="G299" s="219" t="s">
        <v>248</v>
      </c>
      <c r="H299" s="220">
        <v>23.140000000000001</v>
      </c>
      <c r="I299" s="221"/>
      <c r="J299" s="222">
        <f>ROUND(I299*H299,2)</f>
        <v>0</v>
      </c>
      <c r="K299" s="218" t="s">
        <v>219</v>
      </c>
      <c r="L299" s="47"/>
      <c r="M299" s="223" t="s">
        <v>21</v>
      </c>
      <c r="N299" s="224" t="s">
        <v>45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314</v>
      </c>
      <c r="AT299" s="227" t="s">
        <v>215</v>
      </c>
      <c r="AU299" s="227" t="s">
        <v>86</v>
      </c>
      <c r="AY299" s="20" t="s">
        <v>213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86</v>
      </c>
      <c r="BK299" s="228">
        <f>ROUND(I299*H299,2)</f>
        <v>0</v>
      </c>
      <c r="BL299" s="20" t="s">
        <v>314</v>
      </c>
      <c r="BM299" s="227" t="s">
        <v>3538</v>
      </c>
    </row>
    <row r="300" s="2" customFormat="1">
      <c r="A300" s="41"/>
      <c r="B300" s="42"/>
      <c r="C300" s="43"/>
      <c r="D300" s="229" t="s">
        <v>221</v>
      </c>
      <c r="E300" s="43"/>
      <c r="F300" s="230" t="s">
        <v>3539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221</v>
      </c>
      <c r="AU300" s="20" t="s">
        <v>86</v>
      </c>
    </row>
    <row r="301" s="13" customFormat="1">
      <c r="A301" s="13"/>
      <c r="B301" s="234"/>
      <c r="C301" s="235"/>
      <c r="D301" s="236" t="s">
        <v>223</v>
      </c>
      <c r="E301" s="237" t="s">
        <v>21</v>
      </c>
      <c r="F301" s="238" t="s">
        <v>3384</v>
      </c>
      <c r="G301" s="235"/>
      <c r="H301" s="237" t="s">
        <v>21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223</v>
      </c>
      <c r="AU301" s="244" t="s">
        <v>86</v>
      </c>
      <c r="AV301" s="13" t="s">
        <v>80</v>
      </c>
      <c r="AW301" s="13" t="s">
        <v>34</v>
      </c>
      <c r="AX301" s="13" t="s">
        <v>73</v>
      </c>
      <c r="AY301" s="244" t="s">
        <v>213</v>
      </c>
    </row>
    <row r="302" s="14" customFormat="1">
      <c r="A302" s="14"/>
      <c r="B302" s="245"/>
      <c r="C302" s="246"/>
      <c r="D302" s="236" t="s">
        <v>223</v>
      </c>
      <c r="E302" s="247" t="s">
        <v>21</v>
      </c>
      <c r="F302" s="248" t="s">
        <v>3369</v>
      </c>
      <c r="G302" s="246"/>
      <c r="H302" s="249">
        <v>23.140000000000001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223</v>
      </c>
      <c r="AU302" s="255" t="s">
        <v>86</v>
      </c>
      <c r="AV302" s="14" t="s">
        <v>86</v>
      </c>
      <c r="AW302" s="14" t="s">
        <v>34</v>
      </c>
      <c r="AX302" s="14" t="s">
        <v>73</v>
      </c>
      <c r="AY302" s="255" t="s">
        <v>213</v>
      </c>
    </row>
    <row r="303" s="15" customFormat="1">
      <c r="A303" s="15"/>
      <c r="B303" s="256"/>
      <c r="C303" s="257"/>
      <c r="D303" s="236" t="s">
        <v>223</v>
      </c>
      <c r="E303" s="258" t="s">
        <v>21</v>
      </c>
      <c r="F303" s="259" t="s">
        <v>230</v>
      </c>
      <c r="G303" s="257"/>
      <c r="H303" s="260">
        <v>23.140000000000001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223</v>
      </c>
      <c r="AU303" s="266" t="s">
        <v>86</v>
      </c>
      <c r="AV303" s="15" t="s">
        <v>122</v>
      </c>
      <c r="AW303" s="15" t="s">
        <v>34</v>
      </c>
      <c r="AX303" s="15" t="s">
        <v>80</v>
      </c>
      <c r="AY303" s="266" t="s">
        <v>213</v>
      </c>
    </row>
    <row r="304" s="2" customFormat="1" ht="16.5" customHeight="1">
      <c r="A304" s="41"/>
      <c r="B304" s="42"/>
      <c r="C304" s="267" t="s">
        <v>505</v>
      </c>
      <c r="D304" s="267" t="s">
        <v>241</v>
      </c>
      <c r="E304" s="268" t="s">
        <v>3540</v>
      </c>
      <c r="F304" s="269" t="s">
        <v>3541</v>
      </c>
      <c r="G304" s="270" t="s">
        <v>218</v>
      </c>
      <c r="H304" s="271">
        <v>2.3140000000000001</v>
      </c>
      <c r="I304" s="272"/>
      <c r="J304" s="273">
        <f>ROUND(I304*H304,2)</f>
        <v>0</v>
      </c>
      <c r="K304" s="269" t="s">
        <v>219</v>
      </c>
      <c r="L304" s="274"/>
      <c r="M304" s="275" t="s">
        <v>21</v>
      </c>
      <c r="N304" s="276" t="s">
        <v>45</v>
      </c>
      <c r="O304" s="87"/>
      <c r="P304" s="225">
        <f>O304*H304</f>
        <v>0</v>
      </c>
      <c r="Q304" s="225">
        <v>0.45000000000000001</v>
      </c>
      <c r="R304" s="225">
        <f>Q304*H304</f>
        <v>1.0413000000000001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502</v>
      </c>
      <c r="AT304" s="227" t="s">
        <v>241</v>
      </c>
      <c r="AU304" s="227" t="s">
        <v>86</v>
      </c>
      <c r="AY304" s="20" t="s">
        <v>213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86</v>
      </c>
      <c r="BK304" s="228">
        <f>ROUND(I304*H304,2)</f>
        <v>0</v>
      </c>
      <c r="BL304" s="20" t="s">
        <v>314</v>
      </c>
      <c r="BM304" s="227" t="s">
        <v>3542</v>
      </c>
    </row>
    <row r="305" s="14" customFormat="1">
      <c r="A305" s="14"/>
      <c r="B305" s="245"/>
      <c r="C305" s="246"/>
      <c r="D305" s="236" t="s">
        <v>223</v>
      </c>
      <c r="E305" s="247" t="s">
        <v>21</v>
      </c>
      <c r="F305" s="248" t="s">
        <v>3543</v>
      </c>
      <c r="G305" s="246"/>
      <c r="H305" s="249">
        <v>2.3140000000000001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223</v>
      </c>
      <c r="AU305" s="255" t="s">
        <v>86</v>
      </c>
      <c r="AV305" s="14" t="s">
        <v>86</v>
      </c>
      <c r="AW305" s="14" t="s">
        <v>34</v>
      </c>
      <c r="AX305" s="14" t="s">
        <v>73</v>
      </c>
      <c r="AY305" s="255" t="s">
        <v>213</v>
      </c>
    </row>
    <row r="306" s="15" customFormat="1">
      <c r="A306" s="15"/>
      <c r="B306" s="256"/>
      <c r="C306" s="257"/>
      <c r="D306" s="236" t="s">
        <v>223</v>
      </c>
      <c r="E306" s="258" t="s">
        <v>21</v>
      </c>
      <c r="F306" s="259" t="s">
        <v>230</v>
      </c>
      <c r="G306" s="257"/>
      <c r="H306" s="260">
        <v>2.3140000000000001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223</v>
      </c>
      <c r="AU306" s="266" t="s">
        <v>86</v>
      </c>
      <c r="AV306" s="15" t="s">
        <v>122</v>
      </c>
      <c r="AW306" s="15" t="s">
        <v>34</v>
      </c>
      <c r="AX306" s="15" t="s">
        <v>80</v>
      </c>
      <c r="AY306" s="266" t="s">
        <v>213</v>
      </c>
    </row>
    <row r="307" s="2" customFormat="1" ht="21.75" customHeight="1">
      <c r="A307" s="41"/>
      <c r="B307" s="42"/>
      <c r="C307" s="216" t="s">
        <v>509</v>
      </c>
      <c r="D307" s="216" t="s">
        <v>215</v>
      </c>
      <c r="E307" s="217" t="s">
        <v>3544</v>
      </c>
      <c r="F307" s="218" t="s">
        <v>3545</v>
      </c>
      <c r="G307" s="219" t="s">
        <v>248</v>
      </c>
      <c r="H307" s="220">
        <v>23.140000000000001</v>
      </c>
      <c r="I307" s="221"/>
      <c r="J307" s="222">
        <f>ROUND(I307*H307,2)</f>
        <v>0</v>
      </c>
      <c r="K307" s="218" t="s">
        <v>219</v>
      </c>
      <c r="L307" s="47"/>
      <c r="M307" s="223" t="s">
        <v>21</v>
      </c>
      <c r="N307" s="224" t="s">
        <v>45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314</v>
      </c>
      <c r="AT307" s="227" t="s">
        <v>215</v>
      </c>
      <c r="AU307" s="227" t="s">
        <v>86</v>
      </c>
      <c r="AY307" s="20" t="s">
        <v>213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86</v>
      </c>
      <c r="BK307" s="228">
        <f>ROUND(I307*H307,2)</f>
        <v>0</v>
      </c>
      <c r="BL307" s="20" t="s">
        <v>314</v>
      </c>
      <c r="BM307" s="227" t="s">
        <v>3546</v>
      </c>
    </row>
    <row r="308" s="2" customFormat="1">
      <c r="A308" s="41"/>
      <c r="B308" s="42"/>
      <c r="C308" s="43"/>
      <c r="D308" s="229" t="s">
        <v>221</v>
      </c>
      <c r="E308" s="43"/>
      <c r="F308" s="230" t="s">
        <v>3547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221</v>
      </c>
      <c r="AU308" s="20" t="s">
        <v>86</v>
      </c>
    </row>
    <row r="309" s="14" customFormat="1">
      <c r="A309" s="14"/>
      <c r="B309" s="245"/>
      <c r="C309" s="246"/>
      <c r="D309" s="236" t="s">
        <v>223</v>
      </c>
      <c r="E309" s="247" t="s">
        <v>21</v>
      </c>
      <c r="F309" s="248" t="s">
        <v>3369</v>
      </c>
      <c r="G309" s="246"/>
      <c r="H309" s="249">
        <v>23.140000000000001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223</v>
      </c>
      <c r="AU309" s="255" t="s">
        <v>86</v>
      </c>
      <c r="AV309" s="14" t="s">
        <v>86</v>
      </c>
      <c r="AW309" s="14" t="s">
        <v>34</v>
      </c>
      <c r="AX309" s="14" t="s">
        <v>80</v>
      </c>
      <c r="AY309" s="255" t="s">
        <v>213</v>
      </c>
    </row>
    <row r="310" s="2" customFormat="1" ht="16.5" customHeight="1">
      <c r="A310" s="41"/>
      <c r="B310" s="42"/>
      <c r="C310" s="267" t="s">
        <v>513</v>
      </c>
      <c r="D310" s="267" t="s">
        <v>241</v>
      </c>
      <c r="E310" s="268" t="s">
        <v>3548</v>
      </c>
      <c r="F310" s="269" t="s">
        <v>3549</v>
      </c>
      <c r="G310" s="270" t="s">
        <v>248</v>
      </c>
      <c r="H310" s="271">
        <v>23.140000000000001</v>
      </c>
      <c r="I310" s="272"/>
      <c r="J310" s="273">
        <f>ROUND(I310*H310,2)</f>
        <v>0</v>
      </c>
      <c r="K310" s="269" t="s">
        <v>219</v>
      </c>
      <c r="L310" s="274"/>
      <c r="M310" s="275" t="s">
        <v>21</v>
      </c>
      <c r="N310" s="276" t="s">
        <v>45</v>
      </c>
      <c r="O310" s="87"/>
      <c r="P310" s="225">
        <f>O310*H310</f>
        <v>0</v>
      </c>
      <c r="Q310" s="225">
        <v>0.010999999999999999</v>
      </c>
      <c r="R310" s="225">
        <f>Q310*H310</f>
        <v>0.25453999999999999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502</v>
      </c>
      <c r="AT310" s="227" t="s">
        <v>241</v>
      </c>
      <c r="AU310" s="227" t="s">
        <v>86</v>
      </c>
      <c r="AY310" s="20" t="s">
        <v>213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86</v>
      </c>
      <c r="BK310" s="228">
        <f>ROUND(I310*H310,2)</f>
        <v>0</v>
      </c>
      <c r="BL310" s="20" t="s">
        <v>314</v>
      </c>
      <c r="BM310" s="227" t="s">
        <v>3550</v>
      </c>
    </row>
    <row r="311" s="2" customFormat="1" ht="24.15" customHeight="1">
      <c r="A311" s="41"/>
      <c r="B311" s="42"/>
      <c r="C311" s="216" t="s">
        <v>888</v>
      </c>
      <c r="D311" s="216" t="s">
        <v>215</v>
      </c>
      <c r="E311" s="217" t="s">
        <v>3551</v>
      </c>
      <c r="F311" s="218" t="s">
        <v>3552</v>
      </c>
      <c r="G311" s="219" t="s">
        <v>740</v>
      </c>
      <c r="H311" s="220">
        <v>8</v>
      </c>
      <c r="I311" s="221"/>
      <c r="J311" s="222">
        <f>ROUND(I311*H311,2)</f>
        <v>0</v>
      </c>
      <c r="K311" s="218" t="s">
        <v>21</v>
      </c>
      <c r="L311" s="47"/>
      <c r="M311" s="223" t="s">
        <v>21</v>
      </c>
      <c r="N311" s="224" t="s">
        <v>45</v>
      </c>
      <c r="O311" s="87"/>
      <c r="P311" s="225">
        <f>O311*H311</f>
        <v>0</v>
      </c>
      <c r="Q311" s="225">
        <v>6.9999999999999994E-05</v>
      </c>
      <c r="R311" s="225">
        <f>Q311*H311</f>
        <v>0.00055999999999999995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314</v>
      </c>
      <c r="AT311" s="227" t="s">
        <v>215</v>
      </c>
      <c r="AU311" s="227" t="s">
        <v>86</v>
      </c>
      <c r="AY311" s="20" t="s">
        <v>213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86</v>
      </c>
      <c r="BK311" s="228">
        <f>ROUND(I311*H311,2)</f>
        <v>0</v>
      </c>
      <c r="BL311" s="20" t="s">
        <v>314</v>
      </c>
      <c r="BM311" s="227" t="s">
        <v>3553</v>
      </c>
    </row>
    <row r="312" s="13" customFormat="1">
      <c r="A312" s="13"/>
      <c r="B312" s="234"/>
      <c r="C312" s="235"/>
      <c r="D312" s="236" t="s">
        <v>223</v>
      </c>
      <c r="E312" s="237" t="s">
        <v>21</v>
      </c>
      <c r="F312" s="238" t="s">
        <v>3554</v>
      </c>
      <c r="G312" s="235"/>
      <c r="H312" s="237" t="s">
        <v>21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223</v>
      </c>
      <c r="AU312" s="244" t="s">
        <v>86</v>
      </c>
      <c r="AV312" s="13" t="s">
        <v>80</v>
      </c>
      <c r="AW312" s="13" t="s">
        <v>34</v>
      </c>
      <c r="AX312" s="13" t="s">
        <v>73</v>
      </c>
      <c r="AY312" s="244" t="s">
        <v>213</v>
      </c>
    </row>
    <row r="313" s="14" customFormat="1">
      <c r="A313" s="14"/>
      <c r="B313" s="245"/>
      <c r="C313" s="246"/>
      <c r="D313" s="236" t="s">
        <v>223</v>
      </c>
      <c r="E313" s="247" t="s">
        <v>21</v>
      </c>
      <c r="F313" s="248" t="s">
        <v>145</v>
      </c>
      <c r="G313" s="246"/>
      <c r="H313" s="249">
        <v>6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223</v>
      </c>
      <c r="AU313" s="255" t="s">
        <v>86</v>
      </c>
      <c r="AV313" s="14" t="s">
        <v>86</v>
      </c>
      <c r="AW313" s="14" t="s">
        <v>34</v>
      </c>
      <c r="AX313" s="14" t="s">
        <v>73</v>
      </c>
      <c r="AY313" s="255" t="s">
        <v>213</v>
      </c>
    </row>
    <row r="314" s="13" customFormat="1">
      <c r="A314" s="13"/>
      <c r="B314" s="234"/>
      <c r="C314" s="235"/>
      <c r="D314" s="236" t="s">
        <v>223</v>
      </c>
      <c r="E314" s="237" t="s">
        <v>21</v>
      </c>
      <c r="F314" s="238" t="s">
        <v>3555</v>
      </c>
      <c r="G314" s="235"/>
      <c r="H314" s="237" t="s">
        <v>21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223</v>
      </c>
      <c r="AU314" s="244" t="s">
        <v>86</v>
      </c>
      <c r="AV314" s="13" t="s">
        <v>80</v>
      </c>
      <c r="AW314" s="13" t="s">
        <v>34</v>
      </c>
      <c r="AX314" s="13" t="s">
        <v>73</v>
      </c>
      <c r="AY314" s="244" t="s">
        <v>213</v>
      </c>
    </row>
    <row r="315" s="14" customFormat="1">
      <c r="A315" s="14"/>
      <c r="B315" s="245"/>
      <c r="C315" s="246"/>
      <c r="D315" s="236" t="s">
        <v>223</v>
      </c>
      <c r="E315" s="247" t="s">
        <v>21</v>
      </c>
      <c r="F315" s="248" t="s">
        <v>86</v>
      </c>
      <c r="G315" s="246"/>
      <c r="H315" s="249">
        <v>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223</v>
      </c>
      <c r="AU315" s="255" t="s">
        <v>86</v>
      </c>
      <c r="AV315" s="14" t="s">
        <v>86</v>
      </c>
      <c r="AW315" s="14" t="s">
        <v>34</v>
      </c>
      <c r="AX315" s="14" t="s">
        <v>73</v>
      </c>
      <c r="AY315" s="255" t="s">
        <v>213</v>
      </c>
    </row>
    <row r="316" s="15" customFormat="1">
      <c r="A316" s="15"/>
      <c r="B316" s="256"/>
      <c r="C316" s="257"/>
      <c r="D316" s="236" t="s">
        <v>223</v>
      </c>
      <c r="E316" s="258" t="s">
        <v>21</v>
      </c>
      <c r="F316" s="259" t="s">
        <v>230</v>
      </c>
      <c r="G316" s="257"/>
      <c r="H316" s="260">
        <v>8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223</v>
      </c>
      <c r="AU316" s="266" t="s">
        <v>86</v>
      </c>
      <c r="AV316" s="15" t="s">
        <v>122</v>
      </c>
      <c r="AW316" s="15" t="s">
        <v>34</v>
      </c>
      <c r="AX316" s="15" t="s">
        <v>80</v>
      </c>
      <c r="AY316" s="266" t="s">
        <v>213</v>
      </c>
    </row>
    <row r="317" s="2" customFormat="1" ht="24.15" customHeight="1">
      <c r="A317" s="41"/>
      <c r="B317" s="42"/>
      <c r="C317" s="216" t="s">
        <v>895</v>
      </c>
      <c r="D317" s="216" t="s">
        <v>215</v>
      </c>
      <c r="E317" s="217" t="s">
        <v>3556</v>
      </c>
      <c r="F317" s="218" t="s">
        <v>3557</v>
      </c>
      <c r="G317" s="219" t="s">
        <v>740</v>
      </c>
      <c r="H317" s="220">
        <v>8</v>
      </c>
      <c r="I317" s="221"/>
      <c r="J317" s="222">
        <f>ROUND(I317*H317,2)</f>
        <v>0</v>
      </c>
      <c r="K317" s="218" t="s">
        <v>219</v>
      </c>
      <c r="L317" s="47"/>
      <c r="M317" s="223" t="s">
        <v>21</v>
      </c>
      <c r="N317" s="224" t="s">
        <v>45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314</v>
      </c>
      <c r="AT317" s="227" t="s">
        <v>215</v>
      </c>
      <c r="AU317" s="227" t="s">
        <v>86</v>
      </c>
      <c r="AY317" s="20" t="s">
        <v>213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86</v>
      </c>
      <c r="BK317" s="228">
        <f>ROUND(I317*H317,2)</f>
        <v>0</v>
      </c>
      <c r="BL317" s="20" t="s">
        <v>314</v>
      </c>
      <c r="BM317" s="227" t="s">
        <v>3558</v>
      </c>
    </row>
    <row r="318" s="2" customFormat="1">
      <c r="A318" s="41"/>
      <c r="B318" s="42"/>
      <c r="C318" s="43"/>
      <c r="D318" s="229" t="s">
        <v>221</v>
      </c>
      <c r="E318" s="43"/>
      <c r="F318" s="230" t="s">
        <v>3559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221</v>
      </c>
      <c r="AU318" s="20" t="s">
        <v>86</v>
      </c>
    </row>
    <row r="319" s="2" customFormat="1" ht="16.5" customHeight="1">
      <c r="A319" s="41"/>
      <c r="B319" s="42"/>
      <c r="C319" s="267" t="s">
        <v>901</v>
      </c>
      <c r="D319" s="267" t="s">
        <v>241</v>
      </c>
      <c r="E319" s="268" t="s">
        <v>3560</v>
      </c>
      <c r="F319" s="269" t="s">
        <v>3561</v>
      </c>
      <c r="G319" s="270" t="s">
        <v>740</v>
      </c>
      <c r="H319" s="271">
        <v>8</v>
      </c>
      <c r="I319" s="272"/>
      <c r="J319" s="273">
        <f>ROUND(I319*H319,2)</f>
        <v>0</v>
      </c>
      <c r="K319" s="269" t="s">
        <v>219</v>
      </c>
      <c r="L319" s="274"/>
      <c r="M319" s="275" t="s">
        <v>21</v>
      </c>
      <c r="N319" s="276" t="s">
        <v>45</v>
      </c>
      <c r="O319" s="87"/>
      <c r="P319" s="225">
        <f>O319*H319</f>
        <v>0</v>
      </c>
      <c r="Q319" s="225">
        <v>0.00032000000000000003</v>
      </c>
      <c r="R319" s="225">
        <f>Q319*H319</f>
        <v>0.0025600000000000002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502</v>
      </c>
      <c r="AT319" s="227" t="s">
        <v>241</v>
      </c>
      <c r="AU319" s="227" t="s">
        <v>86</v>
      </c>
      <c r="AY319" s="20" t="s">
        <v>213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86</v>
      </c>
      <c r="BK319" s="228">
        <f>ROUND(I319*H319,2)</f>
        <v>0</v>
      </c>
      <c r="BL319" s="20" t="s">
        <v>314</v>
      </c>
      <c r="BM319" s="227" t="s">
        <v>3562</v>
      </c>
    </row>
    <row r="320" s="2" customFormat="1" ht="24.15" customHeight="1">
      <c r="A320" s="41"/>
      <c r="B320" s="42"/>
      <c r="C320" s="216" t="s">
        <v>906</v>
      </c>
      <c r="D320" s="216" t="s">
        <v>215</v>
      </c>
      <c r="E320" s="217" t="s">
        <v>3563</v>
      </c>
      <c r="F320" s="218" t="s">
        <v>3564</v>
      </c>
      <c r="G320" s="219" t="s">
        <v>284</v>
      </c>
      <c r="H320" s="220">
        <v>39.414999999999999</v>
      </c>
      <c r="I320" s="221"/>
      <c r="J320" s="222">
        <f>ROUND(I320*H320,2)</f>
        <v>0</v>
      </c>
      <c r="K320" s="218" t="s">
        <v>219</v>
      </c>
      <c r="L320" s="47"/>
      <c r="M320" s="223" t="s">
        <v>21</v>
      </c>
      <c r="N320" s="224" t="s">
        <v>45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314</v>
      </c>
      <c r="AT320" s="227" t="s">
        <v>215</v>
      </c>
      <c r="AU320" s="227" t="s">
        <v>86</v>
      </c>
      <c r="AY320" s="20" t="s">
        <v>213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86</v>
      </c>
      <c r="BK320" s="228">
        <f>ROUND(I320*H320,2)</f>
        <v>0</v>
      </c>
      <c r="BL320" s="20" t="s">
        <v>314</v>
      </c>
      <c r="BM320" s="227" t="s">
        <v>3565</v>
      </c>
    </row>
    <row r="321" s="2" customFormat="1">
      <c r="A321" s="41"/>
      <c r="B321" s="42"/>
      <c r="C321" s="43"/>
      <c r="D321" s="229" t="s">
        <v>221</v>
      </c>
      <c r="E321" s="43"/>
      <c r="F321" s="230" t="s">
        <v>3566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221</v>
      </c>
      <c r="AU321" s="20" t="s">
        <v>86</v>
      </c>
    </row>
    <row r="322" s="12" customFormat="1" ht="22.8" customHeight="1">
      <c r="A322" s="12"/>
      <c r="B322" s="200"/>
      <c r="C322" s="201"/>
      <c r="D322" s="202" t="s">
        <v>72</v>
      </c>
      <c r="E322" s="214" t="s">
        <v>1866</v>
      </c>
      <c r="F322" s="214" t="s">
        <v>1867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SUM(P323:P388)</f>
        <v>0</v>
      </c>
      <c r="Q322" s="208"/>
      <c r="R322" s="209">
        <f>SUM(R323:R388)</f>
        <v>1.4277827599999999</v>
      </c>
      <c r="S322" s="208"/>
      <c r="T322" s="210">
        <f>SUM(T323:T388)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86</v>
      </c>
      <c r="AT322" s="212" t="s">
        <v>72</v>
      </c>
      <c r="AU322" s="212" t="s">
        <v>80</v>
      </c>
      <c r="AY322" s="211" t="s">
        <v>213</v>
      </c>
      <c r="BK322" s="213">
        <f>SUM(BK323:BK388)</f>
        <v>0</v>
      </c>
    </row>
    <row r="323" s="2" customFormat="1" ht="33" customHeight="1">
      <c r="A323" s="41"/>
      <c r="B323" s="42"/>
      <c r="C323" s="216" t="s">
        <v>917</v>
      </c>
      <c r="D323" s="216" t="s">
        <v>215</v>
      </c>
      <c r="E323" s="217" t="s">
        <v>3567</v>
      </c>
      <c r="F323" s="218" t="s">
        <v>3568</v>
      </c>
      <c r="G323" s="219" t="s">
        <v>248</v>
      </c>
      <c r="H323" s="220">
        <v>49.908999999999999</v>
      </c>
      <c r="I323" s="221"/>
      <c r="J323" s="222">
        <f>ROUND(I323*H323,2)</f>
        <v>0</v>
      </c>
      <c r="K323" s="218" t="s">
        <v>219</v>
      </c>
      <c r="L323" s="47"/>
      <c r="M323" s="223" t="s">
        <v>21</v>
      </c>
      <c r="N323" s="224" t="s">
        <v>45</v>
      </c>
      <c r="O323" s="87"/>
      <c r="P323" s="225">
        <f>O323*H323</f>
        <v>0</v>
      </c>
      <c r="Q323" s="225">
        <v>0.00024000000000000001</v>
      </c>
      <c r="R323" s="225">
        <f>Q323*H323</f>
        <v>0.01197816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314</v>
      </c>
      <c r="AT323" s="227" t="s">
        <v>215</v>
      </c>
      <c r="AU323" s="227" t="s">
        <v>86</v>
      </c>
      <c r="AY323" s="20" t="s">
        <v>213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86</v>
      </c>
      <c r="BK323" s="228">
        <f>ROUND(I323*H323,2)</f>
        <v>0</v>
      </c>
      <c r="BL323" s="20" t="s">
        <v>314</v>
      </c>
      <c r="BM323" s="227" t="s">
        <v>3569</v>
      </c>
    </row>
    <row r="324" s="2" customFormat="1">
      <c r="A324" s="41"/>
      <c r="B324" s="42"/>
      <c r="C324" s="43"/>
      <c r="D324" s="229" t="s">
        <v>221</v>
      </c>
      <c r="E324" s="43"/>
      <c r="F324" s="230" t="s">
        <v>3570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221</v>
      </c>
      <c r="AU324" s="20" t="s">
        <v>86</v>
      </c>
    </row>
    <row r="325" s="13" customFormat="1">
      <c r="A325" s="13"/>
      <c r="B325" s="234"/>
      <c r="C325" s="235"/>
      <c r="D325" s="236" t="s">
        <v>223</v>
      </c>
      <c r="E325" s="237" t="s">
        <v>21</v>
      </c>
      <c r="F325" s="238" t="s">
        <v>3571</v>
      </c>
      <c r="G325" s="235"/>
      <c r="H325" s="237" t="s">
        <v>21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223</v>
      </c>
      <c r="AU325" s="244" t="s">
        <v>86</v>
      </c>
      <c r="AV325" s="13" t="s">
        <v>80</v>
      </c>
      <c r="AW325" s="13" t="s">
        <v>34</v>
      </c>
      <c r="AX325" s="13" t="s">
        <v>73</v>
      </c>
      <c r="AY325" s="244" t="s">
        <v>213</v>
      </c>
    </row>
    <row r="326" s="14" customFormat="1">
      <c r="A326" s="14"/>
      <c r="B326" s="245"/>
      <c r="C326" s="246"/>
      <c r="D326" s="236" t="s">
        <v>223</v>
      </c>
      <c r="E326" s="247" t="s">
        <v>21</v>
      </c>
      <c r="F326" s="248" t="s">
        <v>3572</v>
      </c>
      <c r="G326" s="246"/>
      <c r="H326" s="249">
        <v>35.140000000000001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223</v>
      </c>
      <c r="AU326" s="255" t="s">
        <v>86</v>
      </c>
      <c r="AV326" s="14" t="s">
        <v>86</v>
      </c>
      <c r="AW326" s="14" t="s">
        <v>34</v>
      </c>
      <c r="AX326" s="14" t="s">
        <v>73</v>
      </c>
      <c r="AY326" s="255" t="s">
        <v>213</v>
      </c>
    </row>
    <row r="327" s="14" customFormat="1">
      <c r="A327" s="14"/>
      <c r="B327" s="245"/>
      <c r="C327" s="246"/>
      <c r="D327" s="236" t="s">
        <v>223</v>
      </c>
      <c r="E327" s="247" t="s">
        <v>21</v>
      </c>
      <c r="F327" s="248" t="s">
        <v>3433</v>
      </c>
      <c r="G327" s="246"/>
      <c r="H327" s="249">
        <v>5.9160000000000004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223</v>
      </c>
      <c r="AU327" s="255" t="s">
        <v>86</v>
      </c>
      <c r="AV327" s="14" t="s">
        <v>86</v>
      </c>
      <c r="AW327" s="14" t="s">
        <v>34</v>
      </c>
      <c r="AX327" s="14" t="s">
        <v>73</v>
      </c>
      <c r="AY327" s="255" t="s">
        <v>213</v>
      </c>
    </row>
    <row r="328" s="13" customFormat="1">
      <c r="A328" s="13"/>
      <c r="B328" s="234"/>
      <c r="C328" s="235"/>
      <c r="D328" s="236" t="s">
        <v>223</v>
      </c>
      <c r="E328" s="237" t="s">
        <v>21</v>
      </c>
      <c r="F328" s="238" t="s">
        <v>3573</v>
      </c>
      <c r="G328" s="235"/>
      <c r="H328" s="237" t="s">
        <v>21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223</v>
      </c>
      <c r="AU328" s="244" t="s">
        <v>86</v>
      </c>
      <c r="AV328" s="13" t="s">
        <v>80</v>
      </c>
      <c r="AW328" s="13" t="s">
        <v>34</v>
      </c>
      <c r="AX328" s="13" t="s">
        <v>73</v>
      </c>
      <c r="AY328" s="244" t="s">
        <v>213</v>
      </c>
    </row>
    <row r="329" s="14" customFormat="1">
      <c r="A329" s="14"/>
      <c r="B329" s="245"/>
      <c r="C329" s="246"/>
      <c r="D329" s="236" t="s">
        <v>223</v>
      </c>
      <c r="E329" s="247" t="s">
        <v>21</v>
      </c>
      <c r="F329" s="248" t="s">
        <v>3574</v>
      </c>
      <c r="G329" s="246"/>
      <c r="H329" s="249">
        <v>8.8529999999999998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223</v>
      </c>
      <c r="AU329" s="255" t="s">
        <v>86</v>
      </c>
      <c r="AV329" s="14" t="s">
        <v>86</v>
      </c>
      <c r="AW329" s="14" t="s">
        <v>34</v>
      </c>
      <c r="AX329" s="14" t="s">
        <v>73</v>
      </c>
      <c r="AY329" s="255" t="s">
        <v>213</v>
      </c>
    </row>
    <row r="330" s="15" customFormat="1">
      <c r="A330" s="15"/>
      <c r="B330" s="256"/>
      <c r="C330" s="257"/>
      <c r="D330" s="236" t="s">
        <v>223</v>
      </c>
      <c r="E330" s="258" t="s">
        <v>21</v>
      </c>
      <c r="F330" s="259" t="s">
        <v>230</v>
      </c>
      <c r="G330" s="257"/>
      <c r="H330" s="260">
        <v>49.908999999999999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223</v>
      </c>
      <c r="AU330" s="266" t="s">
        <v>86</v>
      </c>
      <c r="AV330" s="15" t="s">
        <v>122</v>
      </c>
      <c r="AW330" s="15" t="s">
        <v>34</v>
      </c>
      <c r="AX330" s="15" t="s">
        <v>80</v>
      </c>
      <c r="AY330" s="266" t="s">
        <v>213</v>
      </c>
    </row>
    <row r="331" s="2" customFormat="1" ht="16.5" customHeight="1">
      <c r="A331" s="41"/>
      <c r="B331" s="42"/>
      <c r="C331" s="267" t="s">
        <v>946</v>
      </c>
      <c r="D331" s="267" t="s">
        <v>241</v>
      </c>
      <c r="E331" s="268" t="s">
        <v>3575</v>
      </c>
      <c r="F331" s="269" t="s">
        <v>3576</v>
      </c>
      <c r="G331" s="270" t="s">
        <v>248</v>
      </c>
      <c r="H331" s="271">
        <v>52.405000000000001</v>
      </c>
      <c r="I331" s="272"/>
      <c r="J331" s="273">
        <f>ROUND(I331*H331,2)</f>
        <v>0</v>
      </c>
      <c r="K331" s="269" t="s">
        <v>219</v>
      </c>
      <c r="L331" s="274"/>
      <c r="M331" s="275" t="s">
        <v>21</v>
      </c>
      <c r="N331" s="276" t="s">
        <v>45</v>
      </c>
      <c r="O331" s="87"/>
      <c r="P331" s="225">
        <f>O331*H331</f>
        <v>0</v>
      </c>
      <c r="Q331" s="225">
        <v>0.0023999999999999998</v>
      </c>
      <c r="R331" s="225">
        <f>Q331*H331</f>
        <v>0.125772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502</v>
      </c>
      <c r="AT331" s="227" t="s">
        <v>241</v>
      </c>
      <c r="AU331" s="227" t="s">
        <v>86</v>
      </c>
      <c r="AY331" s="20" t="s">
        <v>213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86</v>
      </c>
      <c r="BK331" s="228">
        <f>ROUND(I331*H331,2)</f>
        <v>0</v>
      </c>
      <c r="BL331" s="20" t="s">
        <v>314</v>
      </c>
      <c r="BM331" s="227" t="s">
        <v>3577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3578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3579</v>
      </c>
      <c r="G333" s="246"/>
      <c r="H333" s="249">
        <v>36.896999999999998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3580</v>
      </c>
      <c r="G334" s="246"/>
      <c r="H334" s="249">
        <v>6.2119999999999997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3" customFormat="1">
      <c r="A335" s="13"/>
      <c r="B335" s="234"/>
      <c r="C335" s="235"/>
      <c r="D335" s="236" t="s">
        <v>223</v>
      </c>
      <c r="E335" s="237" t="s">
        <v>21</v>
      </c>
      <c r="F335" s="238" t="s">
        <v>3573</v>
      </c>
      <c r="G335" s="235"/>
      <c r="H335" s="237" t="s">
        <v>21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223</v>
      </c>
      <c r="AU335" s="244" t="s">
        <v>86</v>
      </c>
      <c r="AV335" s="13" t="s">
        <v>80</v>
      </c>
      <c r="AW335" s="13" t="s">
        <v>34</v>
      </c>
      <c r="AX335" s="13" t="s">
        <v>73</v>
      </c>
      <c r="AY335" s="244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3581</v>
      </c>
      <c r="G336" s="246"/>
      <c r="H336" s="249">
        <v>9.2959999999999994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5" customFormat="1">
      <c r="A337" s="15"/>
      <c r="B337" s="256"/>
      <c r="C337" s="257"/>
      <c r="D337" s="236" t="s">
        <v>223</v>
      </c>
      <c r="E337" s="258" t="s">
        <v>21</v>
      </c>
      <c r="F337" s="259" t="s">
        <v>230</v>
      </c>
      <c r="G337" s="257"/>
      <c r="H337" s="260">
        <v>52.405000000000001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223</v>
      </c>
      <c r="AU337" s="266" t="s">
        <v>86</v>
      </c>
      <c r="AV337" s="15" t="s">
        <v>122</v>
      </c>
      <c r="AW337" s="15" t="s">
        <v>34</v>
      </c>
      <c r="AX337" s="15" t="s">
        <v>80</v>
      </c>
      <c r="AY337" s="266" t="s">
        <v>213</v>
      </c>
    </row>
    <row r="338" s="2" customFormat="1" ht="24.15" customHeight="1">
      <c r="A338" s="41"/>
      <c r="B338" s="42"/>
      <c r="C338" s="216" t="s">
        <v>956</v>
      </c>
      <c r="D338" s="216" t="s">
        <v>215</v>
      </c>
      <c r="E338" s="217" t="s">
        <v>3582</v>
      </c>
      <c r="F338" s="218" t="s">
        <v>3583</v>
      </c>
      <c r="G338" s="219" t="s">
        <v>248</v>
      </c>
      <c r="H338" s="220">
        <v>444.03199999999998</v>
      </c>
      <c r="I338" s="221"/>
      <c r="J338" s="222">
        <f>ROUND(I338*H338,2)</f>
        <v>0</v>
      </c>
      <c r="K338" s="218" t="s">
        <v>219</v>
      </c>
      <c r="L338" s="47"/>
      <c r="M338" s="223" t="s">
        <v>21</v>
      </c>
      <c r="N338" s="224" t="s">
        <v>45</v>
      </c>
      <c r="O338" s="87"/>
      <c r="P338" s="225">
        <f>O338*H338</f>
        <v>0</v>
      </c>
      <c r="Q338" s="225">
        <v>0.00024000000000000001</v>
      </c>
      <c r="R338" s="225">
        <f>Q338*H338</f>
        <v>0.10656768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314</v>
      </c>
      <c r="AT338" s="227" t="s">
        <v>215</v>
      </c>
      <c r="AU338" s="227" t="s">
        <v>86</v>
      </c>
      <c r="AY338" s="20" t="s">
        <v>213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86</v>
      </c>
      <c r="BK338" s="228">
        <f>ROUND(I338*H338,2)</f>
        <v>0</v>
      </c>
      <c r="BL338" s="20" t="s">
        <v>314</v>
      </c>
      <c r="BM338" s="227" t="s">
        <v>3584</v>
      </c>
    </row>
    <row r="339" s="2" customFormat="1">
      <c r="A339" s="41"/>
      <c r="B339" s="42"/>
      <c r="C339" s="43"/>
      <c r="D339" s="229" t="s">
        <v>221</v>
      </c>
      <c r="E339" s="43"/>
      <c r="F339" s="230" t="s">
        <v>3585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221</v>
      </c>
      <c r="AU339" s="20" t="s">
        <v>86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3382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3" customFormat="1">
      <c r="A341" s="13"/>
      <c r="B341" s="234"/>
      <c r="C341" s="235"/>
      <c r="D341" s="236" t="s">
        <v>223</v>
      </c>
      <c r="E341" s="237" t="s">
        <v>21</v>
      </c>
      <c r="F341" s="238" t="s">
        <v>3586</v>
      </c>
      <c r="G341" s="235"/>
      <c r="H341" s="237" t="s">
        <v>21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223</v>
      </c>
      <c r="AU341" s="244" t="s">
        <v>86</v>
      </c>
      <c r="AV341" s="13" t="s">
        <v>80</v>
      </c>
      <c r="AW341" s="13" t="s">
        <v>34</v>
      </c>
      <c r="AX341" s="13" t="s">
        <v>73</v>
      </c>
      <c r="AY341" s="244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3364</v>
      </c>
      <c r="G342" s="246"/>
      <c r="H342" s="249">
        <v>198.87600000000001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3" customFormat="1">
      <c r="A343" s="13"/>
      <c r="B343" s="234"/>
      <c r="C343" s="235"/>
      <c r="D343" s="236" t="s">
        <v>223</v>
      </c>
      <c r="E343" s="237" t="s">
        <v>21</v>
      </c>
      <c r="F343" s="238" t="s">
        <v>3384</v>
      </c>
      <c r="G343" s="235"/>
      <c r="H343" s="237" t="s">
        <v>21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223</v>
      </c>
      <c r="AU343" s="244" t="s">
        <v>86</v>
      </c>
      <c r="AV343" s="13" t="s">
        <v>80</v>
      </c>
      <c r="AW343" s="13" t="s">
        <v>34</v>
      </c>
      <c r="AX343" s="13" t="s">
        <v>73</v>
      </c>
      <c r="AY343" s="244" t="s">
        <v>213</v>
      </c>
    </row>
    <row r="344" s="14" customFormat="1">
      <c r="A344" s="14"/>
      <c r="B344" s="245"/>
      <c r="C344" s="246"/>
      <c r="D344" s="236" t="s">
        <v>223</v>
      </c>
      <c r="E344" s="247" t="s">
        <v>21</v>
      </c>
      <c r="F344" s="248" t="s">
        <v>3369</v>
      </c>
      <c r="G344" s="246"/>
      <c r="H344" s="249">
        <v>23.140000000000001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223</v>
      </c>
      <c r="AU344" s="255" t="s">
        <v>86</v>
      </c>
      <c r="AV344" s="14" t="s">
        <v>86</v>
      </c>
      <c r="AW344" s="14" t="s">
        <v>34</v>
      </c>
      <c r="AX344" s="14" t="s">
        <v>73</v>
      </c>
      <c r="AY344" s="255" t="s">
        <v>213</v>
      </c>
    </row>
    <row r="345" s="16" customFormat="1">
      <c r="A345" s="16"/>
      <c r="B345" s="282"/>
      <c r="C345" s="283"/>
      <c r="D345" s="236" t="s">
        <v>223</v>
      </c>
      <c r="E345" s="284" t="s">
        <v>21</v>
      </c>
      <c r="F345" s="285" t="s">
        <v>380</v>
      </c>
      <c r="G345" s="283"/>
      <c r="H345" s="286">
        <v>222.01599999999999</v>
      </c>
      <c r="I345" s="287"/>
      <c r="J345" s="283"/>
      <c r="K345" s="283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223</v>
      </c>
      <c r="AU345" s="292" t="s">
        <v>86</v>
      </c>
      <c r="AV345" s="16" t="s">
        <v>116</v>
      </c>
      <c r="AW345" s="16" t="s">
        <v>34</v>
      </c>
      <c r="AX345" s="16" t="s">
        <v>73</v>
      </c>
      <c r="AY345" s="292" t="s">
        <v>213</v>
      </c>
    </row>
    <row r="346" s="13" customFormat="1">
      <c r="A346" s="13"/>
      <c r="B346" s="234"/>
      <c r="C346" s="235"/>
      <c r="D346" s="236" t="s">
        <v>223</v>
      </c>
      <c r="E346" s="237" t="s">
        <v>21</v>
      </c>
      <c r="F346" s="238" t="s">
        <v>3587</v>
      </c>
      <c r="G346" s="235"/>
      <c r="H346" s="237" t="s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223</v>
      </c>
      <c r="AU346" s="244" t="s">
        <v>86</v>
      </c>
      <c r="AV346" s="13" t="s">
        <v>80</v>
      </c>
      <c r="AW346" s="13" t="s">
        <v>34</v>
      </c>
      <c r="AX346" s="13" t="s">
        <v>73</v>
      </c>
      <c r="AY346" s="244" t="s">
        <v>213</v>
      </c>
    </row>
    <row r="347" s="14" customFormat="1">
      <c r="A347" s="14"/>
      <c r="B347" s="245"/>
      <c r="C347" s="246"/>
      <c r="D347" s="236" t="s">
        <v>223</v>
      </c>
      <c r="E347" s="247" t="s">
        <v>21</v>
      </c>
      <c r="F347" s="248" t="s">
        <v>3364</v>
      </c>
      <c r="G347" s="246"/>
      <c r="H347" s="249">
        <v>198.87600000000001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223</v>
      </c>
      <c r="AU347" s="255" t="s">
        <v>86</v>
      </c>
      <c r="AV347" s="14" t="s">
        <v>86</v>
      </c>
      <c r="AW347" s="14" t="s">
        <v>34</v>
      </c>
      <c r="AX347" s="14" t="s">
        <v>73</v>
      </c>
      <c r="AY347" s="255" t="s">
        <v>213</v>
      </c>
    </row>
    <row r="348" s="13" customFormat="1">
      <c r="A348" s="13"/>
      <c r="B348" s="234"/>
      <c r="C348" s="235"/>
      <c r="D348" s="236" t="s">
        <v>223</v>
      </c>
      <c r="E348" s="237" t="s">
        <v>21</v>
      </c>
      <c r="F348" s="238" t="s">
        <v>3384</v>
      </c>
      <c r="G348" s="235"/>
      <c r="H348" s="237" t="s">
        <v>21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223</v>
      </c>
      <c r="AU348" s="244" t="s">
        <v>86</v>
      </c>
      <c r="AV348" s="13" t="s">
        <v>80</v>
      </c>
      <c r="AW348" s="13" t="s">
        <v>34</v>
      </c>
      <c r="AX348" s="13" t="s">
        <v>73</v>
      </c>
      <c r="AY348" s="244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3369</v>
      </c>
      <c r="G349" s="246"/>
      <c r="H349" s="249">
        <v>23.140000000000001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5" customFormat="1">
      <c r="A350" s="15"/>
      <c r="B350" s="256"/>
      <c r="C350" s="257"/>
      <c r="D350" s="236" t="s">
        <v>223</v>
      </c>
      <c r="E350" s="258" t="s">
        <v>21</v>
      </c>
      <c r="F350" s="259" t="s">
        <v>230</v>
      </c>
      <c r="G350" s="257"/>
      <c r="H350" s="260">
        <v>444.03199999999998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223</v>
      </c>
      <c r="AU350" s="266" t="s">
        <v>86</v>
      </c>
      <c r="AV350" s="15" t="s">
        <v>122</v>
      </c>
      <c r="AW350" s="15" t="s">
        <v>34</v>
      </c>
      <c r="AX350" s="15" t="s">
        <v>80</v>
      </c>
      <c r="AY350" s="266" t="s">
        <v>213</v>
      </c>
    </row>
    <row r="351" s="2" customFormat="1" ht="16.5" customHeight="1">
      <c r="A351" s="41"/>
      <c r="B351" s="42"/>
      <c r="C351" s="267" t="s">
        <v>979</v>
      </c>
      <c r="D351" s="267" t="s">
        <v>241</v>
      </c>
      <c r="E351" s="268" t="s">
        <v>3588</v>
      </c>
      <c r="F351" s="269" t="s">
        <v>3589</v>
      </c>
      <c r="G351" s="270" t="s">
        <v>248</v>
      </c>
      <c r="H351" s="271">
        <v>233.11699999999999</v>
      </c>
      <c r="I351" s="272"/>
      <c r="J351" s="273">
        <f>ROUND(I351*H351,2)</f>
        <v>0</v>
      </c>
      <c r="K351" s="269" t="s">
        <v>21</v>
      </c>
      <c r="L351" s="274"/>
      <c r="M351" s="275" t="s">
        <v>21</v>
      </c>
      <c r="N351" s="276" t="s">
        <v>45</v>
      </c>
      <c r="O351" s="87"/>
      <c r="P351" s="225">
        <f>O351*H351</f>
        <v>0</v>
      </c>
      <c r="Q351" s="225">
        <v>0.0020999999999999999</v>
      </c>
      <c r="R351" s="225">
        <f>Q351*H351</f>
        <v>0.48954569999999997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502</v>
      </c>
      <c r="AT351" s="227" t="s">
        <v>241</v>
      </c>
      <c r="AU351" s="227" t="s">
        <v>86</v>
      </c>
      <c r="AY351" s="20" t="s">
        <v>213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86</v>
      </c>
      <c r="BK351" s="228">
        <f>ROUND(I351*H351,2)</f>
        <v>0</v>
      </c>
      <c r="BL351" s="20" t="s">
        <v>314</v>
      </c>
      <c r="BM351" s="227" t="s">
        <v>3590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3591</v>
      </c>
      <c r="G352" s="246"/>
      <c r="H352" s="249">
        <v>208.81999999999999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3" customFormat="1">
      <c r="A353" s="13"/>
      <c r="B353" s="234"/>
      <c r="C353" s="235"/>
      <c r="D353" s="236" t="s">
        <v>223</v>
      </c>
      <c r="E353" s="237" t="s">
        <v>21</v>
      </c>
      <c r="F353" s="238" t="s">
        <v>3384</v>
      </c>
      <c r="G353" s="235"/>
      <c r="H353" s="237" t="s">
        <v>21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223</v>
      </c>
      <c r="AU353" s="244" t="s">
        <v>86</v>
      </c>
      <c r="AV353" s="13" t="s">
        <v>80</v>
      </c>
      <c r="AW353" s="13" t="s">
        <v>34</v>
      </c>
      <c r="AX353" s="13" t="s">
        <v>73</v>
      </c>
      <c r="AY353" s="244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3592</v>
      </c>
      <c r="G354" s="246"/>
      <c r="H354" s="249">
        <v>24.297000000000001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5" customFormat="1">
      <c r="A355" s="15"/>
      <c r="B355" s="256"/>
      <c r="C355" s="257"/>
      <c r="D355" s="236" t="s">
        <v>223</v>
      </c>
      <c r="E355" s="258" t="s">
        <v>21</v>
      </c>
      <c r="F355" s="259" t="s">
        <v>230</v>
      </c>
      <c r="G355" s="257"/>
      <c r="H355" s="260">
        <v>233.11699999999999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223</v>
      </c>
      <c r="AU355" s="266" t="s">
        <v>86</v>
      </c>
      <c r="AV355" s="15" t="s">
        <v>122</v>
      </c>
      <c r="AW355" s="15" t="s">
        <v>34</v>
      </c>
      <c r="AX355" s="15" t="s">
        <v>80</v>
      </c>
      <c r="AY355" s="266" t="s">
        <v>213</v>
      </c>
    </row>
    <row r="356" s="2" customFormat="1" ht="16.5" customHeight="1">
      <c r="A356" s="41"/>
      <c r="B356" s="42"/>
      <c r="C356" s="267" t="s">
        <v>1008</v>
      </c>
      <c r="D356" s="267" t="s">
        <v>241</v>
      </c>
      <c r="E356" s="268" t="s">
        <v>3593</v>
      </c>
      <c r="F356" s="269" t="s">
        <v>3594</v>
      </c>
      <c r="G356" s="270" t="s">
        <v>248</v>
      </c>
      <c r="H356" s="271">
        <v>233.11699999999999</v>
      </c>
      <c r="I356" s="272"/>
      <c r="J356" s="273">
        <f>ROUND(I356*H356,2)</f>
        <v>0</v>
      </c>
      <c r="K356" s="269" t="s">
        <v>21</v>
      </c>
      <c r="L356" s="274"/>
      <c r="M356" s="275" t="s">
        <v>21</v>
      </c>
      <c r="N356" s="276" t="s">
        <v>45</v>
      </c>
      <c r="O356" s="87"/>
      <c r="P356" s="225">
        <f>O356*H356</f>
        <v>0</v>
      </c>
      <c r="Q356" s="225">
        <v>0.00089999999999999998</v>
      </c>
      <c r="R356" s="225">
        <f>Q356*H356</f>
        <v>0.20980529999999997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502</v>
      </c>
      <c r="AT356" s="227" t="s">
        <v>241</v>
      </c>
      <c r="AU356" s="227" t="s">
        <v>86</v>
      </c>
      <c r="AY356" s="20" t="s">
        <v>213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86</v>
      </c>
      <c r="BK356" s="228">
        <f>ROUND(I356*H356,2)</f>
        <v>0</v>
      </c>
      <c r="BL356" s="20" t="s">
        <v>314</v>
      </c>
      <c r="BM356" s="227" t="s">
        <v>3595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3591</v>
      </c>
      <c r="G357" s="246"/>
      <c r="H357" s="249">
        <v>208.81999999999999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3" customFormat="1">
      <c r="A358" s="13"/>
      <c r="B358" s="234"/>
      <c r="C358" s="235"/>
      <c r="D358" s="236" t="s">
        <v>223</v>
      </c>
      <c r="E358" s="237" t="s">
        <v>21</v>
      </c>
      <c r="F358" s="238" t="s">
        <v>3384</v>
      </c>
      <c r="G358" s="235"/>
      <c r="H358" s="237" t="s">
        <v>21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223</v>
      </c>
      <c r="AU358" s="244" t="s">
        <v>86</v>
      </c>
      <c r="AV358" s="13" t="s">
        <v>80</v>
      </c>
      <c r="AW358" s="13" t="s">
        <v>34</v>
      </c>
      <c r="AX358" s="13" t="s">
        <v>73</v>
      </c>
      <c r="AY358" s="244" t="s">
        <v>213</v>
      </c>
    </row>
    <row r="359" s="14" customFormat="1">
      <c r="A359" s="14"/>
      <c r="B359" s="245"/>
      <c r="C359" s="246"/>
      <c r="D359" s="236" t="s">
        <v>223</v>
      </c>
      <c r="E359" s="247" t="s">
        <v>21</v>
      </c>
      <c r="F359" s="248" t="s">
        <v>3592</v>
      </c>
      <c r="G359" s="246"/>
      <c r="H359" s="249">
        <v>24.297000000000001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223</v>
      </c>
      <c r="AU359" s="255" t="s">
        <v>86</v>
      </c>
      <c r="AV359" s="14" t="s">
        <v>86</v>
      </c>
      <c r="AW359" s="14" t="s">
        <v>34</v>
      </c>
      <c r="AX359" s="14" t="s">
        <v>73</v>
      </c>
      <c r="AY359" s="255" t="s">
        <v>213</v>
      </c>
    </row>
    <row r="360" s="15" customFormat="1">
      <c r="A360" s="15"/>
      <c r="B360" s="256"/>
      <c r="C360" s="257"/>
      <c r="D360" s="236" t="s">
        <v>223</v>
      </c>
      <c r="E360" s="258" t="s">
        <v>21</v>
      </c>
      <c r="F360" s="259" t="s">
        <v>230</v>
      </c>
      <c r="G360" s="257"/>
      <c r="H360" s="260">
        <v>233.11699999999999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223</v>
      </c>
      <c r="AU360" s="266" t="s">
        <v>86</v>
      </c>
      <c r="AV360" s="15" t="s">
        <v>122</v>
      </c>
      <c r="AW360" s="15" t="s">
        <v>34</v>
      </c>
      <c r="AX360" s="15" t="s">
        <v>80</v>
      </c>
      <c r="AY360" s="266" t="s">
        <v>213</v>
      </c>
    </row>
    <row r="361" s="2" customFormat="1" ht="24.15" customHeight="1">
      <c r="A361" s="41"/>
      <c r="B361" s="42"/>
      <c r="C361" s="216" t="s">
        <v>1013</v>
      </c>
      <c r="D361" s="216" t="s">
        <v>215</v>
      </c>
      <c r="E361" s="217" t="s">
        <v>3596</v>
      </c>
      <c r="F361" s="218" t="s">
        <v>3597</v>
      </c>
      <c r="G361" s="219" t="s">
        <v>248</v>
      </c>
      <c r="H361" s="220">
        <v>222.01599999999999</v>
      </c>
      <c r="I361" s="221"/>
      <c r="J361" s="222">
        <f>ROUND(I361*H361,2)</f>
        <v>0</v>
      </c>
      <c r="K361" s="218" t="s">
        <v>219</v>
      </c>
      <c r="L361" s="47"/>
      <c r="M361" s="223" t="s">
        <v>21</v>
      </c>
      <c r="N361" s="224" t="s">
        <v>45</v>
      </c>
      <c r="O361" s="87"/>
      <c r="P361" s="225">
        <f>O361*H361</f>
        <v>0</v>
      </c>
      <c r="Q361" s="225">
        <v>0.00012</v>
      </c>
      <c r="R361" s="225">
        <f>Q361*H361</f>
        <v>0.026641919999999999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314</v>
      </c>
      <c r="AT361" s="227" t="s">
        <v>215</v>
      </c>
      <c r="AU361" s="227" t="s">
        <v>86</v>
      </c>
      <c r="AY361" s="20" t="s">
        <v>213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86</v>
      </c>
      <c r="BK361" s="228">
        <f>ROUND(I361*H361,2)</f>
        <v>0</v>
      </c>
      <c r="BL361" s="20" t="s">
        <v>314</v>
      </c>
      <c r="BM361" s="227" t="s">
        <v>3598</v>
      </c>
    </row>
    <row r="362" s="2" customFormat="1">
      <c r="A362" s="41"/>
      <c r="B362" s="42"/>
      <c r="C362" s="43"/>
      <c r="D362" s="229" t="s">
        <v>221</v>
      </c>
      <c r="E362" s="43"/>
      <c r="F362" s="230" t="s">
        <v>3599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221</v>
      </c>
      <c r="AU362" s="20" t="s">
        <v>86</v>
      </c>
    </row>
    <row r="363" s="13" customFormat="1">
      <c r="A363" s="13"/>
      <c r="B363" s="234"/>
      <c r="C363" s="235"/>
      <c r="D363" s="236" t="s">
        <v>223</v>
      </c>
      <c r="E363" s="237" t="s">
        <v>21</v>
      </c>
      <c r="F363" s="238" t="s">
        <v>3382</v>
      </c>
      <c r="G363" s="235"/>
      <c r="H363" s="237" t="s">
        <v>21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223</v>
      </c>
      <c r="AU363" s="244" t="s">
        <v>86</v>
      </c>
      <c r="AV363" s="13" t="s">
        <v>80</v>
      </c>
      <c r="AW363" s="13" t="s">
        <v>34</v>
      </c>
      <c r="AX363" s="13" t="s">
        <v>73</v>
      </c>
      <c r="AY363" s="244" t="s">
        <v>213</v>
      </c>
    </row>
    <row r="364" s="14" customFormat="1">
      <c r="A364" s="14"/>
      <c r="B364" s="245"/>
      <c r="C364" s="246"/>
      <c r="D364" s="236" t="s">
        <v>223</v>
      </c>
      <c r="E364" s="247" t="s">
        <v>21</v>
      </c>
      <c r="F364" s="248" t="s">
        <v>3364</v>
      </c>
      <c r="G364" s="246"/>
      <c r="H364" s="249">
        <v>198.87600000000001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223</v>
      </c>
      <c r="AU364" s="255" t="s">
        <v>86</v>
      </c>
      <c r="AV364" s="14" t="s">
        <v>86</v>
      </c>
      <c r="AW364" s="14" t="s">
        <v>34</v>
      </c>
      <c r="AX364" s="14" t="s">
        <v>73</v>
      </c>
      <c r="AY364" s="255" t="s">
        <v>213</v>
      </c>
    </row>
    <row r="365" s="13" customFormat="1">
      <c r="A365" s="13"/>
      <c r="B365" s="234"/>
      <c r="C365" s="235"/>
      <c r="D365" s="236" t="s">
        <v>223</v>
      </c>
      <c r="E365" s="237" t="s">
        <v>21</v>
      </c>
      <c r="F365" s="238" t="s">
        <v>3384</v>
      </c>
      <c r="G365" s="235"/>
      <c r="H365" s="237" t="s">
        <v>21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223</v>
      </c>
      <c r="AU365" s="244" t="s">
        <v>86</v>
      </c>
      <c r="AV365" s="13" t="s">
        <v>80</v>
      </c>
      <c r="AW365" s="13" t="s">
        <v>34</v>
      </c>
      <c r="AX365" s="13" t="s">
        <v>73</v>
      </c>
      <c r="AY365" s="244" t="s">
        <v>213</v>
      </c>
    </row>
    <row r="366" s="14" customFormat="1">
      <c r="A366" s="14"/>
      <c r="B366" s="245"/>
      <c r="C366" s="246"/>
      <c r="D366" s="236" t="s">
        <v>223</v>
      </c>
      <c r="E366" s="247" t="s">
        <v>21</v>
      </c>
      <c r="F366" s="248" t="s">
        <v>3369</v>
      </c>
      <c r="G366" s="246"/>
      <c r="H366" s="249">
        <v>23.140000000000001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223</v>
      </c>
      <c r="AU366" s="255" t="s">
        <v>86</v>
      </c>
      <c r="AV366" s="14" t="s">
        <v>86</v>
      </c>
      <c r="AW366" s="14" t="s">
        <v>34</v>
      </c>
      <c r="AX366" s="14" t="s">
        <v>73</v>
      </c>
      <c r="AY366" s="255" t="s">
        <v>213</v>
      </c>
    </row>
    <row r="367" s="15" customFormat="1">
      <c r="A367" s="15"/>
      <c r="B367" s="256"/>
      <c r="C367" s="257"/>
      <c r="D367" s="236" t="s">
        <v>223</v>
      </c>
      <c r="E367" s="258" t="s">
        <v>21</v>
      </c>
      <c r="F367" s="259" t="s">
        <v>230</v>
      </c>
      <c r="G367" s="257"/>
      <c r="H367" s="260">
        <v>222.01599999999999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223</v>
      </c>
      <c r="AU367" s="266" t="s">
        <v>86</v>
      </c>
      <c r="AV367" s="15" t="s">
        <v>122</v>
      </c>
      <c r="AW367" s="15" t="s">
        <v>34</v>
      </c>
      <c r="AX367" s="15" t="s">
        <v>80</v>
      </c>
      <c r="AY367" s="266" t="s">
        <v>213</v>
      </c>
    </row>
    <row r="368" s="2" customFormat="1" ht="16.5" customHeight="1">
      <c r="A368" s="41"/>
      <c r="B368" s="42"/>
      <c r="C368" s="267" t="s">
        <v>1021</v>
      </c>
      <c r="D368" s="267" t="s">
        <v>241</v>
      </c>
      <c r="E368" s="268" t="s">
        <v>3600</v>
      </c>
      <c r="F368" s="269" t="s">
        <v>3601</v>
      </c>
      <c r="G368" s="270" t="s">
        <v>218</v>
      </c>
      <c r="H368" s="271">
        <v>21.295999999999999</v>
      </c>
      <c r="I368" s="272"/>
      <c r="J368" s="273">
        <f>ROUND(I368*H368,2)</f>
        <v>0</v>
      </c>
      <c r="K368" s="269" t="s">
        <v>219</v>
      </c>
      <c r="L368" s="274"/>
      <c r="M368" s="275" t="s">
        <v>21</v>
      </c>
      <c r="N368" s="276" t="s">
        <v>45</v>
      </c>
      <c r="O368" s="87"/>
      <c r="P368" s="225">
        <f>O368*H368</f>
        <v>0</v>
      </c>
      <c r="Q368" s="225">
        <v>0.02</v>
      </c>
      <c r="R368" s="225">
        <f>Q368*H368</f>
        <v>0.42592000000000002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502</v>
      </c>
      <c r="AT368" s="227" t="s">
        <v>241</v>
      </c>
      <c r="AU368" s="227" t="s">
        <v>86</v>
      </c>
      <c r="AY368" s="20" t="s">
        <v>213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86</v>
      </c>
      <c r="BK368" s="228">
        <f>ROUND(I368*H368,2)</f>
        <v>0</v>
      </c>
      <c r="BL368" s="20" t="s">
        <v>314</v>
      </c>
      <c r="BM368" s="227" t="s">
        <v>3602</v>
      </c>
    </row>
    <row r="369" s="13" customFormat="1">
      <c r="A369" s="13"/>
      <c r="B369" s="234"/>
      <c r="C369" s="235"/>
      <c r="D369" s="236" t="s">
        <v>223</v>
      </c>
      <c r="E369" s="237" t="s">
        <v>21</v>
      </c>
      <c r="F369" s="238" t="s">
        <v>3382</v>
      </c>
      <c r="G369" s="235"/>
      <c r="H369" s="237" t="s">
        <v>21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223</v>
      </c>
      <c r="AU369" s="244" t="s">
        <v>86</v>
      </c>
      <c r="AV369" s="13" t="s">
        <v>80</v>
      </c>
      <c r="AW369" s="13" t="s">
        <v>34</v>
      </c>
      <c r="AX369" s="13" t="s">
        <v>73</v>
      </c>
      <c r="AY369" s="244" t="s">
        <v>213</v>
      </c>
    </row>
    <row r="370" s="14" customFormat="1">
      <c r="A370" s="14"/>
      <c r="B370" s="245"/>
      <c r="C370" s="246"/>
      <c r="D370" s="236" t="s">
        <v>223</v>
      </c>
      <c r="E370" s="247" t="s">
        <v>21</v>
      </c>
      <c r="F370" s="248" t="s">
        <v>3603</v>
      </c>
      <c r="G370" s="246"/>
      <c r="H370" s="249">
        <v>19.838000000000001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223</v>
      </c>
      <c r="AU370" s="255" t="s">
        <v>86</v>
      </c>
      <c r="AV370" s="14" t="s">
        <v>86</v>
      </c>
      <c r="AW370" s="14" t="s">
        <v>34</v>
      </c>
      <c r="AX370" s="14" t="s">
        <v>73</v>
      </c>
      <c r="AY370" s="255" t="s">
        <v>213</v>
      </c>
    </row>
    <row r="371" s="13" customFormat="1">
      <c r="A371" s="13"/>
      <c r="B371" s="234"/>
      <c r="C371" s="235"/>
      <c r="D371" s="236" t="s">
        <v>223</v>
      </c>
      <c r="E371" s="237" t="s">
        <v>21</v>
      </c>
      <c r="F371" s="238" t="s">
        <v>3384</v>
      </c>
      <c r="G371" s="235"/>
      <c r="H371" s="237" t="s">
        <v>21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223</v>
      </c>
      <c r="AU371" s="244" t="s">
        <v>86</v>
      </c>
      <c r="AV371" s="13" t="s">
        <v>80</v>
      </c>
      <c r="AW371" s="13" t="s">
        <v>34</v>
      </c>
      <c r="AX371" s="13" t="s">
        <v>73</v>
      </c>
      <c r="AY371" s="244" t="s">
        <v>213</v>
      </c>
    </row>
    <row r="372" s="14" customFormat="1">
      <c r="A372" s="14"/>
      <c r="B372" s="245"/>
      <c r="C372" s="246"/>
      <c r="D372" s="236" t="s">
        <v>223</v>
      </c>
      <c r="E372" s="247" t="s">
        <v>21</v>
      </c>
      <c r="F372" s="248" t="s">
        <v>3604</v>
      </c>
      <c r="G372" s="246"/>
      <c r="H372" s="249">
        <v>1.458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223</v>
      </c>
      <c r="AU372" s="255" t="s">
        <v>86</v>
      </c>
      <c r="AV372" s="14" t="s">
        <v>86</v>
      </c>
      <c r="AW372" s="14" t="s">
        <v>34</v>
      </c>
      <c r="AX372" s="14" t="s">
        <v>73</v>
      </c>
      <c r="AY372" s="255" t="s">
        <v>213</v>
      </c>
    </row>
    <row r="373" s="15" customFormat="1">
      <c r="A373" s="15"/>
      <c r="B373" s="256"/>
      <c r="C373" s="257"/>
      <c r="D373" s="236" t="s">
        <v>223</v>
      </c>
      <c r="E373" s="258" t="s">
        <v>21</v>
      </c>
      <c r="F373" s="259" t="s">
        <v>230</v>
      </c>
      <c r="G373" s="257"/>
      <c r="H373" s="260">
        <v>21.295999999999999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223</v>
      </c>
      <c r="AU373" s="266" t="s">
        <v>86</v>
      </c>
      <c r="AV373" s="15" t="s">
        <v>122</v>
      </c>
      <c r="AW373" s="15" t="s">
        <v>34</v>
      </c>
      <c r="AX373" s="15" t="s">
        <v>80</v>
      </c>
      <c r="AY373" s="266" t="s">
        <v>213</v>
      </c>
    </row>
    <row r="374" s="2" customFormat="1" ht="24.15" customHeight="1">
      <c r="A374" s="41"/>
      <c r="B374" s="42"/>
      <c r="C374" s="216" t="s">
        <v>1025</v>
      </c>
      <c r="D374" s="216" t="s">
        <v>215</v>
      </c>
      <c r="E374" s="217" t="s">
        <v>3605</v>
      </c>
      <c r="F374" s="218" t="s">
        <v>3606</v>
      </c>
      <c r="G374" s="219" t="s">
        <v>424</v>
      </c>
      <c r="H374" s="220">
        <v>63.82</v>
      </c>
      <c r="I374" s="221"/>
      <c r="J374" s="222">
        <f>ROUND(I374*H374,2)</f>
        <v>0</v>
      </c>
      <c r="K374" s="218" t="s">
        <v>219</v>
      </c>
      <c r="L374" s="47"/>
      <c r="M374" s="223" t="s">
        <v>21</v>
      </c>
      <c r="N374" s="224" t="s">
        <v>45</v>
      </c>
      <c r="O374" s="87"/>
      <c r="P374" s="225">
        <f>O374*H374</f>
        <v>0</v>
      </c>
      <c r="Q374" s="225">
        <v>0.00010000000000000001</v>
      </c>
      <c r="R374" s="225">
        <f>Q374*H374</f>
        <v>0.0063820000000000005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314</v>
      </c>
      <c r="AT374" s="227" t="s">
        <v>215</v>
      </c>
      <c r="AU374" s="227" t="s">
        <v>86</v>
      </c>
      <c r="AY374" s="20" t="s">
        <v>213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86</v>
      </c>
      <c r="BK374" s="228">
        <f>ROUND(I374*H374,2)</f>
        <v>0</v>
      </c>
      <c r="BL374" s="20" t="s">
        <v>314</v>
      </c>
      <c r="BM374" s="227" t="s">
        <v>3607</v>
      </c>
    </row>
    <row r="375" s="2" customFormat="1">
      <c r="A375" s="41"/>
      <c r="B375" s="42"/>
      <c r="C375" s="43"/>
      <c r="D375" s="229" t="s">
        <v>221</v>
      </c>
      <c r="E375" s="43"/>
      <c r="F375" s="230" t="s">
        <v>3608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221</v>
      </c>
      <c r="AU375" s="20" t="s">
        <v>86</v>
      </c>
    </row>
    <row r="376" s="13" customFormat="1">
      <c r="A376" s="13"/>
      <c r="B376" s="234"/>
      <c r="C376" s="235"/>
      <c r="D376" s="236" t="s">
        <v>223</v>
      </c>
      <c r="E376" s="237" t="s">
        <v>21</v>
      </c>
      <c r="F376" s="238" t="s">
        <v>3609</v>
      </c>
      <c r="G376" s="235"/>
      <c r="H376" s="237" t="s">
        <v>21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223</v>
      </c>
      <c r="AU376" s="244" t="s">
        <v>86</v>
      </c>
      <c r="AV376" s="13" t="s">
        <v>80</v>
      </c>
      <c r="AW376" s="13" t="s">
        <v>34</v>
      </c>
      <c r="AX376" s="13" t="s">
        <v>73</v>
      </c>
      <c r="AY376" s="244" t="s">
        <v>213</v>
      </c>
    </row>
    <row r="377" s="14" customFormat="1">
      <c r="A377" s="14"/>
      <c r="B377" s="245"/>
      <c r="C377" s="246"/>
      <c r="D377" s="236" t="s">
        <v>223</v>
      </c>
      <c r="E377" s="247" t="s">
        <v>21</v>
      </c>
      <c r="F377" s="248" t="s">
        <v>3610</v>
      </c>
      <c r="G377" s="246"/>
      <c r="H377" s="249">
        <v>50.200000000000003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223</v>
      </c>
      <c r="AU377" s="255" t="s">
        <v>86</v>
      </c>
      <c r="AV377" s="14" t="s">
        <v>86</v>
      </c>
      <c r="AW377" s="14" t="s">
        <v>34</v>
      </c>
      <c r="AX377" s="14" t="s">
        <v>73</v>
      </c>
      <c r="AY377" s="255" t="s">
        <v>213</v>
      </c>
    </row>
    <row r="378" s="13" customFormat="1">
      <c r="A378" s="13"/>
      <c r="B378" s="234"/>
      <c r="C378" s="235"/>
      <c r="D378" s="236" t="s">
        <v>223</v>
      </c>
      <c r="E378" s="237" t="s">
        <v>21</v>
      </c>
      <c r="F378" s="238" t="s">
        <v>3611</v>
      </c>
      <c r="G378" s="235"/>
      <c r="H378" s="237" t="s">
        <v>21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223</v>
      </c>
      <c r="AU378" s="244" t="s">
        <v>86</v>
      </c>
      <c r="AV378" s="13" t="s">
        <v>80</v>
      </c>
      <c r="AW378" s="13" t="s">
        <v>34</v>
      </c>
      <c r="AX378" s="13" t="s">
        <v>73</v>
      </c>
      <c r="AY378" s="244" t="s">
        <v>213</v>
      </c>
    </row>
    <row r="379" s="14" customFormat="1">
      <c r="A379" s="14"/>
      <c r="B379" s="245"/>
      <c r="C379" s="246"/>
      <c r="D379" s="236" t="s">
        <v>223</v>
      </c>
      <c r="E379" s="247" t="s">
        <v>21</v>
      </c>
      <c r="F379" s="248" t="s">
        <v>3612</v>
      </c>
      <c r="G379" s="246"/>
      <c r="H379" s="249">
        <v>13.619999999999999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223</v>
      </c>
      <c r="AU379" s="255" t="s">
        <v>86</v>
      </c>
      <c r="AV379" s="14" t="s">
        <v>86</v>
      </c>
      <c r="AW379" s="14" t="s">
        <v>34</v>
      </c>
      <c r="AX379" s="14" t="s">
        <v>73</v>
      </c>
      <c r="AY379" s="255" t="s">
        <v>213</v>
      </c>
    </row>
    <row r="380" s="15" customFormat="1">
      <c r="A380" s="15"/>
      <c r="B380" s="256"/>
      <c r="C380" s="257"/>
      <c r="D380" s="236" t="s">
        <v>223</v>
      </c>
      <c r="E380" s="258" t="s">
        <v>21</v>
      </c>
      <c r="F380" s="259" t="s">
        <v>230</v>
      </c>
      <c r="G380" s="257"/>
      <c r="H380" s="260">
        <v>63.82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223</v>
      </c>
      <c r="AU380" s="266" t="s">
        <v>86</v>
      </c>
      <c r="AV380" s="15" t="s">
        <v>122</v>
      </c>
      <c r="AW380" s="15" t="s">
        <v>34</v>
      </c>
      <c r="AX380" s="15" t="s">
        <v>80</v>
      </c>
      <c r="AY380" s="266" t="s">
        <v>213</v>
      </c>
    </row>
    <row r="381" s="2" customFormat="1" ht="16.5" customHeight="1">
      <c r="A381" s="41"/>
      <c r="B381" s="42"/>
      <c r="C381" s="267" t="s">
        <v>1030</v>
      </c>
      <c r="D381" s="267" t="s">
        <v>241</v>
      </c>
      <c r="E381" s="268" t="s">
        <v>3613</v>
      </c>
      <c r="F381" s="269" t="s">
        <v>3614</v>
      </c>
      <c r="G381" s="270" t="s">
        <v>218</v>
      </c>
      <c r="H381" s="271">
        <v>0.83899999999999997</v>
      </c>
      <c r="I381" s="272"/>
      <c r="J381" s="273">
        <f>ROUND(I381*H381,2)</f>
        <v>0</v>
      </c>
      <c r="K381" s="269" t="s">
        <v>219</v>
      </c>
      <c r="L381" s="274"/>
      <c r="M381" s="275" t="s">
        <v>21</v>
      </c>
      <c r="N381" s="276" t="s">
        <v>45</v>
      </c>
      <c r="O381" s="87"/>
      <c r="P381" s="225">
        <f>O381*H381</f>
        <v>0</v>
      </c>
      <c r="Q381" s="225">
        <v>0.029999999999999999</v>
      </c>
      <c r="R381" s="225">
        <f>Q381*H381</f>
        <v>0.025169999999999998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502</v>
      </c>
      <c r="AT381" s="227" t="s">
        <v>241</v>
      </c>
      <c r="AU381" s="227" t="s">
        <v>86</v>
      </c>
      <c r="AY381" s="20" t="s">
        <v>213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86</v>
      </c>
      <c r="BK381" s="228">
        <f>ROUND(I381*H381,2)</f>
        <v>0</v>
      </c>
      <c r="BL381" s="20" t="s">
        <v>314</v>
      </c>
      <c r="BM381" s="227" t="s">
        <v>3615</v>
      </c>
    </row>
    <row r="382" s="13" customFormat="1">
      <c r="A382" s="13"/>
      <c r="B382" s="234"/>
      <c r="C382" s="235"/>
      <c r="D382" s="236" t="s">
        <v>223</v>
      </c>
      <c r="E382" s="237" t="s">
        <v>21</v>
      </c>
      <c r="F382" s="238" t="s">
        <v>3609</v>
      </c>
      <c r="G382" s="235"/>
      <c r="H382" s="237" t="s">
        <v>21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223</v>
      </c>
      <c r="AU382" s="244" t="s">
        <v>86</v>
      </c>
      <c r="AV382" s="13" t="s">
        <v>80</v>
      </c>
      <c r="AW382" s="13" t="s">
        <v>34</v>
      </c>
      <c r="AX382" s="13" t="s">
        <v>73</v>
      </c>
      <c r="AY382" s="244" t="s">
        <v>213</v>
      </c>
    </row>
    <row r="383" s="14" customFormat="1">
      <c r="A383" s="14"/>
      <c r="B383" s="245"/>
      <c r="C383" s="246"/>
      <c r="D383" s="236" t="s">
        <v>223</v>
      </c>
      <c r="E383" s="247" t="s">
        <v>21</v>
      </c>
      <c r="F383" s="248" t="s">
        <v>3616</v>
      </c>
      <c r="G383" s="246"/>
      <c r="H383" s="249">
        <v>0.63300000000000001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223</v>
      </c>
      <c r="AU383" s="255" t="s">
        <v>86</v>
      </c>
      <c r="AV383" s="14" t="s">
        <v>86</v>
      </c>
      <c r="AW383" s="14" t="s">
        <v>34</v>
      </c>
      <c r="AX383" s="14" t="s">
        <v>73</v>
      </c>
      <c r="AY383" s="255" t="s">
        <v>213</v>
      </c>
    </row>
    <row r="384" s="13" customFormat="1">
      <c r="A384" s="13"/>
      <c r="B384" s="234"/>
      <c r="C384" s="235"/>
      <c r="D384" s="236" t="s">
        <v>223</v>
      </c>
      <c r="E384" s="237" t="s">
        <v>21</v>
      </c>
      <c r="F384" s="238" t="s">
        <v>3617</v>
      </c>
      <c r="G384" s="235"/>
      <c r="H384" s="237" t="s">
        <v>21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223</v>
      </c>
      <c r="AU384" s="244" t="s">
        <v>86</v>
      </c>
      <c r="AV384" s="13" t="s">
        <v>80</v>
      </c>
      <c r="AW384" s="13" t="s">
        <v>34</v>
      </c>
      <c r="AX384" s="13" t="s">
        <v>73</v>
      </c>
      <c r="AY384" s="244" t="s">
        <v>213</v>
      </c>
    </row>
    <row r="385" s="14" customFormat="1">
      <c r="A385" s="14"/>
      <c r="B385" s="245"/>
      <c r="C385" s="246"/>
      <c r="D385" s="236" t="s">
        <v>223</v>
      </c>
      <c r="E385" s="247" t="s">
        <v>21</v>
      </c>
      <c r="F385" s="248" t="s">
        <v>3618</v>
      </c>
      <c r="G385" s="246"/>
      <c r="H385" s="249">
        <v>0.20599999999999999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223</v>
      </c>
      <c r="AU385" s="255" t="s">
        <v>86</v>
      </c>
      <c r="AV385" s="14" t="s">
        <v>86</v>
      </c>
      <c r="AW385" s="14" t="s">
        <v>34</v>
      </c>
      <c r="AX385" s="14" t="s">
        <v>73</v>
      </c>
      <c r="AY385" s="255" t="s">
        <v>213</v>
      </c>
    </row>
    <row r="386" s="15" customFormat="1">
      <c r="A386" s="15"/>
      <c r="B386" s="256"/>
      <c r="C386" s="257"/>
      <c r="D386" s="236" t="s">
        <v>223</v>
      </c>
      <c r="E386" s="258" t="s">
        <v>21</v>
      </c>
      <c r="F386" s="259" t="s">
        <v>230</v>
      </c>
      <c r="G386" s="257"/>
      <c r="H386" s="260">
        <v>0.83899999999999997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223</v>
      </c>
      <c r="AU386" s="266" t="s">
        <v>86</v>
      </c>
      <c r="AV386" s="15" t="s">
        <v>122</v>
      </c>
      <c r="AW386" s="15" t="s">
        <v>34</v>
      </c>
      <c r="AX386" s="15" t="s">
        <v>80</v>
      </c>
      <c r="AY386" s="266" t="s">
        <v>213</v>
      </c>
    </row>
    <row r="387" s="2" customFormat="1" ht="24.15" customHeight="1">
      <c r="A387" s="41"/>
      <c r="B387" s="42"/>
      <c r="C387" s="216" t="s">
        <v>1051</v>
      </c>
      <c r="D387" s="216" t="s">
        <v>215</v>
      </c>
      <c r="E387" s="217" t="s">
        <v>1895</v>
      </c>
      <c r="F387" s="218" t="s">
        <v>1896</v>
      </c>
      <c r="G387" s="219" t="s">
        <v>284</v>
      </c>
      <c r="H387" s="220">
        <v>1.4279999999999999</v>
      </c>
      <c r="I387" s="221"/>
      <c r="J387" s="222">
        <f>ROUND(I387*H387,2)</f>
        <v>0</v>
      </c>
      <c r="K387" s="218" t="s">
        <v>219</v>
      </c>
      <c r="L387" s="47"/>
      <c r="M387" s="223" t="s">
        <v>21</v>
      </c>
      <c r="N387" s="224" t="s">
        <v>45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314</v>
      </c>
      <c r="AT387" s="227" t="s">
        <v>215</v>
      </c>
      <c r="AU387" s="227" t="s">
        <v>86</v>
      </c>
      <c r="AY387" s="20" t="s">
        <v>213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86</v>
      </c>
      <c r="BK387" s="228">
        <f>ROUND(I387*H387,2)</f>
        <v>0</v>
      </c>
      <c r="BL387" s="20" t="s">
        <v>314</v>
      </c>
      <c r="BM387" s="227" t="s">
        <v>3619</v>
      </c>
    </row>
    <row r="388" s="2" customFormat="1">
      <c r="A388" s="41"/>
      <c r="B388" s="42"/>
      <c r="C388" s="43"/>
      <c r="D388" s="229" t="s">
        <v>221</v>
      </c>
      <c r="E388" s="43"/>
      <c r="F388" s="230" t="s">
        <v>1898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221</v>
      </c>
      <c r="AU388" s="20" t="s">
        <v>86</v>
      </c>
    </row>
    <row r="389" s="12" customFormat="1" ht="22.8" customHeight="1">
      <c r="A389" s="12"/>
      <c r="B389" s="200"/>
      <c r="C389" s="201"/>
      <c r="D389" s="202" t="s">
        <v>72</v>
      </c>
      <c r="E389" s="214" t="s">
        <v>3620</v>
      </c>
      <c r="F389" s="214" t="s">
        <v>3621</v>
      </c>
      <c r="G389" s="201"/>
      <c r="H389" s="201"/>
      <c r="I389" s="204"/>
      <c r="J389" s="215">
        <f>BK389</f>
        <v>0</v>
      </c>
      <c r="K389" s="201"/>
      <c r="L389" s="206"/>
      <c r="M389" s="207"/>
      <c r="N389" s="208"/>
      <c r="O389" s="208"/>
      <c r="P389" s="209">
        <f>SUM(P390:P465)</f>
        <v>0</v>
      </c>
      <c r="Q389" s="208"/>
      <c r="R389" s="209">
        <f>SUM(R390:R465)</f>
        <v>10.919877960000001</v>
      </c>
      <c r="S389" s="208"/>
      <c r="T389" s="210">
        <f>SUM(T390:T465)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1" t="s">
        <v>86</v>
      </c>
      <c r="AT389" s="212" t="s">
        <v>72</v>
      </c>
      <c r="AU389" s="212" t="s">
        <v>80</v>
      </c>
      <c r="AY389" s="211" t="s">
        <v>213</v>
      </c>
      <c r="BK389" s="213">
        <f>SUM(BK390:BK465)</f>
        <v>0</v>
      </c>
    </row>
    <row r="390" s="2" customFormat="1" ht="37.8" customHeight="1">
      <c r="A390" s="41"/>
      <c r="B390" s="42"/>
      <c r="C390" s="216" t="s">
        <v>1136</v>
      </c>
      <c r="D390" s="216" t="s">
        <v>215</v>
      </c>
      <c r="E390" s="217" t="s">
        <v>3622</v>
      </c>
      <c r="F390" s="218" t="s">
        <v>3623</v>
      </c>
      <c r="G390" s="219" t="s">
        <v>424</v>
      </c>
      <c r="H390" s="220">
        <v>29.039999999999999</v>
      </c>
      <c r="I390" s="221"/>
      <c r="J390" s="222">
        <f>ROUND(I390*H390,2)</f>
        <v>0</v>
      </c>
      <c r="K390" s="218" t="s">
        <v>219</v>
      </c>
      <c r="L390" s="47"/>
      <c r="M390" s="223" t="s">
        <v>21</v>
      </c>
      <c r="N390" s="224" t="s">
        <v>45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314</v>
      </c>
      <c r="AT390" s="227" t="s">
        <v>215</v>
      </c>
      <c r="AU390" s="227" t="s">
        <v>86</v>
      </c>
      <c r="AY390" s="20" t="s">
        <v>213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86</v>
      </c>
      <c r="BK390" s="228">
        <f>ROUND(I390*H390,2)</f>
        <v>0</v>
      </c>
      <c r="BL390" s="20" t="s">
        <v>314</v>
      </c>
      <c r="BM390" s="227" t="s">
        <v>3624</v>
      </c>
    </row>
    <row r="391" s="2" customFormat="1">
      <c r="A391" s="41"/>
      <c r="B391" s="42"/>
      <c r="C391" s="43"/>
      <c r="D391" s="229" t="s">
        <v>221</v>
      </c>
      <c r="E391" s="43"/>
      <c r="F391" s="230" t="s">
        <v>3625</v>
      </c>
      <c r="G391" s="43"/>
      <c r="H391" s="43"/>
      <c r="I391" s="231"/>
      <c r="J391" s="43"/>
      <c r="K391" s="43"/>
      <c r="L391" s="47"/>
      <c r="M391" s="232"/>
      <c r="N391" s="233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221</v>
      </c>
      <c r="AU391" s="20" t="s">
        <v>86</v>
      </c>
    </row>
    <row r="392" s="13" customFormat="1">
      <c r="A392" s="13"/>
      <c r="B392" s="234"/>
      <c r="C392" s="235"/>
      <c r="D392" s="236" t="s">
        <v>223</v>
      </c>
      <c r="E392" s="237" t="s">
        <v>21</v>
      </c>
      <c r="F392" s="238" t="s">
        <v>3626</v>
      </c>
      <c r="G392" s="235"/>
      <c r="H392" s="237" t="s">
        <v>21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223</v>
      </c>
      <c r="AU392" s="244" t="s">
        <v>86</v>
      </c>
      <c r="AV392" s="13" t="s">
        <v>80</v>
      </c>
      <c r="AW392" s="13" t="s">
        <v>34</v>
      </c>
      <c r="AX392" s="13" t="s">
        <v>73</v>
      </c>
      <c r="AY392" s="244" t="s">
        <v>213</v>
      </c>
    </row>
    <row r="393" s="13" customFormat="1">
      <c r="A393" s="13"/>
      <c r="B393" s="234"/>
      <c r="C393" s="235"/>
      <c r="D393" s="236" t="s">
        <v>223</v>
      </c>
      <c r="E393" s="237" t="s">
        <v>21</v>
      </c>
      <c r="F393" s="238" t="s">
        <v>3627</v>
      </c>
      <c r="G393" s="235"/>
      <c r="H393" s="237" t="s">
        <v>21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223</v>
      </c>
      <c r="AU393" s="244" t="s">
        <v>86</v>
      </c>
      <c r="AV393" s="13" t="s">
        <v>80</v>
      </c>
      <c r="AW393" s="13" t="s">
        <v>34</v>
      </c>
      <c r="AX393" s="13" t="s">
        <v>73</v>
      </c>
      <c r="AY393" s="244" t="s">
        <v>213</v>
      </c>
    </row>
    <row r="394" s="14" customFormat="1">
      <c r="A394" s="14"/>
      <c r="B394" s="245"/>
      <c r="C394" s="246"/>
      <c r="D394" s="236" t="s">
        <v>223</v>
      </c>
      <c r="E394" s="247" t="s">
        <v>21</v>
      </c>
      <c r="F394" s="248" t="s">
        <v>3628</v>
      </c>
      <c r="G394" s="246"/>
      <c r="H394" s="249">
        <v>23.640000000000001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223</v>
      </c>
      <c r="AU394" s="255" t="s">
        <v>86</v>
      </c>
      <c r="AV394" s="14" t="s">
        <v>86</v>
      </c>
      <c r="AW394" s="14" t="s">
        <v>34</v>
      </c>
      <c r="AX394" s="14" t="s">
        <v>73</v>
      </c>
      <c r="AY394" s="255" t="s">
        <v>213</v>
      </c>
    </row>
    <row r="395" s="13" customFormat="1">
      <c r="A395" s="13"/>
      <c r="B395" s="234"/>
      <c r="C395" s="235"/>
      <c r="D395" s="236" t="s">
        <v>223</v>
      </c>
      <c r="E395" s="237" t="s">
        <v>21</v>
      </c>
      <c r="F395" s="238" t="s">
        <v>3629</v>
      </c>
      <c r="G395" s="235"/>
      <c r="H395" s="237" t="s">
        <v>21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223</v>
      </c>
      <c r="AU395" s="244" t="s">
        <v>86</v>
      </c>
      <c r="AV395" s="13" t="s">
        <v>80</v>
      </c>
      <c r="AW395" s="13" t="s">
        <v>34</v>
      </c>
      <c r="AX395" s="13" t="s">
        <v>73</v>
      </c>
      <c r="AY395" s="244" t="s">
        <v>213</v>
      </c>
    </row>
    <row r="396" s="13" customFormat="1">
      <c r="A396" s="13"/>
      <c r="B396" s="234"/>
      <c r="C396" s="235"/>
      <c r="D396" s="236" t="s">
        <v>223</v>
      </c>
      <c r="E396" s="237" t="s">
        <v>21</v>
      </c>
      <c r="F396" s="238" t="s">
        <v>3630</v>
      </c>
      <c r="G396" s="235"/>
      <c r="H396" s="237" t="s">
        <v>21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223</v>
      </c>
      <c r="AU396" s="244" t="s">
        <v>86</v>
      </c>
      <c r="AV396" s="13" t="s">
        <v>80</v>
      </c>
      <c r="AW396" s="13" t="s">
        <v>34</v>
      </c>
      <c r="AX396" s="13" t="s">
        <v>73</v>
      </c>
      <c r="AY396" s="244" t="s">
        <v>213</v>
      </c>
    </row>
    <row r="397" s="14" customFormat="1">
      <c r="A397" s="14"/>
      <c r="B397" s="245"/>
      <c r="C397" s="246"/>
      <c r="D397" s="236" t="s">
        <v>223</v>
      </c>
      <c r="E397" s="247" t="s">
        <v>21</v>
      </c>
      <c r="F397" s="248" t="s">
        <v>3631</v>
      </c>
      <c r="G397" s="246"/>
      <c r="H397" s="249">
        <v>5.4000000000000004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223</v>
      </c>
      <c r="AU397" s="255" t="s">
        <v>86</v>
      </c>
      <c r="AV397" s="14" t="s">
        <v>86</v>
      </c>
      <c r="AW397" s="14" t="s">
        <v>34</v>
      </c>
      <c r="AX397" s="14" t="s">
        <v>73</v>
      </c>
      <c r="AY397" s="255" t="s">
        <v>213</v>
      </c>
    </row>
    <row r="398" s="15" customFormat="1">
      <c r="A398" s="15"/>
      <c r="B398" s="256"/>
      <c r="C398" s="257"/>
      <c r="D398" s="236" t="s">
        <v>223</v>
      </c>
      <c r="E398" s="258" t="s">
        <v>21</v>
      </c>
      <c r="F398" s="259" t="s">
        <v>230</v>
      </c>
      <c r="G398" s="257"/>
      <c r="H398" s="260">
        <v>29.039999999999999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223</v>
      </c>
      <c r="AU398" s="266" t="s">
        <v>86</v>
      </c>
      <c r="AV398" s="15" t="s">
        <v>122</v>
      </c>
      <c r="AW398" s="15" t="s">
        <v>34</v>
      </c>
      <c r="AX398" s="15" t="s">
        <v>80</v>
      </c>
      <c r="AY398" s="266" t="s">
        <v>213</v>
      </c>
    </row>
    <row r="399" s="2" customFormat="1" ht="16.5" customHeight="1">
      <c r="A399" s="41"/>
      <c r="B399" s="42"/>
      <c r="C399" s="267" t="s">
        <v>1146</v>
      </c>
      <c r="D399" s="267" t="s">
        <v>241</v>
      </c>
      <c r="E399" s="268" t="s">
        <v>3632</v>
      </c>
      <c r="F399" s="269" t="s">
        <v>3633</v>
      </c>
      <c r="G399" s="270" t="s">
        <v>218</v>
      </c>
      <c r="H399" s="271">
        <v>1.018</v>
      </c>
      <c r="I399" s="272"/>
      <c r="J399" s="273">
        <f>ROUND(I399*H399,2)</f>
        <v>0</v>
      </c>
      <c r="K399" s="269" t="s">
        <v>219</v>
      </c>
      <c r="L399" s="274"/>
      <c r="M399" s="275" t="s">
        <v>21</v>
      </c>
      <c r="N399" s="276" t="s">
        <v>45</v>
      </c>
      <c r="O399" s="87"/>
      <c r="P399" s="225">
        <f>O399*H399</f>
        <v>0</v>
      </c>
      <c r="Q399" s="225">
        <v>0.55000000000000004</v>
      </c>
      <c r="R399" s="225">
        <f>Q399*H399</f>
        <v>0.55990000000000006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502</v>
      </c>
      <c r="AT399" s="227" t="s">
        <v>241</v>
      </c>
      <c r="AU399" s="227" t="s">
        <v>86</v>
      </c>
      <c r="AY399" s="20" t="s">
        <v>213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86</v>
      </c>
      <c r="BK399" s="228">
        <f>ROUND(I399*H399,2)</f>
        <v>0</v>
      </c>
      <c r="BL399" s="20" t="s">
        <v>314</v>
      </c>
      <c r="BM399" s="227" t="s">
        <v>3634</v>
      </c>
    </row>
    <row r="400" s="13" customFormat="1">
      <c r="A400" s="13"/>
      <c r="B400" s="234"/>
      <c r="C400" s="235"/>
      <c r="D400" s="236" t="s">
        <v>223</v>
      </c>
      <c r="E400" s="237" t="s">
        <v>21</v>
      </c>
      <c r="F400" s="238" t="s">
        <v>3626</v>
      </c>
      <c r="G400" s="235"/>
      <c r="H400" s="237" t="s">
        <v>21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223</v>
      </c>
      <c r="AU400" s="244" t="s">
        <v>86</v>
      </c>
      <c r="AV400" s="13" t="s">
        <v>80</v>
      </c>
      <c r="AW400" s="13" t="s">
        <v>34</v>
      </c>
      <c r="AX400" s="13" t="s">
        <v>73</v>
      </c>
      <c r="AY400" s="244" t="s">
        <v>213</v>
      </c>
    </row>
    <row r="401" s="13" customFormat="1">
      <c r="A401" s="13"/>
      <c r="B401" s="234"/>
      <c r="C401" s="235"/>
      <c r="D401" s="236" t="s">
        <v>223</v>
      </c>
      <c r="E401" s="237" t="s">
        <v>21</v>
      </c>
      <c r="F401" s="238" t="s">
        <v>3627</v>
      </c>
      <c r="G401" s="235"/>
      <c r="H401" s="237" t="s">
        <v>21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223</v>
      </c>
      <c r="AU401" s="244" t="s">
        <v>86</v>
      </c>
      <c r="AV401" s="13" t="s">
        <v>80</v>
      </c>
      <c r="AW401" s="13" t="s">
        <v>34</v>
      </c>
      <c r="AX401" s="13" t="s">
        <v>73</v>
      </c>
      <c r="AY401" s="244" t="s">
        <v>213</v>
      </c>
    </row>
    <row r="402" s="14" customFormat="1">
      <c r="A402" s="14"/>
      <c r="B402" s="245"/>
      <c r="C402" s="246"/>
      <c r="D402" s="236" t="s">
        <v>223</v>
      </c>
      <c r="E402" s="247" t="s">
        <v>21</v>
      </c>
      <c r="F402" s="248" t="s">
        <v>3635</v>
      </c>
      <c r="G402" s="246"/>
      <c r="H402" s="249">
        <v>0.78000000000000003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223</v>
      </c>
      <c r="AU402" s="255" t="s">
        <v>86</v>
      </c>
      <c r="AV402" s="14" t="s">
        <v>86</v>
      </c>
      <c r="AW402" s="14" t="s">
        <v>34</v>
      </c>
      <c r="AX402" s="14" t="s">
        <v>73</v>
      </c>
      <c r="AY402" s="255" t="s">
        <v>213</v>
      </c>
    </row>
    <row r="403" s="13" customFormat="1">
      <c r="A403" s="13"/>
      <c r="B403" s="234"/>
      <c r="C403" s="235"/>
      <c r="D403" s="236" t="s">
        <v>223</v>
      </c>
      <c r="E403" s="237" t="s">
        <v>21</v>
      </c>
      <c r="F403" s="238" t="s">
        <v>3629</v>
      </c>
      <c r="G403" s="235"/>
      <c r="H403" s="237" t="s">
        <v>21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223</v>
      </c>
      <c r="AU403" s="244" t="s">
        <v>86</v>
      </c>
      <c r="AV403" s="13" t="s">
        <v>80</v>
      </c>
      <c r="AW403" s="13" t="s">
        <v>34</v>
      </c>
      <c r="AX403" s="13" t="s">
        <v>73</v>
      </c>
      <c r="AY403" s="244" t="s">
        <v>213</v>
      </c>
    </row>
    <row r="404" s="13" customFormat="1">
      <c r="A404" s="13"/>
      <c r="B404" s="234"/>
      <c r="C404" s="235"/>
      <c r="D404" s="236" t="s">
        <v>223</v>
      </c>
      <c r="E404" s="237" t="s">
        <v>21</v>
      </c>
      <c r="F404" s="238" t="s">
        <v>3630</v>
      </c>
      <c r="G404" s="235"/>
      <c r="H404" s="237" t="s">
        <v>21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223</v>
      </c>
      <c r="AU404" s="244" t="s">
        <v>86</v>
      </c>
      <c r="AV404" s="13" t="s">
        <v>80</v>
      </c>
      <c r="AW404" s="13" t="s">
        <v>34</v>
      </c>
      <c r="AX404" s="13" t="s">
        <v>73</v>
      </c>
      <c r="AY404" s="244" t="s">
        <v>213</v>
      </c>
    </row>
    <row r="405" s="14" customFormat="1">
      <c r="A405" s="14"/>
      <c r="B405" s="245"/>
      <c r="C405" s="246"/>
      <c r="D405" s="236" t="s">
        <v>223</v>
      </c>
      <c r="E405" s="247" t="s">
        <v>21</v>
      </c>
      <c r="F405" s="248" t="s">
        <v>3636</v>
      </c>
      <c r="G405" s="246"/>
      <c r="H405" s="249">
        <v>0.23799999999999999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223</v>
      </c>
      <c r="AU405" s="255" t="s">
        <v>86</v>
      </c>
      <c r="AV405" s="14" t="s">
        <v>86</v>
      </c>
      <c r="AW405" s="14" t="s">
        <v>34</v>
      </c>
      <c r="AX405" s="14" t="s">
        <v>73</v>
      </c>
      <c r="AY405" s="255" t="s">
        <v>213</v>
      </c>
    </row>
    <row r="406" s="15" customFormat="1">
      <c r="A406" s="15"/>
      <c r="B406" s="256"/>
      <c r="C406" s="257"/>
      <c r="D406" s="236" t="s">
        <v>223</v>
      </c>
      <c r="E406" s="258" t="s">
        <v>21</v>
      </c>
      <c r="F406" s="259" t="s">
        <v>230</v>
      </c>
      <c r="G406" s="257"/>
      <c r="H406" s="260">
        <v>1.018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223</v>
      </c>
      <c r="AU406" s="266" t="s">
        <v>86</v>
      </c>
      <c r="AV406" s="15" t="s">
        <v>122</v>
      </c>
      <c r="AW406" s="15" t="s">
        <v>34</v>
      </c>
      <c r="AX406" s="15" t="s">
        <v>80</v>
      </c>
      <c r="AY406" s="266" t="s">
        <v>213</v>
      </c>
    </row>
    <row r="407" s="2" customFormat="1" ht="24.15" customHeight="1">
      <c r="A407" s="41"/>
      <c r="B407" s="42"/>
      <c r="C407" s="216" t="s">
        <v>1153</v>
      </c>
      <c r="D407" s="216" t="s">
        <v>215</v>
      </c>
      <c r="E407" s="217" t="s">
        <v>3637</v>
      </c>
      <c r="F407" s="218" t="s">
        <v>3638</v>
      </c>
      <c r="G407" s="219" t="s">
        <v>248</v>
      </c>
      <c r="H407" s="220">
        <v>438.30599999999998</v>
      </c>
      <c r="I407" s="221"/>
      <c r="J407" s="222">
        <f>ROUND(I407*H407,2)</f>
        <v>0</v>
      </c>
      <c r="K407" s="218" t="s">
        <v>219</v>
      </c>
      <c r="L407" s="47"/>
      <c r="M407" s="223" t="s">
        <v>21</v>
      </c>
      <c r="N407" s="224" t="s">
        <v>45</v>
      </c>
      <c r="O407" s="87"/>
      <c r="P407" s="225">
        <f>O407*H407</f>
        <v>0</v>
      </c>
      <c r="Q407" s="225">
        <v>0.01423</v>
      </c>
      <c r="R407" s="225">
        <f>Q407*H407</f>
        <v>6.2370943799999994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314</v>
      </c>
      <c r="AT407" s="227" t="s">
        <v>215</v>
      </c>
      <c r="AU407" s="227" t="s">
        <v>86</v>
      </c>
      <c r="AY407" s="20" t="s">
        <v>213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86</v>
      </c>
      <c r="BK407" s="228">
        <f>ROUND(I407*H407,2)</f>
        <v>0</v>
      </c>
      <c r="BL407" s="20" t="s">
        <v>314</v>
      </c>
      <c r="BM407" s="227" t="s">
        <v>3639</v>
      </c>
    </row>
    <row r="408" s="2" customFormat="1">
      <c r="A408" s="41"/>
      <c r="B408" s="42"/>
      <c r="C408" s="43"/>
      <c r="D408" s="229" t="s">
        <v>221</v>
      </c>
      <c r="E408" s="43"/>
      <c r="F408" s="230" t="s">
        <v>3640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221</v>
      </c>
      <c r="AU408" s="20" t="s">
        <v>86</v>
      </c>
    </row>
    <row r="409" s="13" customFormat="1">
      <c r="A409" s="13"/>
      <c r="B409" s="234"/>
      <c r="C409" s="235"/>
      <c r="D409" s="236" t="s">
        <v>223</v>
      </c>
      <c r="E409" s="237" t="s">
        <v>21</v>
      </c>
      <c r="F409" s="238" t="s">
        <v>3508</v>
      </c>
      <c r="G409" s="235"/>
      <c r="H409" s="237" t="s">
        <v>21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223</v>
      </c>
      <c r="AU409" s="244" t="s">
        <v>86</v>
      </c>
      <c r="AV409" s="13" t="s">
        <v>80</v>
      </c>
      <c r="AW409" s="13" t="s">
        <v>34</v>
      </c>
      <c r="AX409" s="13" t="s">
        <v>73</v>
      </c>
      <c r="AY409" s="244" t="s">
        <v>213</v>
      </c>
    </row>
    <row r="410" s="14" customFormat="1">
      <c r="A410" s="14"/>
      <c r="B410" s="245"/>
      <c r="C410" s="246"/>
      <c r="D410" s="236" t="s">
        <v>223</v>
      </c>
      <c r="E410" s="247" t="s">
        <v>21</v>
      </c>
      <c r="F410" s="248" t="s">
        <v>3509</v>
      </c>
      <c r="G410" s="246"/>
      <c r="H410" s="249">
        <v>434.94400000000002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223</v>
      </c>
      <c r="AU410" s="255" t="s">
        <v>86</v>
      </c>
      <c r="AV410" s="14" t="s">
        <v>86</v>
      </c>
      <c r="AW410" s="14" t="s">
        <v>34</v>
      </c>
      <c r="AX410" s="14" t="s">
        <v>73</v>
      </c>
      <c r="AY410" s="255" t="s">
        <v>213</v>
      </c>
    </row>
    <row r="411" s="14" customFormat="1">
      <c r="A411" s="14"/>
      <c r="B411" s="245"/>
      <c r="C411" s="246"/>
      <c r="D411" s="236" t="s">
        <v>223</v>
      </c>
      <c r="E411" s="247" t="s">
        <v>21</v>
      </c>
      <c r="F411" s="248" t="s">
        <v>3510</v>
      </c>
      <c r="G411" s="246"/>
      <c r="H411" s="249">
        <v>4.0819999999999999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223</v>
      </c>
      <c r="AU411" s="255" t="s">
        <v>86</v>
      </c>
      <c r="AV411" s="14" t="s">
        <v>86</v>
      </c>
      <c r="AW411" s="14" t="s">
        <v>34</v>
      </c>
      <c r="AX411" s="14" t="s">
        <v>73</v>
      </c>
      <c r="AY411" s="255" t="s">
        <v>213</v>
      </c>
    </row>
    <row r="412" s="13" customFormat="1">
      <c r="A412" s="13"/>
      <c r="B412" s="234"/>
      <c r="C412" s="235"/>
      <c r="D412" s="236" t="s">
        <v>223</v>
      </c>
      <c r="E412" s="237" t="s">
        <v>21</v>
      </c>
      <c r="F412" s="238" t="s">
        <v>3511</v>
      </c>
      <c r="G412" s="235"/>
      <c r="H412" s="237" t="s">
        <v>21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223</v>
      </c>
      <c r="AU412" s="244" t="s">
        <v>86</v>
      </c>
      <c r="AV412" s="13" t="s">
        <v>80</v>
      </c>
      <c r="AW412" s="13" t="s">
        <v>34</v>
      </c>
      <c r="AX412" s="13" t="s">
        <v>73</v>
      </c>
      <c r="AY412" s="244" t="s">
        <v>213</v>
      </c>
    </row>
    <row r="413" s="14" customFormat="1">
      <c r="A413" s="14"/>
      <c r="B413" s="245"/>
      <c r="C413" s="246"/>
      <c r="D413" s="236" t="s">
        <v>223</v>
      </c>
      <c r="E413" s="247" t="s">
        <v>21</v>
      </c>
      <c r="F413" s="248" t="s">
        <v>3512</v>
      </c>
      <c r="G413" s="246"/>
      <c r="H413" s="249">
        <v>-0.71999999999999997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223</v>
      </c>
      <c r="AU413" s="255" t="s">
        <v>86</v>
      </c>
      <c r="AV413" s="14" t="s">
        <v>86</v>
      </c>
      <c r="AW413" s="14" t="s">
        <v>34</v>
      </c>
      <c r="AX413" s="14" t="s">
        <v>73</v>
      </c>
      <c r="AY413" s="255" t="s">
        <v>213</v>
      </c>
    </row>
    <row r="414" s="15" customFormat="1">
      <c r="A414" s="15"/>
      <c r="B414" s="256"/>
      <c r="C414" s="257"/>
      <c r="D414" s="236" t="s">
        <v>223</v>
      </c>
      <c r="E414" s="258" t="s">
        <v>21</v>
      </c>
      <c r="F414" s="259" t="s">
        <v>230</v>
      </c>
      <c r="G414" s="257"/>
      <c r="H414" s="260">
        <v>438.30599999999998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223</v>
      </c>
      <c r="AU414" s="266" t="s">
        <v>86</v>
      </c>
      <c r="AV414" s="15" t="s">
        <v>122</v>
      </c>
      <c r="AW414" s="15" t="s">
        <v>34</v>
      </c>
      <c r="AX414" s="15" t="s">
        <v>80</v>
      </c>
      <c r="AY414" s="266" t="s">
        <v>213</v>
      </c>
    </row>
    <row r="415" s="2" customFormat="1" ht="24.15" customHeight="1">
      <c r="A415" s="41"/>
      <c r="B415" s="42"/>
      <c r="C415" s="216" t="s">
        <v>1158</v>
      </c>
      <c r="D415" s="216" t="s">
        <v>215</v>
      </c>
      <c r="E415" s="217" t="s">
        <v>3641</v>
      </c>
      <c r="F415" s="218" t="s">
        <v>3642</v>
      </c>
      <c r="G415" s="219" t="s">
        <v>248</v>
      </c>
      <c r="H415" s="220">
        <v>30.315000000000001</v>
      </c>
      <c r="I415" s="221"/>
      <c r="J415" s="222">
        <f>ROUND(I415*H415,2)</f>
        <v>0</v>
      </c>
      <c r="K415" s="218" t="s">
        <v>219</v>
      </c>
      <c r="L415" s="47"/>
      <c r="M415" s="223" t="s">
        <v>21</v>
      </c>
      <c r="N415" s="224" t="s">
        <v>45</v>
      </c>
      <c r="O415" s="87"/>
      <c r="P415" s="225">
        <f>O415*H415</f>
        <v>0</v>
      </c>
      <c r="Q415" s="225">
        <v>0.01159</v>
      </c>
      <c r="R415" s="225">
        <f>Q415*H415</f>
        <v>0.35135084999999999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314</v>
      </c>
      <c r="AT415" s="227" t="s">
        <v>215</v>
      </c>
      <c r="AU415" s="227" t="s">
        <v>86</v>
      </c>
      <c r="AY415" s="20" t="s">
        <v>213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86</v>
      </c>
      <c r="BK415" s="228">
        <f>ROUND(I415*H415,2)</f>
        <v>0</v>
      </c>
      <c r="BL415" s="20" t="s">
        <v>314</v>
      </c>
      <c r="BM415" s="227" t="s">
        <v>3643</v>
      </c>
    </row>
    <row r="416" s="2" customFormat="1">
      <c r="A416" s="41"/>
      <c r="B416" s="42"/>
      <c r="C416" s="43"/>
      <c r="D416" s="229" t="s">
        <v>221</v>
      </c>
      <c r="E416" s="43"/>
      <c r="F416" s="230" t="s">
        <v>3644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221</v>
      </c>
      <c r="AU416" s="20" t="s">
        <v>86</v>
      </c>
    </row>
    <row r="417" s="14" customFormat="1">
      <c r="A417" s="14"/>
      <c r="B417" s="245"/>
      <c r="C417" s="246"/>
      <c r="D417" s="236" t="s">
        <v>223</v>
      </c>
      <c r="E417" s="247" t="s">
        <v>21</v>
      </c>
      <c r="F417" s="248" t="s">
        <v>3365</v>
      </c>
      <c r="G417" s="246"/>
      <c r="H417" s="249">
        <v>30.315000000000001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223</v>
      </c>
      <c r="AU417" s="255" t="s">
        <v>86</v>
      </c>
      <c r="AV417" s="14" t="s">
        <v>86</v>
      </c>
      <c r="AW417" s="14" t="s">
        <v>34</v>
      </c>
      <c r="AX417" s="14" t="s">
        <v>73</v>
      </c>
      <c r="AY417" s="255" t="s">
        <v>213</v>
      </c>
    </row>
    <row r="418" s="15" customFormat="1">
      <c r="A418" s="15"/>
      <c r="B418" s="256"/>
      <c r="C418" s="257"/>
      <c r="D418" s="236" t="s">
        <v>223</v>
      </c>
      <c r="E418" s="258" t="s">
        <v>21</v>
      </c>
      <c r="F418" s="259" t="s">
        <v>230</v>
      </c>
      <c r="G418" s="257"/>
      <c r="H418" s="260">
        <v>30.315000000000001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223</v>
      </c>
      <c r="AU418" s="266" t="s">
        <v>86</v>
      </c>
      <c r="AV418" s="15" t="s">
        <v>122</v>
      </c>
      <c r="AW418" s="15" t="s">
        <v>34</v>
      </c>
      <c r="AX418" s="15" t="s">
        <v>80</v>
      </c>
      <c r="AY418" s="266" t="s">
        <v>213</v>
      </c>
    </row>
    <row r="419" s="2" customFormat="1" ht="24.15" customHeight="1">
      <c r="A419" s="41"/>
      <c r="B419" s="42"/>
      <c r="C419" s="216" t="s">
        <v>1165</v>
      </c>
      <c r="D419" s="216" t="s">
        <v>215</v>
      </c>
      <c r="E419" s="217" t="s">
        <v>3645</v>
      </c>
      <c r="F419" s="218" t="s">
        <v>3646</v>
      </c>
      <c r="G419" s="219" t="s">
        <v>424</v>
      </c>
      <c r="H419" s="220">
        <v>80.799999999999997</v>
      </c>
      <c r="I419" s="221"/>
      <c r="J419" s="222">
        <f>ROUND(I419*H419,2)</f>
        <v>0</v>
      </c>
      <c r="K419" s="218" t="s">
        <v>219</v>
      </c>
      <c r="L419" s="47"/>
      <c r="M419" s="223" t="s">
        <v>21</v>
      </c>
      <c r="N419" s="224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314</v>
      </c>
      <c r="AT419" s="227" t="s">
        <v>215</v>
      </c>
      <c r="AU419" s="227" t="s">
        <v>86</v>
      </c>
      <c r="AY419" s="20" t="s">
        <v>213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86</v>
      </c>
      <c r="BK419" s="228">
        <f>ROUND(I419*H419,2)</f>
        <v>0</v>
      </c>
      <c r="BL419" s="20" t="s">
        <v>314</v>
      </c>
      <c r="BM419" s="227" t="s">
        <v>3647</v>
      </c>
    </row>
    <row r="420" s="2" customFormat="1">
      <c r="A420" s="41"/>
      <c r="B420" s="42"/>
      <c r="C420" s="43"/>
      <c r="D420" s="229" t="s">
        <v>221</v>
      </c>
      <c r="E420" s="43"/>
      <c r="F420" s="230" t="s">
        <v>3648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221</v>
      </c>
      <c r="AU420" s="20" t="s">
        <v>86</v>
      </c>
    </row>
    <row r="421" s="13" customFormat="1">
      <c r="A421" s="13"/>
      <c r="B421" s="234"/>
      <c r="C421" s="235"/>
      <c r="D421" s="236" t="s">
        <v>223</v>
      </c>
      <c r="E421" s="237" t="s">
        <v>21</v>
      </c>
      <c r="F421" s="238" t="s">
        <v>1461</v>
      </c>
      <c r="G421" s="235"/>
      <c r="H421" s="237" t="s">
        <v>21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223</v>
      </c>
      <c r="AU421" s="244" t="s">
        <v>86</v>
      </c>
      <c r="AV421" s="13" t="s">
        <v>80</v>
      </c>
      <c r="AW421" s="13" t="s">
        <v>34</v>
      </c>
      <c r="AX421" s="13" t="s">
        <v>73</v>
      </c>
      <c r="AY421" s="244" t="s">
        <v>213</v>
      </c>
    </row>
    <row r="422" s="14" customFormat="1">
      <c r="A422" s="14"/>
      <c r="B422" s="245"/>
      <c r="C422" s="246"/>
      <c r="D422" s="236" t="s">
        <v>223</v>
      </c>
      <c r="E422" s="247" t="s">
        <v>21</v>
      </c>
      <c r="F422" s="248" t="s">
        <v>3649</v>
      </c>
      <c r="G422" s="246"/>
      <c r="H422" s="249">
        <v>80.799999999999997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223</v>
      </c>
      <c r="AU422" s="255" t="s">
        <v>86</v>
      </c>
      <c r="AV422" s="14" t="s">
        <v>86</v>
      </c>
      <c r="AW422" s="14" t="s">
        <v>34</v>
      </c>
      <c r="AX422" s="14" t="s">
        <v>73</v>
      </c>
      <c r="AY422" s="255" t="s">
        <v>213</v>
      </c>
    </row>
    <row r="423" s="15" customFormat="1">
      <c r="A423" s="15"/>
      <c r="B423" s="256"/>
      <c r="C423" s="257"/>
      <c r="D423" s="236" t="s">
        <v>223</v>
      </c>
      <c r="E423" s="258" t="s">
        <v>21</v>
      </c>
      <c r="F423" s="259" t="s">
        <v>230</v>
      </c>
      <c r="G423" s="257"/>
      <c r="H423" s="260">
        <v>80.799999999999997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223</v>
      </c>
      <c r="AU423" s="266" t="s">
        <v>86</v>
      </c>
      <c r="AV423" s="15" t="s">
        <v>122</v>
      </c>
      <c r="AW423" s="15" t="s">
        <v>34</v>
      </c>
      <c r="AX423" s="15" t="s">
        <v>80</v>
      </c>
      <c r="AY423" s="266" t="s">
        <v>213</v>
      </c>
    </row>
    <row r="424" s="2" customFormat="1" ht="16.5" customHeight="1">
      <c r="A424" s="41"/>
      <c r="B424" s="42"/>
      <c r="C424" s="267" t="s">
        <v>1170</v>
      </c>
      <c r="D424" s="267" t="s">
        <v>241</v>
      </c>
      <c r="E424" s="268" t="s">
        <v>3650</v>
      </c>
      <c r="F424" s="269" t="s">
        <v>3651</v>
      </c>
      <c r="G424" s="270" t="s">
        <v>218</v>
      </c>
      <c r="H424" s="271">
        <v>0.497</v>
      </c>
      <c r="I424" s="272"/>
      <c r="J424" s="273">
        <f>ROUND(I424*H424,2)</f>
        <v>0</v>
      </c>
      <c r="K424" s="269" t="s">
        <v>219</v>
      </c>
      <c r="L424" s="274"/>
      <c r="M424" s="275" t="s">
        <v>21</v>
      </c>
      <c r="N424" s="276" t="s">
        <v>45</v>
      </c>
      <c r="O424" s="87"/>
      <c r="P424" s="225">
        <f>O424*H424</f>
        <v>0</v>
      </c>
      <c r="Q424" s="225">
        <v>0.55000000000000004</v>
      </c>
      <c r="R424" s="225">
        <f>Q424*H424</f>
        <v>0.27335000000000004</v>
      </c>
      <c r="S424" s="225">
        <v>0</v>
      </c>
      <c r="T424" s="226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502</v>
      </c>
      <c r="AT424" s="227" t="s">
        <v>241</v>
      </c>
      <c r="AU424" s="227" t="s">
        <v>86</v>
      </c>
      <c r="AY424" s="20" t="s">
        <v>213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86</v>
      </c>
      <c r="BK424" s="228">
        <f>ROUND(I424*H424,2)</f>
        <v>0</v>
      </c>
      <c r="BL424" s="20" t="s">
        <v>314</v>
      </c>
      <c r="BM424" s="227" t="s">
        <v>3652</v>
      </c>
    </row>
    <row r="425" s="13" customFormat="1">
      <c r="A425" s="13"/>
      <c r="B425" s="234"/>
      <c r="C425" s="235"/>
      <c r="D425" s="236" t="s">
        <v>223</v>
      </c>
      <c r="E425" s="237" t="s">
        <v>21</v>
      </c>
      <c r="F425" s="238" t="s">
        <v>1461</v>
      </c>
      <c r="G425" s="235"/>
      <c r="H425" s="237" t="s">
        <v>21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223</v>
      </c>
      <c r="AU425" s="244" t="s">
        <v>86</v>
      </c>
      <c r="AV425" s="13" t="s">
        <v>80</v>
      </c>
      <c r="AW425" s="13" t="s">
        <v>34</v>
      </c>
      <c r="AX425" s="13" t="s">
        <v>73</v>
      </c>
      <c r="AY425" s="244" t="s">
        <v>213</v>
      </c>
    </row>
    <row r="426" s="14" customFormat="1">
      <c r="A426" s="14"/>
      <c r="B426" s="245"/>
      <c r="C426" s="246"/>
      <c r="D426" s="236" t="s">
        <v>223</v>
      </c>
      <c r="E426" s="247" t="s">
        <v>21</v>
      </c>
      <c r="F426" s="248" t="s">
        <v>3653</v>
      </c>
      <c r="G426" s="246"/>
      <c r="H426" s="249">
        <v>0.222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223</v>
      </c>
      <c r="AU426" s="255" t="s">
        <v>86</v>
      </c>
      <c r="AV426" s="14" t="s">
        <v>86</v>
      </c>
      <c r="AW426" s="14" t="s">
        <v>34</v>
      </c>
      <c r="AX426" s="14" t="s">
        <v>73</v>
      </c>
      <c r="AY426" s="255" t="s">
        <v>213</v>
      </c>
    </row>
    <row r="427" s="14" customFormat="1">
      <c r="A427" s="14"/>
      <c r="B427" s="245"/>
      <c r="C427" s="246"/>
      <c r="D427" s="236" t="s">
        <v>223</v>
      </c>
      <c r="E427" s="247" t="s">
        <v>21</v>
      </c>
      <c r="F427" s="248" t="s">
        <v>3654</v>
      </c>
      <c r="G427" s="246"/>
      <c r="H427" s="249">
        <v>0.14199999999999999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223</v>
      </c>
      <c r="AU427" s="255" t="s">
        <v>86</v>
      </c>
      <c r="AV427" s="14" t="s">
        <v>86</v>
      </c>
      <c r="AW427" s="14" t="s">
        <v>34</v>
      </c>
      <c r="AX427" s="14" t="s">
        <v>73</v>
      </c>
      <c r="AY427" s="255" t="s">
        <v>213</v>
      </c>
    </row>
    <row r="428" s="14" customFormat="1">
      <c r="A428" s="14"/>
      <c r="B428" s="245"/>
      <c r="C428" s="246"/>
      <c r="D428" s="236" t="s">
        <v>223</v>
      </c>
      <c r="E428" s="247" t="s">
        <v>21</v>
      </c>
      <c r="F428" s="248" t="s">
        <v>3655</v>
      </c>
      <c r="G428" s="246"/>
      <c r="H428" s="249">
        <v>0.080000000000000002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223</v>
      </c>
      <c r="AU428" s="255" t="s">
        <v>86</v>
      </c>
      <c r="AV428" s="14" t="s">
        <v>86</v>
      </c>
      <c r="AW428" s="14" t="s">
        <v>34</v>
      </c>
      <c r="AX428" s="14" t="s">
        <v>73</v>
      </c>
      <c r="AY428" s="255" t="s">
        <v>213</v>
      </c>
    </row>
    <row r="429" s="14" customFormat="1">
      <c r="A429" s="14"/>
      <c r="B429" s="245"/>
      <c r="C429" s="246"/>
      <c r="D429" s="236" t="s">
        <v>223</v>
      </c>
      <c r="E429" s="247" t="s">
        <v>21</v>
      </c>
      <c r="F429" s="248" t="s">
        <v>3656</v>
      </c>
      <c r="G429" s="246"/>
      <c r="H429" s="249">
        <v>0.052999999999999998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223</v>
      </c>
      <c r="AU429" s="255" t="s">
        <v>86</v>
      </c>
      <c r="AV429" s="14" t="s">
        <v>86</v>
      </c>
      <c r="AW429" s="14" t="s">
        <v>34</v>
      </c>
      <c r="AX429" s="14" t="s">
        <v>73</v>
      </c>
      <c r="AY429" s="255" t="s">
        <v>213</v>
      </c>
    </row>
    <row r="430" s="15" customFormat="1">
      <c r="A430" s="15"/>
      <c r="B430" s="256"/>
      <c r="C430" s="257"/>
      <c r="D430" s="236" t="s">
        <v>223</v>
      </c>
      <c r="E430" s="258" t="s">
        <v>21</v>
      </c>
      <c r="F430" s="259" t="s">
        <v>230</v>
      </c>
      <c r="G430" s="257"/>
      <c r="H430" s="260">
        <v>0.497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223</v>
      </c>
      <c r="AU430" s="266" t="s">
        <v>86</v>
      </c>
      <c r="AV430" s="15" t="s">
        <v>122</v>
      </c>
      <c r="AW430" s="15" t="s">
        <v>34</v>
      </c>
      <c r="AX430" s="15" t="s">
        <v>80</v>
      </c>
      <c r="AY430" s="266" t="s">
        <v>213</v>
      </c>
    </row>
    <row r="431" s="2" customFormat="1" ht="24.15" customHeight="1">
      <c r="A431" s="41"/>
      <c r="B431" s="42"/>
      <c r="C431" s="216" t="s">
        <v>1179</v>
      </c>
      <c r="D431" s="216" t="s">
        <v>215</v>
      </c>
      <c r="E431" s="217" t="s">
        <v>3657</v>
      </c>
      <c r="F431" s="218" t="s">
        <v>3658</v>
      </c>
      <c r="G431" s="219" t="s">
        <v>248</v>
      </c>
      <c r="H431" s="220">
        <v>37.667999999999999</v>
      </c>
      <c r="I431" s="221"/>
      <c r="J431" s="222">
        <f>ROUND(I431*H431,2)</f>
        <v>0</v>
      </c>
      <c r="K431" s="218" t="s">
        <v>219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0.01136</v>
      </c>
      <c r="R431" s="225">
        <f>Q431*H431</f>
        <v>0.42790847999999998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314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314</v>
      </c>
      <c r="BM431" s="227" t="s">
        <v>3659</v>
      </c>
    </row>
    <row r="432" s="2" customFormat="1">
      <c r="A432" s="41"/>
      <c r="B432" s="42"/>
      <c r="C432" s="43"/>
      <c r="D432" s="229" t="s">
        <v>221</v>
      </c>
      <c r="E432" s="43"/>
      <c r="F432" s="230" t="s">
        <v>3660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221</v>
      </c>
      <c r="AU432" s="20" t="s">
        <v>86</v>
      </c>
    </row>
    <row r="433" s="13" customFormat="1">
      <c r="A433" s="13"/>
      <c r="B433" s="234"/>
      <c r="C433" s="235"/>
      <c r="D433" s="236" t="s">
        <v>223</v>
      </c>
      <c r="E433" s="237" t="s">
        <v>21</v>
      </c>
      <c r="F433" s="238" t="s">
        <v>3609</v>
      </c>
      <c r="G433" s="235"/>
      <c r="H433" s="237" t="s">
        <v>21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223</v>
      </c>
      <c r="AU433" s="244" t="s">
        <v>86</v>
      </c>
      <c r="AV433" s="13" t="s">
        <v>80</v>
      </c>
      <c r="AW433" s="13" t="s">
        <v>34</v>
      </c>
      <c r="AX433" s="13" t="s">
        <v>73</v>
      </c>
      <c r="AY433" s="244" t="s">
        <v>213</v>
      </c>
    </row>
    <row r="434" s="14" customFormat="1">
      <c r="A434" s="14"/>
      <c r="B434" s="245"/>
      <c r="C434" s="246"/>
      <c r="D434" s="236" t="s">
        <v>223</v>
      </c>
      <c r="E434" s="247" t="s">
        <v>21</v>
      </c>
      <c r="F434" s="248" t="s">
        <v>3661</v>
      </c>
      <c r="G434" s="246"/>
      <c r="H434" s="249">
        <v>25.602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223</v>
      </c>
      <c r="AU434" s="255" t="s">
        <v>86</v>
      </c>
      <c r="AV434" s="14" t="s">
        <v>86</v>
      </c>
      <c r="AW434" s="14" t="s">
        <v>34</v>
      </c>
      <c r="AX434" s="14" t="s">
        <v>73</v>
      </c>
      <c r="AY434" s="255" t="s">
        <v>213</v>
      </c>
    </row>
    <row r="435" s="13" customFormat="1">
      <c r="A435" s="13"/>
      <c r="B435" s="234"/>
      <c r="C435" s="235"/>
      <c r="D435" s="236" t="s">
        <v>223</v>
      </c>
      <c r="E435" s="237" t="s">
        <v>21</v>
      </c>
      <c r="F435" s="238" t="s">
        <v>3617</v>
      </c>
      <c r="G435" s="235"/>
      <c r="H435" s="237" t="s">
        <v>21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223</v>
      </c>
      <c r="AU435" s="244" t="s">
        <v>86</v>
      </c>
      <c r="AV435" s="13" t="s">
        <v>80</v>
      </c>
      <c r="AW435" s="13" t="s">
        <v>34</v>
      </c>
      <c r="AX435" s="13" t="s">
        <v>73</v>
      </c>
      <c r="AY435" s="244" t="s">
        <v>213</v>
      </c>
    </row>
    <row r="436" s="14" customFormat="1">
      <c r="A436" s="14"/>
      <c r="B436" s="245"/>
      <c r="C436" s="246"/>
      <c r="D436" s="236" t="s">
        <v>223</v>
      </c>
      <c r="E436" s="247" t="s">
        <v>21</v>
      </c>
      <c r="F436" s="248" t="s">
        <v>3662</v>
      </c>
      <c r="G436" s="246"/>
      <c r="H436" s="249">
        <v>5.1200000000000001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223</v>
      </c>
      <c r="AU436" s="255" t="s">
        <v>86</v>
      </c>
      <c r="AV436" s="14" t="s">
        <v>86</v>
      </c>
      <c r="AW436" s="14" t="s">
        <v>34</v>
      </c>
      <c r="AX436" s="14" t="s">
        <v>73</v>
      </c>
      <c r="AY436" s="255" t="s">
        <v>213</v>
      </c>
    </row>
    <row r="437" s="13" customFormat="1">
      <c r="A437" s="13"/>
      <c r="B437" s="234"/>
      <c r="C437" s="235"/>
      <c r="D437" s="236" t="s">
        <v>223</v>
      </c>
      <c r="E437" s="237" t="s">
        <v>21</v>
      </c>
      <c r="F437" s="238" t="s">
        <v>3611</v>
      </c>
      <c r="G437" s="235"/>
      <c r="H437" s="237" t="s">
        <v>21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223</v>
      </c>
      <c r="AU437" s="244" t="s">
        <v>86</v>
      </c>
      <c r="AV437" s="13" t="s">
        <v>80</v>
      </c>
      <c r="AW437" s="13" t="s">
        <v>34</v>
      </c>
      <c r="AX437" s="13" t="s">
        <v>73</v>
      </c>
      <c r="AY437" s="244" t="s">
        <v>213</v>
      </c>
    </row>
    <row r="438" s="14" customFormat="1">
      <c r="A438" s="14"/>
      <c r="B438" s="245"/>
      <c r="C438" s="246"/>
      <c r="D438" s="236" t="s">
        <v>223</v>
      </c>
      <c r="E438" s="247" t="s">
        <v>21</v>
      </c>
      <c r="F438" s="248" t="s">
        <v>3663</v>
      </c>
      <c r="G438" s="246"/>
      <c r="H438" s="249">
        <v>6.9459999999999997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223</v>
      </c>
      <c r="AU438" s="255" t="s">
        <v>86</v>
      </c>
      <c r="AV438" s="14" t="s">
        <v>86</v>
      </c>
      <c r="AW438" s="14" t="s">
        <v>34</v>
      </c>
      <c r="AX438" s="14" t="s">
        <v>73</v>
      </c>
      <c r="AY438" s="255" t="s">
        <v>213</v>
      </c>
    </row>
    <row r="439" s="15" customFormat="1">
      <c r="A439" s="15"/>
      <c r="B439" s="256"/>
      <c r="C439" s="257"/>
      <c r="D439" s="236" t="s">
        <v>223</v>
      </c>
      <c r="E439" s="258" t="s">
        <v>21</v>
      </c>
      <c r="F439" s="259" t="s">
        <v>230</v>
      </c>
      <c r="G439" s="257"/>
      <c r="H439" s="260">
        <v>37.667999999999999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223</v>
      </c>
      <c r="AU439" s="266" t="s">
        <v>86</v>
      </c>
      <c r="AV439" s="15" t="s">
        <v>122</v>
      </c>
      <c r="AW439" s="15" t="s">
        <v>34</v>
      </c>
      <c r="AX439" s="15" t="s">
        <v>80</v>
      </c>
      <c r="AY439" s="266" t="s">
        <v>213</v>
      </c>
    </row>
    <row r="440" s="2" customFormat="1" ht="24.15" customHeight="1">
      <c r="A440" s="41"/>
      <c r="B440" s="42"/>
      <c r="C440" s="216" t="s">
        <v>1185</v>
      </c>
      <c r="D440" s="216" t="s">
        <v>215</v>
      </c>
      <c r="E440" s="217" t="s">
        <v>3664</v>
      </c>
      <c r="F440" s="218" t="s">
        <v>3665</v>
      </c>
      <c r="G440" s="219" t="s">
        <v>248</v>
      </c>
      <c r="H440" s="220">
        <v>152.59</v>
      </c>
      <c r="I440" s="221"/>
      <c r="J440" s="222">
        <f>ROUND(I440*H440,2)</f>
        <v>0</v>
      </c>
      <c r="K440" s="218" t="s">
        <v>21</v>
      </c>
      <c r="L440" s="47"/>
      <c r="M440" s="223" t="s">
        <v>21</v>
      </c>
      <c r="N440" s="224" t="s">
        <v>45</v>
      </c>
      <c r="O440" s="87"/>
      <c r="P440" s="225">
        <f>O440*H440</f>
        <v>0</v>
      </c>
      <c r="Q440" s="225">
        <v>0.014999999999999999</v>
      </c>
      <c r="R440" s="225">
        <f>Q440*H440</f>
        <v>2.2888500000000001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314</v>
      </c>
      <c r="AT440" s="227" t="s">
        <v>215</v>
      </c>
      <c r="AU440" s="227" t="s">
        <v>86</v>
      </c>
      <c r="AY440" s="20" t="s">
        <v>213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86</v>
      </c>
      <c r="BK440" s="228">
        <f>ROUND(I440*H440,2)</f>
        <v>0</v>
      </c>
      <c r="BL440" s="20" t="s">
        <v>314</v>
      </c>
      <c r="BM440" s="227" t="s">
        <v>3666</v>
      </c>
    </row>
    <row r="441" s="13" customFormat="1">
      <c r="A441" s="13"/>
      <c r="B441" s="234"/>
      <c r="C441" s="235"/>
      <c r="D441" s="236" t="s">
        <v>223</v>
      </c>
      <c r="E441" s="237" t="s">
        <v>21</v>
      </c>
      <c r="F441" s="238" t="s">
        <v>3073</v>
      </c>
      <c r="G441" s="235"/>
      <c r="H441" s="237" t="s">
        <v>21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223</v>
      </c>
      <c r="AU441" s="244" t="s">
        <v>86</v>
      </c>
      <c r="AV441" s="13" t="s">
        <v>80</v>
      </c>
      <c r="AW441" s="13" t="s">
        <v>34</v>
      </c>
      <c r="AX441" s="13" t="s">
        <v>73</v>
      </c>
      <c r="AY441" s="244" t="s">
        <v>213</v>
      </c>
    </row>
    <row r="442" s="14" customFormat="1">
      <c r="A442" s="14"/>
      <c r="B442" s="245"/>
      <c r="C442" s="246"/>
      <c r="D442" s="236" t="s">
        <v>223</v>
      </c>
      <c r="E442" s="247" t="s">
        <v>21</v>
      </c>
      <c r="F442" s="248" t="s">
        <v>3667</v>
      </c>
      <c r="G442" s="246"/>
      <c r="H442" s="249">
        <v>46.560000000000002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223</v>
      </c>
      <c r="AU442" s="255" t="s">
        <v>86</v>
      </c>
      <c r="AV442" s="14" t="s">
        <v>86</v>
      </c>
      <c r="AW442" s="14" t="s">
        <v>34</v>
      </c>
      <c r="AX442" s="14" t="s">
        <v>73</v>
      </c>
      <c r="AY442" s="255" t="s">
        <v>213</v>
      </c>
    </row>
    <row r="443" s="14" customFormat="1">
      <c r="A443" s="14"/>
      <c r="B443" s="245"/>
      <c r="C443" s="246"/>
      <c r="D443" s="236" t="s">
        <v>223</v>
      </c>
      <c r="E443" s="247" t="s">
        <v>21</v>
      </c>
      <c r="F443" s="248" t="s">
        <v>3668</v>
      </c>
      <c r="G443" s="246"/>
      <c r="H443" s="249">
        <v>3.5499999999999998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223</v>
      </c>
      <c r="AU443" s="255" t="s">
        <v>86</v>
      </c>
      <c r="AV443" s="14" t="s">
        <v>86</v>
      </c>
      <c r="AW443" s="14" t="s">
        <v>34</v>
      </c>
      <c r="AX443" s="14" t="s">
        <v>73</v>
      </c>
      <c r="AY443" s="255" t="s">
        <v>213</v>
      </c>
    </row>
    <row r="444" s="13" customFormat="1">
      <c r="A444" s="13"/>
      <c r="B444" s="234"/>
      <c r="C444" s="235"/>
      <c r="D444" s="236" t="s">
        <v>223</v>
      </c>
      <c r="E444" s="237" t="s">
        <v>21</v>
      </c>
      <c r="F444" s="238" t="s">
        <v>3076</v>
      </c>
      <c r="G444" s="235"/>
      <c r="H444" s="237" t="s">
        <v>21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223</v>
      </c>
      <c r="AU444" s="244" t="s">
        <v>86</v>
      </c>
      <c r="AV444" s="13" t="s">
        <v>80</v>
      </c>
      <c r="AW444" s="13" t="s">
        <v>34</v>
      </c>
      <c r="AX444" s="13" t="s">
        <v>73</v>
      </c>
      <c r="AY444" s="244" t="s">
        <v>213</v>
      </c>
    </row>
    <row r="445" s="13" customFormat="1">
      <c r="A445" s="13"/>
      <c r="B445" s="234"/>
      <c r="C445" s="235"/>
      <c r="D445" s="236" t="s">
        <v>223</v>
      </c>
      <c r="E445" s="237" t="s">
        <v>21</v>
      </c>
      <c r="F445" s="238" t="s">
        <v>3077</v>
      </c>
      <c r="G445" s="235"/>
      <c r="H445" s="237" t="s">
        <v>21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223</v>
      </c>
      <c r="AU445" s="244" t="s">
        <v>86</v>
      </c>
      <c r="AV445" s="13" t="s">
        <v>80</v>
      </c>
      <c r="AW445" s="13" t="s">
        <v>34</v>
      </c>
      <c r="AX445" s="13" t="s">
        <v>73</v>
      </c>
      <c r="AY445" s="244" t="s">
        <v>213</v>
      </c>
    </row>
    <row r="446" s="14" customFormat="1">
      <c r="A446" s="14"/>
      <c r="B446" s="245"/>
      <c r="C446" s="246"/>
      <c r="D446" s="236" t="s">
        <v>223</v>
      </c>
      <c r="E446" s="247" t="s">
        <v>21</v>
      </c>
      <c r="F446" s="248" t="s">
        <v>3669</v>
      </c>
      <c r="G446" s="246"/>
      <c r="H446" s="249">
        <v>106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223</v>
      </c>
      <c r="AU446" s="255" t="s">
        <v>86</v>
      </c>
      <c r="AV446" s="14" t="s">
        <v>86</v>
      </c>
      <c r="AW446" s="14" t="s">
        <v>34</v>
      </c>
      <c r="AX446" s="14" t="s">
        <v>73</v>
      </c>
      <c r="AY446" s="255" t="s">
        <v>213</v>
      </c>
    </row>
    <row r="447" s="14" customFormat="1">
      <c r="A447" s="14"/>
      <c r="B447" s="245"/>
      <c r="C447" s="246"/>
      <c r="D447" s="236" t="s">
        <v>223</v>
      </c>
      <c r="E447" s="247" t="s">
        <v>21</v>
      </c>
      <c r="F447" s="248" t="s">
        <v>3670</v>
      </c>
      <c r="G447" s="246"/>
      <c r="H447" s="249">
        <v>-3.52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223</v>
      </c>
      <c r="AU447" s="255" t="s">
        <v>86</v>
      </c>
      <c r="AV447" s="14" t="s">
        <v>86</v>
      </c>
      <c r="AW447" s="14" t="s">
        <v>34</v>
      </c>
      <c r="AX447" s="14" t="s">
        <v>73</v>
      </c>
      <c r="AY447" s="255" t="s">
        <v>213</v>
      </c>
    </row>
    <row r="448" s="15" customFormat="1">
      <c r="A448" s="15"/>
      <c r="B448" s="256"/>
      <c r="C448" s="257"/>
      <c r="D448" s="236" t="s">
        <v>223</v>
      </c>
      <c r="E448" s="258" t="s">
        <v>21</v>
      </c>
      <c r="F448" s="259" t="s">
        <v>230</v>
      </c>
      <c r="G448" s="257"/>
      <c r="H448" s="260">
        <v>152.59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223</v>
      </c>
      <c r="AU448" s="266" t="s">
        <v>86</v>
      </c>
      <c r="AV448" s="15" t="s">
        <v>122</v>
      </c>
      <c r="AW448" s="15" t="s">
        <v>34</v>
      </c>
      <c r="AX448" s="15" t="s">
        <v>80</v>
      </c>
      <c r="AY448" s="266" t="s">
        <v>213</v>
      </c>
    </row>
    <row r="449" s="2" customFormat="1" ht="21.75" customHeight="1">
      <c r="A449" s="41"/>
      <c r="B449" s="42"/>
      <c r="C449" s="216" t="s">
        <v>1191</v>
      </c>
      <c r="D449" s="216" t="s">
        <v>215</v>
      </c>
      <c r="E449" s="217" t="s">
        <v>3671</v>
      </c>
      <c r="F449" s="218" t="s">
        <v>3672</v>
      </c>
      <c r="G449" s="219" t="s">
        <v>248</v>
      </c>
      <c r="H449" s="220">
        <v>41.875</v>
      </c>
      <c r="I449" s="221"/>
      <c r="J449" s="222">
        <f>ROUND(I449*H449,2)</f>
        <v>0</v>
      </c>
      <c r="K449" s="218" t="s">
        <v>219</v>
      </c>
      <c r="L449" s="47"/>
      <c r="M449" s="223" t="s">
        <v>21</v>
      </c>
      <c r="N449" s="224" t="s">
        <v>45</v>
      </c>
      <c r="O449" s="87"/>
      <c r="P449" s="225">
        <f>O449*H449</f>
        <v>0</v>
      </c>
      <c r="Q449" s="225">
        <v>0.015720000000000001</v>
      </c>
      <c r="R449" s="225">
        <f>Q449*H449</f>
        <v>0.65827500000000005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314</v>
      </c>
      <c r="AT449" s="227" t="s">
        <v>215</v>
      </c>
      <c r="AU449" s="227" t="s">
        <v>86</v>
      </c>
      <c r="AY449" s="20" t="s">
        <v>213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86</v>
      </c>
      <c r="BK449" s="228">
        <f>ROUND(I449*H449,2)</f>
        <v>0</v>
      </c>
      <c r="BL449" s="20" t="s">
        <v>314</v>
      </c>
      <c r="BM449" s="227" t="s">
        <v>3673</v>
      </c>
    </row>
    <row r="450" s="2" customFormat="1">
      <c r="A450" s="41"/>
      <c r="B450" s="42"/>
      <c r="C450" s="43"/>
      <c r="D450" s="229" t="s">
        <v>221</v>
      </c>
      <c r="E450" s="43"/>
      <c r="F450" s="230" t="s">
        <v>3674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221</v>
      </c>
      <c r="AU450" s="20" t="s">
        <v>86</v>
      </c>
    </row>
    <row r="451" s="13" customFormat="1">
      <c r="A451" s="13"/>
      <c r="B451" s="234"/>
      <c r="C451" s="235"/>
      <c r="D451" s="236" t="s">
        <v>223</v>
      </c>
      <c r="E451" s="237" t="s">
        <v>21</v>
      </c>
      <c r="F451" s="238" t="s">
        <v>3675</v>
      </c>
      <c r="G451" s="235"/>
      <c r="H451" s="237" t="s">
        <v>21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223</v>
      </c>
      <c r="AU451" s="244" t="s">
        <v>86</v>
      </c>
      <c r="AV451" s="13" t="s">
        <v>80</v>
      </c>
      <c r="AW451" s="13" t="s">
        <v>34</v>
      </c>
      <c r="AX451" s="13" t="s">
        <v>73</v>
      </c>
      <c r="AY451" s="244" t="s">
        <v>213</v>
      </c>
    </row>
    <row r="452" s="13" customFormat="1">
      <c r="A452" s="13"/>
      <c r="B452" s="234"/>
      <c r="C452" s="235"/>
      <c r="D452" s="236" t="s">
        <v>223</v>
      </c>
      <c r="E452" s="237" t="s">
        <v>21</v>
      </c>
      <c r="F452" s="238" t="s">
        <v>3676</v>
      </c>
      <c r="G452" s="235"/>
      <c r="H452" s="237" t="s">
        <v>21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223</v>
      </c>
      <c r="AU452" s="244" t="s">
        <v>86</v>
      </c>
      <c r="AV452" s="13" t="s">
        <v>80</v>
      </c>
      <c r="AW452" s="13" t="s">
        <v>34</v>
      </c>
      <c r="AX452" s="13" t="s">
        <v>73</v>
      </c>
      <c r="AY452" s="244" t="s">
        <v>213</v>
      </c>
    </row>
    <row r="453" s="14" customFormat="1">
      <c r="A453" s="14"/>
      <c r="B453" s="245"/>
      <c r="C453" s="246"/>
      <c r="D453" s="236" t="s">
        <v>223</v>
      </c>
      <c r="E453" s="247" t="s">
        <v>21</v>
      </c>
      <c r="F453" s="248" t="s">
        <v>3677</v>
      </c>
      <c r="G453" s="246"/>
      <c r="H453" s="249">
        <v>41.875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223</v>
      </c>
      <c r="AU453" s="255" t="s">
        <v>86</v>
      </c>
      <c r="AV453" s="14" t="s">
        <v>86</v>
      </c>
      <c r="AW453" s="14" t="s">
        <v>34</v>
      </c>
      <c r="AX453" s="14" t="s">
        <v>73</v>
      </c>
      <c r="AY453" s="255" t="s">
        <v>213</v>
      </c>
    </row>
    <row r="454" s="15" customFormat="1">
      <c r="A454" s="15"/>
      <c r="B454" s="256"/>
      <c r="C454" s="257"/>
      <c r="D454" s="236" t="s">
        <v>223</v>
      </c>
      <c r="E454" s="258" t="s">
        <v>21</v>
      </c>
      <c r="F454" s="259" t="s">
        <v>230</v>
      </c>
      <c r="G454" s="257"/>
      <c r="H454" s="260">
        <v>41.875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223</v>
      </c>
      <c r="AU454" s="266" t="s">
        <v>86</v>
      </c>
      <c r="AV454" s="15" t="s">
        <v>122</v>
      </c>
      <c r="AW454" s="15" t="s">
        <v>34</v>
      </c>
      <c r="AX454" s="15" t="s">
        <v>80</v>
      </c>
      <c r="AY454" s="266" t="s">
        <v>213</v>
      </c>
    </row>
    <row r="455" s="2" customFormat="1" ht="16.5" customHeight="1">
      <c r="A455" s="41"/>
      <c r="B455" s="42"/>
      <c r="C455" s="216" t="s">
        <v>1199</v>
      </c>
      <c r="D455" s="216" t="s">
        <v>215</v>
      </c>
      <c r="E455" s="217" t="s">
        <v>3678</v>
      </c>
      <c r="F455" s="218" t="s">
        <v>3679</v>
      </c>
      <c r="G455" s="219" t="s">
        <v>248</v>
      </c>
      <c r="H455" s="220">
        <v>15.513999999999999</v>
      </c>
      <c r="I455" s="221"/>
      <c r="J455" s="222">
        <f>ROUND(I455*H455,2)</f>
        <v>0</v>
      </c>
      <c r="K455" s="218" t="s">
        <v>219</v>
      </c>
      <c r="L455" s="47"/>
      <c r="M455" s="223" t="s">
        <v>21</v>
      </c>
      <c r="N455" s="224" t="s">
        <v>45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314</v>
      </c>
      <c r="AT455" s="227" t="s">
        <v>215</v>
      </c>
      <c r="AU455" s="227" t="s">
        <v>86</v>
      </c>
      <c r="AY455" s="20" t="s">
        <v>213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86</v>
      </c>
      <c r="BK455" s="228">
        <f>ROUND(I455*H455,2)</f>
        <v>0</v>
      </c>
      <c r="BL455" s="20" t="s">
        <v>314</v>
      </c>
      <c r="BM455" s="227" t="s">
        <v>3680</v>
      </c>
    </row>
    <row r="456" s="2" customFormat="1">
      <c r="A456" s="41"/>
      <c r="B456" s="42"/>
      <c r="C456" s="43"/>
      <c r="D456" s="229" t="s">
        <v>221</v>
      </c>
      <c r="E456" s="43"/>
      <c r="F456" s="230" t="s">
        <v>3681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221</v>
      </c>
      <c r="AU456" s="20" t="s">
        <v>86</v>
      </c>
    </row>
    <row r="457" s="14" customFormat="1">
      <c r="A457" s="14"/>
      <c r="B457" s="245"/>
      <c r="C457" s="246"/>
      <c r="D457" s="236" t="s">
        <v>223</v>
      </c>
      <c r="E457" s="247" t="s">
        <v>21</v>
      </c>
      <c r="F457" s="248" t="s">
        <v>3367</v>
      </c>
      <c r="G457" s="246"/>
      <c r="H457" s="249">
        <v>15.513999999999999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223</v>
      </c>
      <c r="AU457" s="255" t="s">
        <v>86</v>
      </c>
      <c r="AV457" s="14" t="s">
        <v>86</v>
      </c>
      <c r="AW457" s="14" t="s">
        <v>34</v>
      </c>
      <c r="AX457" s="14" t="s">
        <v>73</v>
      </c>
      <c r="AY457" s="255" t="s">
        <v>213</v>
      </c>
    </row>
    <row r="458" s="15" customFormat="1">
      <c r="A458" s="15"/>
      <c r="B458" s="256"/>
      <c r="C458" s="257"/>
      <c r="D458" s="236" t="s">
        <v>223</v>
      </c>
      <c r="E458" s="258" t="s">
        <v>21</v>
      </c>
      <c r="F458" s="259" t="s">
        <v>230</v>
      </c>
      <c r="G458" s="257"/>
      <c r="H458" s="260">
        <v>15.513999999999999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223</v>
      </c>
      <c r="AU458" s="266" t="s">
        <v>86</v>
      </c>
      <c r="AV458" s="15" t="s">
        <v>122</v>
      </c>
      <c r="AW458" s="15" t="s">
        <v>34</v>
      </c>
      <c r="AX458" s="15" t="s">
        <v>80</v>
      </c>
      <c r="AY458" s="266" t="s">
        <v>213</v>
      </c>
    </row>
    <row r="459" s="2" customFormat="1" ht="16.5" customHeight="1">
      <c r="A459" s="41"/>
      <c r="B459" s="42"/>
      <c r="C459" s="267" t="s">
        <v>1205</v>
      </c>
      <c r="D459" s="267" t="s">
        <v>241</v>
      </c>
      <c r="E459" s="268" t="s">
        <v>3682</v>
      </c>
      <c r="F459" s="269" t="s">
        <v>3683</v>
      </c>
      <c r="G459" s="270" t="s">
        <v>248</v>
      </c>
      <c r="H459" s="271">
        <v>16.754999999999999</v>
      </c>
      <c r="I459" s="272"/>
      <c r="J459" s="273">
        <f>ROUND(I459*H459,2)</f>
        <v>0</v>
      </c>
      <c r="K459" s="269" t="s">
        <v>21</v>
      </c>
      <c r="L459" s="274"/>
      <c r="M459" s="275" t="s">
        <v>21</v>
      </c>
      <c r="N459" s="276" t="s">
        <v>45</v>
      </c>
      <c r="O459" s="87"/>
      <c r="P459" s="225">
        <f>O459*H459</f>
        <v>0</v>
      </c>
      <c r="Q459" s="225">
        <v>0.0073499999999999998</v>
      </c>
      <c r="R459" s="225">
        <f>Q459*H459</f>
        <v>0.12314924999999999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502</v>
      </c>
      <c r="AT459" s="227" t="s">
        <v>241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314</v>
      </c>
      <c r="BM459" s="227" t="s">
        <v>3684</v>
      </c>
    </row>
    <row r="460" s="14" customFormat="1">
      <c r="A460" s="14"/>
      <c r="B460" s="245"/>
      <c r="C460" s="246"/>
      <c r="D460" s="236" t="s">
        <v>223</v>
      </c>
      <c r="E460" s="247" t="s">
        <v>21</v>
      </c>
      <c r="F460" s="248" t="s">
        <v>3685</v>
      </c>
      <c r="G460" s="246"/>
      <c r="H460" s="249">
        <v>16.754999999999999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223</v>
      </c>
      <c r="AU460" s="255" t="s">
        <v>86</v>
      </c>
      <c r="AV460" s="14" t="s">
        <v>86</v>
      </c>
      <c r="AW460" s="14" t="s">
        <v>34</v>
      </c>
      <c r="AX460" s="14" t="s">
        <v>80</v>
      </c>
      <c r="AY460" s="255" t="s">
        <v>213</v>
      </c>
    </row>
    <row r="461" s="2" customFormat="1" ht="24.15" customHeight="1">
      <c r="A461" s="41"/>
      <c r="B461" s="42"/>
      <c r="C461" s="216" t="s">
        <v>1215</v>
      </c>
      <c r="D461" s="216" t="s">
        <v>215</v>
      </c>
      <c r="E461" s="217" t="s">
        <v>3686</v>
      </c>
      <c r="F461" s="218" t="s">
        <v>3687</v>
      </c>
      <c r="G461" s="219" t="s">
        <v>248</v>
      </c>
      <c r="H461" s="220">
        <v>373.77999999999997</v>
      </c>
      <c r="I461" s="221"/>
      <c r="J461" s="222">
        <f>ROUND(I461*H461,2)</f>
        <v>0</v>
      </c>
      <c r="K461" s="218" t="s">
        <v>21</v>
      </c>
      <c r="L461" s="47"/>
      <c r="M461" s="223" t="s">
        <v>21</v>
      </c>
      <c r="N461" s="224" t="s">
        <v>45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314</v>
      </c>
      <c r="AT461" s="227" t="s">
        <v>215</v>
      </c>
      <c r="AU461" s="227" t="s">
        <v>86</v>
      </c>
      <c r="AY461" s="20" t="s">
        <v>213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86</v>
      </c>
      <c r="BK461" s="228">
        <f>ROUND(I461*H461,2)</f>
        <v>0</v>
      </c>
      <c r="BL461" s="20" t="s">
        <v>314</v>
      </c>
      <c r="BM461" s="227" t="s">
        <v>3688</v>
      </c>
    </row>
    <row r="462" s="14" customFormat="1">
      <c r="A462" s="14"/>
      <c r="B462" s="245"/>
      <c r="C462" s="246"/>
      <c r="D462" s="236" t="s">
        <v>223</v>
      </c>
      <c r="E462" s="247" t="s">
        <v>21</v>
      </c>
      <c r="F462" s="248" t="s">
        <v>3689</v>
      </c>
      <c r="G462" s="246"/>
      <c r="H462" s="249">
        <v>373.77999999999997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223</v>
      </c>
      <c r="AU462" s="255" t="s">
        <v>86</v>
      </c>
      <c r="AV462" s="14" t="s">
        <v>86</v>
      </c>
      <c r="AW462" s="14" t="s">
        <v>34</v>
      </c>
      <c r="AX462" s="14" t="s">
        <v>73</v>
      </c>
      <c r="AY462" s="255" t="s">
        <v>213</v>
      </c>
    </row>
    <row r="463" s="15" customFormat="1">
      <c r="A463" s="15"/>
      <c r="B463" s="256"/>
      <c r="C463" s="257"/>
      <c r="D463" s="236" t="s">
        <v>223</v>
      </c>
      <c r="E463" s="258" t="s">
        <v>21</v>
      </c>
      <c r="F463" s="259" t="s">
        <v>230</v>
      </c>
      <c r="G463" s="257"/>
      <c r="H463" s="260">
        <v>373.77999999999997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223</v>
      </c>
      <c r="AU463" s="266" t="s">
        <v>86</v>
      </c>
      <c r="AV463" s="15" t="s">
        <v>122</v>
      </c>
      <c r="AW463" s="15" t="s">
        <v>34</v>
      </c>
      <c r="AX463" s="15" t="s">
        <v>80</v>
      </c>
      <c r="AY463" s="266" t="s">
        <v>213</v>
      </c>
    </row>
    <row r="464" s="2" customFormat="1" ht="24.15" customHeight="1">
      <c r="A464" s="41"/>
      <c r="B464" s="42"/>
      <c r="C464" s="216" t="s">
        <v>1221</v>
      </c>
      <c r="D464" s="216" t="s">
        <v>215</v>
      </c>
      <c r="E464" s="217" t="s">
        <v>3690</v>
      </c>
      <c r="F464" s="218" t="s">
        <v>3691</v>
      </c>
      <c r="G464" s="219" t="s">
        <v>284</v>
      </c>
      <c r="H464" s="220">
        <v>10.92</v>
      </c>
      <c r="I464" s="221"/>
      <c r="J464" s="222">
        <f>ROUND(I464*H464,2)</f>
        <v>0</v>
      </c>
      <c r="K464" s="218" t="s">
        <v>219</v>
      </c>
      <c r="L464" s="47"/>
      <c r="M464" s="223" t="s">
        <v>21</v>
      </c>
      <c r="N464" s="224" t="s">
        <v>45</v>
      </c>
      <c r="O464" s="87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7" t="s">
        <v>314</v>
      </c>
      <c r="AT464" s="227" t="s">
        <v>215</v>
      </c>
      <c r="AU464" s="227" t="s">
        <v>86</v>
      </c>
      <c r="AY464" s="20" t="s">
        <v>213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0" t="s">
        <v>86</v>
      </c>
      <c r="BK464" s="228">
        <f>ROUND(I464*H464,2)</f>
        <v>0</v>
      </c>
      <c r="BL464" s="20" t="s">
        <v>314</v>
      </c>
      <c r="BM464" s="227" t="s">
        <v>3692</v>
      </c>
    </row>
    <row r="465" s="2" customFormat="1">
      <c r="A465" s="41"/>
      <c r="B465" s="42"/>
      <c r="C465" s="43"/>
      <c r="D465" s="229" t="s">
        <v>221</v>
      </c>
      <c r="E465" s="43"/>
      <c r="F465" s="230" t="s">
        <v>3693</v>
      </c>
      <c r="G465" s="43"/>
      <c r="H465" s="43"/>
      <c r="I465" s="231"/>
      <c r="J465" s="43"/>
      <c r="K465" s="43"/>
      <c r="L465" s="47"/>
      <c r="M465" s="232"/>
      <c r="N465" s="233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221</v>
      </c>
      <c r="AU465" s="20" t="s">
        <v>86</v>
      </c>
    </row>
    <row r="466" s="12" customFormat="1" ht="22.8" customHeight="1">
      <c r="A466" s="12"/>
      <c r="B466" s="200"/>
      <c r="C466" s="201"/>
      <c r="D466" s="202" t="s">
        <v>72</v>
      </c>
      <c r="E466" s="214" t="s">
        <v>3694</v>
      </c>
      <c r="F466" s="214" t="s">
        <v>3695</v>
      </c>
      <c r="G466" s="201"/>
      <c r="H466" s="201"/>
      <c r="I466" s="204"/>
      <c r="J466" s="215">
        <f>BK466</f>
        <v>0</v>
      </c>
      <c r="K466" s="201"/>
      <c r="L466" s="206"/>
      <c r="M466" s="207"/>
      <c r="N466" s="208"/>
      <c r="O466" s="208"/>
      <c r="P466" s="209">
        <f>SUM(P467:P483)</f>
        <v>0</v>
      </c>
      <c r="Q466" s="208"/>
      <c r="R466" s="209">
        <f>SUM(R467:R483)</f>
        <v>0.14734719000000002</v>
      </c>
      <c r="S466" s="208"/>
      <c r="T466" s="210">
        <f>SUM(T467:T483)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1" t="s">
        <v>86</v>
      </c>
      <c r="AT466" s="212" t="s">
        <v>72</v>
      </c>
      <c r="AU466" s="212" t="s">
        <v>80</v>
      </c>
      <c r="AY466" s="211" t="s">
        <v>213</v>
      </c>
      <c r="BK466" s="213">
        <f>SUM(BK467:BK483)</f>
        <v>0</v>
      </c>
    </row>
    <row r="467" s="2" customFormat="1" ht="16.5" customHeight="1">
      <c r="A467" s="41"/>
      <c r="B467" s="42"/>
      <c r="C467" s="216" t="s">
        <v>1227</v>
      </c>
      <c r="D467" s="216" t="s">
        <v>215</v>
      </c>
      <c r="E467" s="217" t="s">
        <v>3696</v>
      </c>
      <c r="F467" s="218" t="s">
        <v>3697</v>
      </c>
      <c r="G467" s="219" t="s">
        <v>248</v>
      </c>
      <c r="H467" s="220">
        <v>45.829000000000001</v>
      </c>
      <c r="I467" s="221"/>
      <c r="J467" s="222">
        <f>ROUND(I467*H467,2)</f>
        <v>0</v>
      </c>
      <c r="K467" s="218" t="s">
        <v>219</v>
      </c>
      <c r="L467" s="47"/>
      <c r="M467" s="223" t="s">
        <v>21</v>
      </c>
      <c r="N467" s="224" t="s">
        <v>45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314</v>
      </c>
      <c r="AT467" s="227" t="s">
        <v>215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3698</v>
      </c>
    </row>
    <row r="468" s="2" customFormat="1">
      <c r="A468" s="41"/>
      <c r="B468" s="42"/>
      <c r="C468" s="43"/>
      <c r="D468" s="229" t="s">
        <v>221</v>
      </c>
      <c r="E468" s="43"/>
      <c r="F468" s="230" t="s">
        <v>3699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221</v>
      </c>
      <c r="AU468" s="20" t="s">
        <v>86</v>
      </c>
    </row>
    <row r="469" s="14" customFormat="1">
      <c r="A469" s="14"/>
      <c r="B469" s="245"/>
      <c r="C469" s="246"/>
      <c r="D469" s="236" t="s">
        <v>223</v>
      </c>
      <c r="E469" s="247" t="s">
        <v>21</v>
      </c>
      <c r="F469" s="248" t="s">
        <v>3700</v>
      </c>
      <c r="G469" s="246"/>
      <c r="H469" s="249">
        <v>45.829000000000001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223</v>
      </c>
      <c r="AU469" s="255" t="s">
        <v>86</v>
      </c>
      <c r="AV469" s="14" t="s">
        <v>86</v>
      </c>
      <c r="AW469" s="14" t="s">
        <v>34</v>
      </c>
      <c r="AX469" s="14" t="s">
        <v>80</v>
      </c>
      <c r="AY469" s="255" t="s">
        <v>213</v>
      </c>
    </row>
    <row r="470" s="2" customFormat="1" ht="16.5" customHeight="1">
      <c r="A470" s="41"/>
      <c r="B470" s="42"/>
      <c r="C470" s="267" t="s">
        <v>1232</v>
      </c>
      <c r="D470" s="267" t="s">
        <v>241</v>
      </c>
      <c r="E470" s="268" t="s">
        <v>3701</v>
      </c>
      <c r="F470" s="269" t="s">
        <v>3702</v>
      </c>
      <c r="G470" s="270" t="s">
        <v>248</v>
      </c>
      <c r="H470" s="271">
        <v>52.703000000000003</v>
      </c>
      <c r="I470" s="272"/>
      <c r="J470" s="273">
        <f>ROUND(I470*H470,2)</f>
        <v>0</v>
      </c>
      <c r="K470" s="269" t="s">
        <v>219</v>
      </c>
      <c r="L470" s="274"/>
      <c r="M470" s="275" t="s">
        <v>21</v>
      </c>
      <c r="N470" s="276" t="s">
        <v>45</v>
      </c>
      <c r="O470" s="87"/>
      <c r="P470" s="225">
        <f>O470*H470</f>
        <v>0</v>
      </c>
      <c r="Q470" s="225">
        <v>0.00050000000000000001</v>
      </c>
      <c r="R470" s="225">
        <f>Q470*H470</f>
        <v>0.026351500000000003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502</v>
      </c>
      <c r="AT470" s="227" t="s">
        <v>241</v>
      </c>
      <c r="AU470" s="227" t="s">
        <v>86</v>
      </c>
      <c r="AY470" s="20" t="s">
        <v>213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86</v>
      </c>
      <c r="BK470" s="228">
        <f>ROUND(I470*H470,2)</f>
        <v>0</v>
      </c>
      <c r="BL470" s="20" t="s">
        <v>314</v>
      </c>
      <c r="BM470" s="227" t="s">
        <v>3703</v>
      </c>
    </row>
    <row r="471" s="14" customFormat="1">
      <c r="A471" s="14"/>
      <c r="B471" s="245"/>
      <c r="C471" s="246"/>
      <c r="D471" s="236" t="s">
        <v>223</v>
      </c>
      <c r="E471" s="246"/>
      <c r="F471" s="248" t="s">
        <v>3704</v>
      </c>
      <c r="G471" s="246"/>
      <c r="H471" s="249">
        <v>52.703000000000003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223</v>
      </c>
      <c r="AU471" s="255" t="s">
        <v>86</v>
      </c>
      <c r="AV471" s="14" t="s">
        <v>86</v>
      </c>
      <c r="AW471" s="14" t="s">
        <v>4</v>
      </c>
      <c r="AX471" s="14" t="s">
        <v>80</v>
      </c>
      <c r="AY471" s="255" t="s">
        <v>213</v>
      </c>
    </row>
    <row r="472" s="2" customFormat="1" ht="24.15" customHeight="1">
      <c r="A472" s="41"/>
      <c r="B472" s="42"/>
      <c r="C472" s="216" t="s">
        <v>1238</v>
      </c>
      <c r="D472" s="216" t="s">
        <v>215</v>
      </c>
      <c r="E472" s="217" t="s">
        <v>3705</v>
      </c>
      <c r="F472" s="218" t="s">
        <v>3706</v>
      </c>
      <c r="G472" s="219" t="s">
        <v>248</v>
      </c>
      <c r="H472" s="220">
        <v>15.513999999999999</v>
      </c>
      <c r="I472" s="221"/>
      <c r="J472" s="222">
        <f>ROUND(I472*H472,2)</f>
        <v>0</v>
      </c>
      <c r="K472" s="218" t="s">
        <v>21</v>
      </c>
      <c r="L472" s="47"/>
      <c r="M472" s="223" t="s">
        <v>21</v>
      </c>
      <c r="N472" s="224" t="s">
        <v>45</v>
      </c>
      <c r="O472" s="87"/>
      <c r="P472" s="225">
        <f>O472*H472</f>
        <v>0</v>
      </c>
      <c r="Q472" s="225">
        <v>0.00266</v>
      </c>
      <c r="R472" s="225">
        <f>Q472*H472</f>
        <v>0.041267239999999997</v>
      </c>
      <c r="S472" s="225">
        <v>0</v>
      </c>
      <c r="T472" s="226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7" t="s">
        <v>314</v>
      </c>
      <c r="AT472" s="227" t="s">
        <v>215</v>
      </c>
      <c r="AU472" s="227" t="s">
        <v>86</v>
      </c>
      <c r="AY472" s="20" t="s">
        <v>213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86</v>
      </c>
      <c r="BK472" s="228">
        <f>ROUND(I472*H472,2)</f>
        <v>0</v>
      </c>
      <c r="BL472" s="20" t="s">
        <v>314</v>
      </c>
      <c r="BM472" s="227" t="s">
        <v>3707</v>
      </c>
    </row>
    <row r="473" s="13" customFormat="1">
      <c r="A473" s="13"/>
      <c r="B473" s="234"/>
      <c r="C473" s="235"/>
      <c r="D473" s="236" t="s">
        <v>223</v>
      </c>
      <c r="E473" s="237" t="s">
        <v>21</v>
      </c>
      <c r="F473" s="238" t="s">
        <v>3405</v>
      </c>
      <c r="G473" s="235"/>
      <c r="H473" s="237" t="s">
        <v>21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223</v>
      </c>
      <c r="AU473" s="244" t="s">
        <v>86</v>
      </c>
      <c r="AV473" s="13" t="s">
        <v>80</v>
      </c>
      <c r="AW473" s="13" t="s">
        <v>34</v>
      </c>
      <c r="AX473" s="13" t="s">
        <v>73</v>
      </c>
      <c r="AY473" s="244" t="s">
        <v>213</v>
      </c>
    </row>
    <row r="474" s="14" customFormat="1">
      <c r="A474" s="14"/>
      <c r="B474" s="245"/>
      <c r="C474" s="246"/>
      <c r="D474" s="236" t="s">
        <v>223</v>
      </c>
      <c r="E474" s="247" t="s">
        <v>21</v>
      </c>
      <c r="F474" s="248" t="s">
        <v>3406</v>
      </c>
      <c r="G474" s="246"/>
      <c r="H474" s="249">
        <v>15.513999999999999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223</v>
      </c>
      <c r="AU474" s="255" t="s">
        <v>86</v>
      </c>
      <c r="AV474" s="14" t="s">
        <v>86</v>
      </c>
      <c r="AW474" s="14" t="s">
        <v>34</v>
      </c>
      <c r="AX474" s="14" t="s">
        <v>73</v>
      </c>
      <c r="AY474" s="255" t="s">
        <v>213</v>
      </c>
    </row>
    <row r="475" s="16" customFormat="1">
      <c r="A475" s="16"/>
      <c r="B475" s="282"/>
      <c r="C475" s="283"/>
      <c r="D475" s="236" t="s">
        <v>223</v>
      </c>
      <c r="E475" s="284" t="s">
        <v>3367</v>
      </c>
      <c r="F475" s="285" t="s">
        <v>380</v>
      </c>
      <c r="G475" s="283"/>
      <c r="H475" s="286">
        <v>15.513999999999999</v>
      </c>
      <c r="I475" s="287"/>
      <c r="J475" s="283"/>
      <c r="K475" s="283"/>
      <c r="L475" s="288"/>
      <c r="M475" s="289"/>
      <c r="N475" s="290"/>
      <c r="O475" s="290"/>
      <c r="P475" s="290"/>
      <c r="Q475" s="290"/>
      <c r="R475" s="290"/>
      <c r="S475" s="290"/>
      <c r="T475" s="291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92" t="s">
        <v>223</v>
      </c>
      <c r="AU475" s="292" t="s">
        <v>86</v>
      </c>
      <c r="AV475" s="16" t="s">
        <v>116</v>
      </c>
      <c r="AW475" s="16" t="s">
        <v>34</v>
      </c>
      <c r="AX475" s="16" t="s">
        <v>73</v>
      </c>
      <c r="AY475" s="292" t="s">
        <v>213</v>
      </c>
    </row>
    <row r="476" s="15" customFormat="1">
      <c r="A476" s="15"/>
      <c r="B476" s="256"/>
      <c r="C476" s="257"/>
      <c r="D476" s="236" t="s">
        <v>223</v>
      </c>
      <c r="E476" s="258" t="s">
        <v>21</v>
      </c>
      <c r="F476" s="259" t="s">
        <v>230</v>
      </c>
      <c r="G476" s="257"/>
      <c r="H476" s="260">
        <v>15.513999999999999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223</v>
      </c>
      <c r="AU476" s="266" t="s">
        <v>86</v>
      </c>
      <c r="AV476" s="15" t="s">
        <v>122</v>
      </c>
      <c r="AW476" s="15" t="s">
        <v>34</v>
      </c>
      <c r="AX476" s="15" t="s">
        <v>80</v>
      </c>
      <c r="AY476" s="266" t="s">
        <v>213</v>
      </c>
    </row>
    <row r="477" s="2" customFormat="1" ht="21.75" customHeight="1">
      <c r="A477" s="41"/>
      <c r="B477" s="42"/>
      <c r="C477" s="216" t="s">
        <v>1243</v>
      </c>
      <c r="D477" s="216" t="s">
        <v>215</v>
      </c>
      <c r="E477" s="217" t="s">
        <v>3708</v>
      </c>
      <c r="F477" s="218" t="s">
        <v>3709</v>
      </c>
      <c r="G477" s="219" t="s">
        <v>248</v>
      </c>
      <c r="H477" s="220">
        <v>30.315000000000001</v>
      </c>
      <c r="I477" s="221"/>
      <c r="J477" s="222">
        <f>ROUND(I477*H477,2)</f>
        <v>0</v>
      </c>
      <c r="K477" s="218" t="s">
        <v>21</v>
      </c>
      <c r="L477" s="47"/>
      <c r="M477" s="223" t="s">
        <v>21</v>
      </c>
      <c r="N477" s="224" t="s">
        <v>45</v>
      </c>
      <c r="O477" s="87"/>
      <c r="P477" s="225">
        <f>O477*H477</f>
        <v>0</v>
      </c>
      <c r="Q477" s="225">
        <v>0.00263</v>
      </c>
      <c r="R477" s="225">
        <f>Q477*H477</f>
        <v>0.079728450000000006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314</v>
      </c>
      <c r="AT477" s="227" t="s">
        <v>215</v>
      </c>
      <c r="AU477" s="227" t="s">
        <v>86</v>
      </c>
      <c r="AY477" s="20" t="s">
        <v>213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86</v>
      </c>
      <c r="BK477" s="228">
        <f>ROUND(I477*H477,2)</f>
        <v>0</v>
      </c>
      <c r="BL477" s="20" t="s">
        <v>314</v>
      </c>
      <c r="BM477" s="227" t="s">
        <v>3710</v>
      </c>
    </row>
    <row r="478" s="13" customFormat="1">
      <c r="A478" s="13"/>
      <c r="B478" s="234"/>
      <c r="C478" s="235"/>
      <c r="D478" s="236" t="s">
        <v>223</v>
      </c>
      <c r="E478" s="237" t="s">
        <v>21</v>
      </c>
      <c r="F478" s="238" t="s">
        <v>1461</v>
      </c>
      <c r="G478" s="235"/>
      <c r="H478" s="237" t="s">
        <v>21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223</v>
      </c>
      <c r="AU478" s="244" t="s">
        <v>86</v>
      </c>
      <c r="AV478" s="13" t="s">
        <v>80</v>
      </c>
      <c r="AW478" s="13" t="s">
        <v>34</v>
      </c>
      <c r="AX478" s="13" t="s">
        <v>73</v>
      </c>
      <c r="AY478" s="244" t="s">
        <v>213</v>
      </c>
    </row>
    <row r="479" s="14" customFormat="1">
      <c r="A479" s="14"/>
      <c r="B479" s="245"/>
      <c r="C479" s="246"/>
      <c r="D479" s="236" t="s">
        <v>223</v>
      </c>
      <c r="E479" s="247" t="s">
        <v>21</v>
      </c>
      <c r="F479" s="248" t="s">
        <v>3711</v>
      </c>
      <c r="G479" s="246"/>
      <c r="H479" s="249">
        <v>30.315000000000001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223</v>
      </c>
      <c r="AU479" s="255" t="s">
        <v>86</v>
      </c>
      <c r="AV479" s="14" t="s">
        <v>86</v>
      </c>
      <c r="AW479" s="14" t="s">
        <v>34</v>
      </c>
      <c r="AX479" s="14" t="s">
        <v>73</v>
      </c>
      <c r="AY479" s="255" t="s">
        <v>213</v>
      </c>
    </row>
    <row r="480" s="16" customFormat="1">
      <c r="A480" s="16"/>
      <c r="B480" s="282"/>
      <c r="C480" s="283"/>
      <c r="D480" s="236" t="s">
        <v>223</v>
      </c>
      <c r="E480" s="284" t="s">
        <v>3365</v>
      </c>
      <c r="F480" s="285" t="s">
        <v>380</v>
      </c>
      <c r="G480" s="283"/>
      <c r="H480" s="286">
        <v>30.315000000000001</v>
      </c>
      <c r="I480" s="287"/>
      <c r="J480" s="283"/>
      <c r="K480" s="283"/>
      <c r="L480" s="288"/>
      <c r="M480" s="289"/>
      <c r="N480" s="290"/>
      <c r="O480" s="290"/>
      <c r="P480" s="290"/>
      <c r="Q480" s="290"/>
      <c r="R480" s="290"/>
      <c r="S480" s="290"/>
      <c r="T480" s="291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92" t="s">
        <v>223</v>
      </c>
      <c r="AU480" s="292" t="s">
        <v>86</v>
      </c>
      <c r="AV480" s="16" t="s">
        <v>116</v>
      </c>
      <c r="AW480" s="16" t="s">
        <v>34</v>
      </c>
      <c r="AX480" s="16" t="s">
        <v>73</v>
      </c>
      <c r="AY480" s="292" t="s">
        <v>213</v>
      </c>
    </row>
    <row r="481" s="15" customFormat="1">
      <c r="A481" s="15"/>
      <c r="B481" s="256"/>
      <c r="C481" s="257"/>
      <c r="D481" s="236" t="s">
        <v>223</v>
      </c>
      <c r="E481" s="258" t="s">
        <v>21</v>
      </c>
      <c r="F481" s="259" t="s">
        <v>230</v>
      </c>
      <c r="G481" s="257"/>
      <c r="H481" s="260">
        <v>30.315000000000001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223</v>
      </c>
      <c r="AU481" s="266" t="s">
        <v>86</v>
      </c>
      <c r="AV481" s="15" t="s">
        <v>122</v>
      </c>
      <c r="AW481" s="15" t="s">
        <v>34</v>
      </c>
      <c r="AX481" s="15" t="s">
        <v>80</v>
      </c>
      <c r="AY481" s="266" t="s">
        <v>213</v>
      </c>
    </row>
    <row r="482" s="2" customFormat="1" ht="24.15" customHeight="1">
      <c r="A482" s="41"/>
      <c r="B482" s="42"/>
      <c r="C482" s="216" t="s">
        <v>1248</v>
      </c>
      <c r="D482" s="216" t="s">
        <v>215</v>
      </c>
      <c r="E482" s="217" t="s">
        <v>3712</v>
      </c>
      <c r="F482" s="218" t="s">
        <v>3713</v>
      </c>
      <c r="G482" s="219" t="s">
        <v>284</v>
      </c>
      <c r="H482" s="220">
        <v>0.14699999999999999</v>
      </c>
      <c r="I482" s="221"/>
      <c r="J482" s="222">
        <f>ROUND(I482*H482,2)</f>
        <v>0</v>
      </c>
      <c r="K482" s="218" t="s">
        <v>219</v>
      </c>
      <c r="L482" s="47"/>
      <c r="M482" s="223" t="s">
        <v>21</v>
      </c>
      <c r="N482" s="224" t="s">
        <v>45</v>
      </c>
      <c r="O482" s="87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314</v>
      </c>
      <c r="AT482" s="227" t="s">
        <v>215</v>
      </c>
      <c r="AU482" s="227" t="s">
        <v>86</v>
      </c>
      <c r="AY482" s="20" t="s">
        <v>213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86</v>
      </c>
      <c r="BK482" s="228">
        <f>ROUND(I482*H482,2)</f>
        <v>0</v>
      </c>
      <c r="BL482" s="20" t="s">
        <v>314</v>
      </c>
      <c r="BM482" s="227" t="s">
        <v>3714</v>
      </c>
    </row>
    <row r="483" s="2" customFormat="1">
      <c r="A483" s="41"/>
      <c r="B483" s="42"/>
      <c r="C483" s="43"/>
      <c r="D483" s="229" t="s">
        <v>221</v>
      </c>
      <c r="E483" s="43"/>
      <c r="F483" s="230" t="s">
        <v>3715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221</v>
      </c>
      <c r="AU483" s="20" t="s">
        <v>86</v>
      </c>
    </row>
    <row r="484" s="12" customFormat="1" ht="22.8" customHeight="1">
      <c r="A484" s="12"/>
      <c r="B484" s="200"/>
      <c r="C484" s="201"/>
      <c r="D484" s="202" t="s">
        <v>72</v>
      </c>
      <c r="E484" s="214" t="s">
        <v>3716</v>
      </c>
      <c r="F484" s="214" t="s">
        <v>3717</v>
      </c>
      <c r="G484" s="201"/>
      <c r="H484" s="201"/>
      <c r="I484" s="204"/>
      <c r="J484" s="215">
        <f>BK484</f>
        <v>0</v>
      </c>
      <c r="K484" s="201"/>
      <c r="L484" s="206"/>
      <c r="M484" s="207"/>
      <c r="N484" s="208"/>
      <c r="O484" s="208"/>
      <c r="P484" s="209">
        <f>SUM(P485:P491)</f>
        <v>0</v>
      </c>
      <c r="Q484" s="208"/>
      <c r="R484" s="209">
        <f>SUM(R485:R491)</f>
        <v>2.6912760000000002</v>
      </c>
      <c r="S484" s="208"/>
      <c r="T484" s="210">
        <f>SUM(T485:T491)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1" t="s">
        <v>86</v>
      </c>
      <c r="AT484" s="212" t="s">
        <v>72</v>
      </c>
      <c r="AU484" s="212" t="s">
        <v>80</v>
      </c>
      <c r="AY484" s="211" t="s">
        <v>213</v>
      </c>
      <c r="BK484" s="213">
        <f>SUM(BK485:BK491)</f>
        <v>0</v>
      </c>
    </row>
    <row r="485" s="2" customFormat="1" ht="16.5" customHeight="1">
      <c r="A485" s="41"/>
      <c r="B485" s="42"/>
      <c r="C485" s="216" t="s">
        <v>1254</v>
      </c>
      <c r="D485" s="216" t="s">
        <v>215</v>
      </c>
      <c r="E485" s="217" t="s">
        <v>3718</v>
      </c>
      <c r="F485" s="218" t="s">
        <v>3719</v>
      </c>
      <c r="G485" s="219" t="s">
        <v>248</v>
      </c>
      <c r="H485" s="220">
        <v>448.54599999999999</v>
      </c>
      <c r="I485" s="221"/>
      <c r="J485" s="222">
        <f>ROUND(I485*H485,2)</f>
        <v>0</v>
      </c>
      <c r="K485" s="218" t="s">
        <v>21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0.0060000000000000001</v>
      </c>
      <c r="R485" s="225">
        <f>Q485*H485</f>
        <v>2.6912760000000002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3720</v>
      </c>
    </row>
    <row r="486" s="2" customFormat="1">
      <c r="A486" s="41"/>
      <c r="B486" s="42"/>
      <c r="C486" s="43"/>
      <c r="D486" s="236" t="s">
        <v>367</v>
      </c>
      <c r="E486" s="43"/>
      <c r="F486" s="281" t="s">
        <v>3721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367</v>
      </c>
      <c r="AU486" s="20" t="s">
        <v>86</v>
      </c>
    </row>
    <row r="487" s="13" customFormat="1">
      <c r="A487" s="13"/>
      <c r="B487" s="234"/>
      <c r="C487" s="235"/>
      <c r="D487" s="236" t="s">
        <v>223</v>
      </c>
      <c r="E487" s="237" t="s">
        <v>21</v>
      </c>
      <c r="F487" s="238" t="s">
        <v>3508</v>
      </c>
      <c r="G487" s="235"/>
      <c r="H487" s="237" t="s">
        <v>21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223</v>
      </c>
      <c r="AU487" s="244" t="s">
        <v>86</v>
      </c>
      <c r="AV487" s="13" t="s">
        <v>80</v>
      </c>
      <c r="AW487" s="13" t="s">
        <v>34</v>
      </c>
      <c r="AX487" s="13" t="s">
        <v>73</v>
      </c>
      <c r="AY487" s="244" t="s">
        <v>213</v>
      </c>
    </row>
    <row r="488" s="14" customFormat="1">
      <c r="A488" s="14"/>
      <c r="B488" s="245"/>
      <c r="C488" s="246"/>
      <c r="D488" s="236" t="s">
        <v>223</v>
      </c>
      <c r="E488" s="247" t="s">
        <v>21</v>
      </c>
      <c r="F488" s="248" t="s">
        <v>3347</v>
      </c>
      <c r="G488" s="246"/>
      <c r="H488" s="249">
        <v>448.54599999999999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223</v>
      </c>
      <c r="AU488" s="255" t="s">
        <v>86</v>
      </c>
      <c r="AV488" s="14" t="s">
        <v>86</v>
      </c>
      <c r="AW488" s="14" t="s">
        <v>34</v>
      </c>
      <c r="AX488" s="14" t="s">
        <v>73</v>
      </c>
      <c r="AY488" s="255" t="s">
        <v>213</v>
      </c>
    </row>
    <row r="489" s="15" customFormat="1">
      <c r="A489" s="15"/>
      <c r="B489" s="256"/>
      <c r="C489" s="257"/>
      <c r="D489" s="236" t="s">
        <v>223</v>
      </c>
      <c r="E489" s="258" t="s">
        <v>21</v>
      </c>
      <c r="F489" s="259" t="s">
        <v>230</v>
      </c>
      <c r="G489" s="257"/>
      <c r="H489" s="260">
        <v>448.54599999999999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223</v>
      </c>
      <c r="AU489" s="266" t="s">
        <v>86</v>
      </c>
      <c r="AV489" s="15" t="s">
        <v>122</v>
      </c>
      <c r="AW489" s="15" t="s">
        <v>34</v>
      </c>
      <c r="AX489" s="15" t="s">
        <v>80</v>
      </c>
      <c r="AY489" s="266" t="s">
        <v>213</v>
      </c>
    </row>
    <row r="490" s="2" customFormat="1" ht="24.15" customHeight="1">
      <c r="A490" s="41"/>
      <c r="B490" s="42"/>
      <c r="C490" s="216" t="s">
        <v>1260</v>
      </c>
      <c r="D490" s="216" t="s">
        <v>215</v>
      </c>
      <c r="E490" s="217" t="s">
        <v>3722</v>
      </c>
      <c r="F490" s="218" t="s">
        <v>3723</v>
      </c>
      <c r="G490" s="219" t="s">
        <v>284</v>
      </c>
      <c r="H490" s="220">
        <v>2.6909999999999998</v>
      </c>
      <c r="I490" s="221"/>
      <c r="J490" s="222">
        <f>ROUND(I490*H490,2)</f>
        <v>0</v>
      </c>
      <c r="K490" s="218" t="s">
        <v>219</v>
      </c>
      <c r="L490" s="47"/>
      <c r="M490" s="223" t="s">
        <v>21</v>
      </c>
      <c r="N490" s="224" t="s">
        <v>45</v>
      </c>
      <c r="O490" s="87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314</v>
      </c>
      <c r="AT490" s="227" t="s">
        <v>215</v>
      </c>
      <c r="AU490" s="227" t="s">
        <v>86</v>
      </c>
      <c r="AY490" s="20" t="s">
        <v>213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86</v>
      </c>
      <c r="BK490" s="228">
        <f>ROUND(I490*H490,2)</f>
        <v>0</v>
      </c>
      <c r="BL490" s="20" t="s">
        <v>314</v>
      </c>
      <c r="BM490" s="227" t="s">
        <v>3724</v>
      </c>
    </row>
    <row r="491" s="2" customFormat="1">
      <c r="A491" s="41"/>
      <c r="B491" s="42"/>
      <c r="C491" s="43"/>
      <c r="D491" s="229" t="s">
        <v>221</v>
      </c>
      <c r="E491" s="43"/>
      <c r="F491" s="230" t="s">
        <v>3725</v>
      </c>
      <c r="G491" s="43"/>
      <c r="H491" s="43"/>
      <c r="I491" s="231"/>
      <c r="J491" s="43"/>
      <c r="K491" s="43"/>
      <c r="L491" s="47"/>
      <c r="M491" s="232"/>
      <c r="N491" s="233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221</v>
      </c>
      <c r="AU491" s="20" t="s">
        <v>86</v>
      </c>
    </row>
    <row r="492" s="12" customFormat="1" ht="22.8" customHeight="1">
      <c r="A492" s="12"/>
      <c r="B492" s="200"/>
      <c r="C492" s="201"/>
      <c r="D492" s="202" t="s">
        <v>72</v>
      </c>
      <c r="E492" s="214" t="s">
        <v>2546</v>
      </c>
      <c r="F492" s="214" t="s">
        <v>2547</v>
      </c>
      <c r="G492" s="201"/>
      <c r="H492" s="201"/>
      <c r="I492" s="204"/>
      <c r="J492" s="215">
        <f>BK492</f>
        <v>0</v>
      </c>
      <c r="K492" s="201"/>
      <c r="L492" s="206"/>
      <c r="M492" s="207"/>
      <c r="N492" s="208"/>
      <c r="O492" s="208"/>
      <c r="P492" s="209">
        <f>SUM(P493:P509)</f>
        <v>0</v>
      </c>
      <c r="Q492" s="208"/>
      <c r="R492" s="209">
        <f>SUM(R493:R509)</f>
        <v>1.4784000000000002</v>
      </c>
      <c r="S492" s="208"/>
      <c r="T492" s="210">
        <f>SUM(T493:T509)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1" t="s">
        <v>86</v>
      </c>
      <c r="AT492" s="212" t="s">
        <v>72</v>
      </c>
      <c r="AU492" s="212" t="s">
        <v>80</v>
      </c>
      <c r="AY492" s="211" t="s">
        <v>213</v>
      </c>
      <c r="BK492" s="213">
        <f>SUM(BK493:BK509)</f>
        <v>0</v>
      </c>
    </row>
    <row r="493" s="2" customFormat="1" ht="16.5" customHeight="1">
      <c r="A493" s="41"/>
      <c r="B493" s="42"/>
      <c r="C493" s="216" t="s">
        <v>1265</v>
      </c>
      <c r="D493" s="216" t="s">
        <v>215</v>
      </c>
      <c r="E493" s="217" t="s">
        <v>3726</v>
      </c>
      <c r="F493" s="218" t="s">
        <v>3727</v>
      </c>
      <c r="G493" s="219" t="s">
        <v>424</v>
      </c>
      <c r="H493" s="220">
        <v>244.36000000000001</v>
      </c>
      <c r="I493" s="221"/>
      <c r="J493" s="222">
        <f>ROUND(I493*H493,2)</f>
        <v>0</v>
      </c>
      <c r="K493" s="218" t="s">
        <v>219</v>
      </c>
      <c r="L493" s="47"/>
      <c r="M493" s="223" t="s">
        <v>21</v>
      </c>
      <c r="N493" s="224" t="s">
        <v>45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314</v>
      </c>
      <c r="AT493" s="227" t="s">
        <v>215</v>
      </c>
      <c r="AU493" s="227" t="s">
        <v>86</v>
      </c>
      <c r="AY493" s="20" t="s">
        <v>213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86</v>
      </c>
      <c r="BK493" s="228">
        <f>ROUND(I493*H493,2)</f>
        <v>0</v>
      </c>
      <c r="BL493" s="20" t="s">
        <v>314</v>
      </c>
      <c r="BM493" s="227" t="s">
        <v>3728</v>
      </c>
    </row>
    <row r="494" s="2" customFormat="1">
      <c r="A494" s="41"/>
      <c r="B494" s="42"/>
      <c r="C494" s="43"/>
      <c r="D494" s="229" t="s">
        <v>221</v>
      </c>
      <c r="E494" s="43"/>
      <c r="F494" s="230" t="s">
        <v>3729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221</v>
      </c>
      <c r="AU494" s="20" t="s">
        <v>86</v>
      </c>
    </row>
    <row r="495" s="13" customFormat="1">
      <c r="A495" s="13"/>
      <c r="B495" s="234"/>
      <c r="C495" s="235"/>
      <c r="D495" s="236" t="s">
        <v>223</v>
      </c>
      <c r="E495" s="237" t="s">
        <v>21</v>
      </c>
      <c r="F495" s="238" t="s">
        <v>3730</v>
      </c>
      <c r="G495" s="235"/>
      <c r="H495" s="237" t="s">
        <v>21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223</v>
      </c>
      <c r="AU495" s="244" t="s">
        <v>86</v>
      </c>
      <c r="AV495" s="13" t="s">
        <v>80</v>
      </c>
      <c r="AW495" s="13" t="s">
        <v>34</v>
      </c>
      <c r="AX495" s="13" t="s">
        <v>73</v>
      </c>
      <c r="AY495" s="244" t="s">
        <v>213</v>
      </c>
    </row>
    <row r="496" s="13" customFormat="1">
      <c r="A496" s="13"/>
      <c r="B496" s="234"/>
      <c r="C496" s="235"/>
      <c r="D496" s="236" t="s">
        <v>223</v>
      </c>
      <c r="E496" s="237" t="s">
        <v>21</v>
      </c>
      <c r="F496" s="238" t="s">
        <v>3731</v>
      </c>
      <c r="G496" s="235"/>
      <c r="H496" s="237" t="s">
        <v>21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223</v>
      </c>
      <c r="AU496" s="244" t="s">
        <v>86</v>
      </c>
      <c r="AV496" s="13" t="s">
        <v>80</v>
      </c>
      <c r="AW496" s="13" t="s">
        <v>34</v>
      </c>
      <c r="AX496" s="13" t="s">
        <v>73</v>
      </c>
      <c r="AY496" s="244" t="s">
        <v>213</v>
      </c>
    </row>
    <row r="497" s="14" customFormat="1">
      <c r="A497" s="14"/>
      <c r="B497" s="245"/>
      <c r="C497" s="246"/>
      <c r="D497" s="236" t="s">
        <v>223</v>
      </c>
      <c r="E497" s="247" t="s">
        <v>21</v>
      </c>
      <c r="F497" s="248" t="s">
        <v>3732</v>
      </c>
      <c r="G497" s="246"/>
      <c r="H497" s="249">
        <v>138.36000000000001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223</v>
      </c>
      <c r="AU497" s="255" t="s">
        <v>86</v>
      </c>
      <c r="AV497" s="14" t="s">
        <v>86</v>
      </c>
      <c r="AW497" s="14" t="s">
        <v>34</v>
      </c>
      <c r="AX497" s="14" t="s">
        <v>73</v>
      </c>
      <c r="AY497" s="255" t="s">
        <v>213</v>
      </c>
    </row>
    <row r="498" s="13" customFormat="1">
      <c r="A498" s="13"/>
      <c r="B498" s="234"/>
      <c r="C498" s="235"/>
      <c r="D498" s="236" t="s">
        <v>223</v>
      </c>
      <c r="E498" s="237" t="s">
        <v>21</v>
      </c>
      <c r="F498" s="238" t="s">
        <v>3733</v>
      </c>
      <c r="G498" s="235"/>
      <c r="H498" s="237" t="s">
        <v>21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223</v>
      </c>
      <c r="AU498" s="244" t="s">
        <v>86</v>
      </c>
      <c r="AV498" s="13" t="s">
        <v>80</v>
      </c>
      <c r="AW498" s="13" t="s">
        <v>34</v>
      </c>
      <c r="AX498" s="13" t="s">
        <v>73</v>
      </c>
      <c r="AY498" s="244" t="s">
        <v>213</v>
      </c>
    </row>
    <row r="499" s="14" customFormat="1">
      <c r="A499" s="14"/>
      <c r="B499" s="245"/>
      <c r="C499" s="246"/>
      <c r="D499" s="236" t="s">
        <v>223</v>
      </c>
      <c r="E499" s="247" t="s">
        <v>21</v>
      </c>
      <c r="F499" s="248" t="s">
        <v>3669</v>
      </c>
      <c r="G499" s="246"/>
      <c r="H499" s="249">
        <v>106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223</v>
      </c>
      <c r="AU499" s="255" t="s">
        <v>86</v>
      </c>
      <c r="AV499" s="14" t="s">
        <v>86</v>
      </c>
      <c r="AW499" s="14" t="s">
        <v>34</v>
      </c>
      <c r="AX499" s="14" t="s">
        <v>73</v>
      </c>
      <c r="AY499" s="255" t="s">
        <v>213</v>
      </c>
    </row>
    <row r="500" s="15" customFormat="1">
      <c r="A500" s="15"/>
      <c r="B500" s="256"/>
      <c r="C500" s="257"/>
      <c r="D500" s="236" t="s">
        <v>223</v>
      </c>
      <c r="E500" s="258" t="s">
        <v>21</v>
      </c>
      <c r="F500" s="259" t="s">
        <v>230</v>
      </c>
      <c r="G500" s="257"/>
      <c r="H500" s="260">
        <v>244.36000000000001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223</v>
      </c>
      <c r="AU500" s="266" t="s">
        <v>86</v>
      </c>
      <c r="AV500" s="15" t="s">
        <v>122</v>
      </c>
      <c r="AW500" s="15" t="s">
        <v>34</v>
      </c>
      <c r="AX500" s="15" t="s">
        <v>80</v>
      </c>
      <c r="AY500" s="266" t="s">
        <v>213</v>
      </c>
    </row>
    <row r="501" s="2" customFormat="1" ht="16.5" customHeight="1">
      <c r="A501" s="41"/>
      <c r="B501" s="42"/>
      <c r="C501" s="267" t="s">
        <v>1270</v>
      </c>
      <c r="D501" s="267" t="s">
        <v>241</v>
      </c>
      <c r="E501" s="268" t="s">
        <v>2553</v>
      </c>
      <c r="F501" s="269" t="s">
        <v>2554</v>
      </c>
      <c r="G501" s="270" t="s">
        <v>218</v>
      </c>
      <c r="H501" s="271">
        <v>2.6880000000000002</v>
      </c>
      <c r="I501" s="272"/>
      <c r="J501" s="273">
        <f>ROUND(I501*H501,2)</f>
        <v>0</v>
      </c>
      <c r="K501" s="269" t="s">
        <v>219</v>
      </c>
      <c r="L501" s="274"/>
      <c r="M501" s="275" t="s">
        <v>21</v>
      </c>
      <c r="N501" s="276" t="s">
        <v>45</v>
      </c>
      <c r="O501" s="87"/>
      <c r="P501" s="225">
        <f>O501*H501</f>
        <v>0</v>
      </c>
      <c r="Q501" s="225">
        <v>0.55000000000000004</v>
      </c>
      <c r="R501" s="225">
        <f>Q501*H501</f>
        <v>1.4784000000000002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502</v>
      </c>
      <c r="AT501" s="227" t="s">
        <v>241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3734</v>
      </c>
    </row>
    <row r="502" s="13" customFormat="1">
      <c r="A502" s="13"/>
      <c r="B502" s="234"/>
      <c r="C502" s="235"/>
      <c r="D502" s="236" t="s">
        <v>223</v>
      </c>
      <c r="E502" s="237" t="s">
        <v>21</v>
      </c>
      <c r="F502" s="238" t="s">
        <v>3730</v>
      </c>
      <c r="G502" s="235"/>
      <c r="H502" s="237" t="s">
        <v>21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223</v>
      </c>
      <c r="AU502" s="244" t="s">
        <v>86</v>
      </c>
      <c r="AV502" s="13" t="s">
        <v>80</v>
      </c>
      <c r="AW502" s="13" t="s">
        <v>34</v>
      </c>
      <c r="AX502" s="13" t="s">
        <v>73</v>
      </c>
      <c r="AY502" s="244" t="s">
        <v>213</v>
      </c>
    </row>
    <row r="503" s="13" customFormat="1">
      <c r="A503" s="13"/>
      <c r="B503" s="234"/>
      <c r="C503" s="235"/>
      <c r="D503" s="236" t="s">
        <v>223</v>
      </c>
      <c r="E503" s="237" t="s">
        <v>21</v>
      </c>
      <c r="F503" s="238" t="s">
        <v>3731</v>
      </c>
      <c r="G503" s="235"/>
      <c r="H503" s="237" t="s">
        <v>21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223</v>
      </c>
      <c r="AU503" s="244" t="s">
        <v>86</v>
      </c>
      <c r="AV503" s="13" t="s">
        <v>80</v>
      </c>
      <c r="AW503" s="13" t="s">
        <v>34</v>
      </c>
      <c r="AX503" s="13" t="s">
        <v>73</v>
      </c>
      <c r="AY503" s="244" t="s">
        <v>213</v>
      </c>
    </row>
    <row r="504" s="14" customFormat="1">
      <c r="A504" s="14"/>
      <c r="B504" s="245"/>
      <c r="C504" s="246"/>
      <c r="D504" s="236" t="s">
        <v>223</v>
      </c>
      <c r="E504" s="247" t="s">
        <v>21</v>
      </c>
      <c r="F504" s="248" t="s">
        <v>3735</v>
      </c>
      <c r="G504" s="246"/>
      <c r="H504" s="249">
        <v>1.522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223</v>
      </c>
      <c r="AU504" s="255" t="s">
        <v>86</v>
      </c>
      <c r="AV504" s="14" t="s">
        <v>86</v>
      </c>
      <c r="AW504" s="14" t="s">
        <v>34</v>
      </c>
      <c r="AX504" s="14" t="s">
        <v>73</v>
      </c>
      <c r="AY504" s="255" t="s">
        <v>213</v>
      </c>
    </row>
    <row r="505" s="13" customFormat="1">
      <c r="A505" s="13"/>
      <c r="B505" s="234"/>
      <c r="C505" s="235"/>
      <c r="D505" s="236" t="s">
        <v>223</v>
      </c>
      <c r="E505" s="237" t="s">
        <v>21</v>
      </c>
      <c r="F505" s="238" t="s">
        <v>3733</v>
      </c>
      <c r="G505" s="235"/>
      <c r="H505" s="237" t="s">
        <v>21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223</v>
      </c>
      <c r="AU505" s="244" t="s">
        <v>86</v>
      </c>
      <c r="AV505" s="13" t="s">
        <v>80</v>
      </c>
      <c r="AW505" s="13" t="s">
        <v>34</v>
      </c>
      <c r="AX505" s="13" t="s">
        <v>73</v>
      </c>
      <c r="AY505" s="244" t="s">
        <v>213</v>
      </c>
    </row>
    <row r="506" s="14" customFormat="1">
      <c r="A506" s="14"/>
      <c r="B506" s="245"/>
      <c r="C506" s="246"/>
      <c r="D506" s="236" t="s">
        <v>223</v>
      </c>
      <c r="E506" s="247" t="s">
        <v>21</v>
      </c>
      <c r="F506" s="248" t="s">
        <v>3736</v>
      </c>
      <c r="G506" s="246"/>
      <c r="H506" s="249">
        <v>1.1659999999999999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223</v>
      </c>
      <c r="AU506" s="255" t="s">
        <v>86</v>
      </c>
      <c r="AV506" s="14" t="s">
        <v>86</v>
      </c>
      <c r="AW506" s="14" t="s">
        <v>34</v>
      </c>
      <c r="AX506" s="14" t="s">
        <v>73</v>
      </c>
      <c r="AY506" s="255" t="s">
        <v>213</v>
      </c>
    </row>
    <row r="507" s="15" customFormat="1">
      <c r="A507" s="15"/>
      <c r="B507" s="256"/>
      <c r="C507" s="257"/>
      <c r="D507" s="236" t="s">
        <v>223</v>
      </c>
      <c r="E507" s="258" t="s">
        <v>21</v>
      </c>
      <c r="F507" s="259" t="s">
        <v>230</v>
      </c>
      <c r="G507" s="257"/>
      <c r="H507" s="260">
        <v>2.6880000000000002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223</v>
      </c>
      <c r="AU507" s="266" t="s">
        <v>86</v>
      </c>
      <c r="AV507" s="15" t="s">
        <v>122</v>
      </c>
      <c r="AW507" s="15" t="s">
        <v>34</v>
      </c>
      <c r="AX507" s="15" t="s">
        <v>80</v>
      </c>
      <c r="AY507" s="266" t="s">
        <v>213</v>
      </c>
    </row>
    <row r="508" s="2" customFormat="1" ht="24.15" customHeight="1">
      <c r="A508" s="41"/>
      <c r="B508" s="42"/>
      <c r="C508" s="216" t="s">
        <v>1275</v>
      </c>
      <c r="D508" s="216" t="s">
        <v>215</v>
      </c>
      <c r="E508" s="217" t="s">
        <v>2557</v>
      </c>
      <c r="F508" s="218" t="s">
        <v>2558</v>
      </c>
      <c r="G508" s="219" t="s">
        <v>284</v>
      </c>
      <c r="H508" s="220">
        <v>1.478</v>
      </c>
      <c r="I508" s="221"/>
      <c r="J508" s="222">
        <f>ROUND(I508*H508,2)</f>
        <v>0</v>
      </c>
      <c r="K508" s="218" t="s">
        <v>219</v>
      </c>
      <c r="L508" s="47"/>
      <c r="M508" s="223" t="s">
        <v>21</v>
      </c>
      <c r="N508" s="224" t="s">
        <v>45</v>
      </c>
      <c r="O508" s="87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7" t="s">
        <v>314</v>
      </c>
      <c r="AT508" s="227" t="s">
        <v>215</v>
      </c>
      <c r="AU508" s="227" t="s">
        <v>86</v>
      </c>
      <c r="AY508" s="20" t="s">
        <v>213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86</v>
      </c>
      <c r="BK508" s="228">
        <f>ROUND(I508*H508,2)</f>
        <v>0</v>
      </c>
      <c r="BL508" s="20" t="s">
        <v>314</v>
      </c>
      <c r="BM508" s="227" t="s">
        <v>3737</v>
      </c>
    </row>
    <row r="509" s="2" customFormat="1">
      <c r="A509" s="41"/>
      <c r="B509" s="42"/>
      <c r="C509" s="43"/>
      <c r="D509" s="229" t="s">
        <v>221</v>
      </c>
      <c r="E509" s="43"/>
      <c r="F509" s="230" t="s">
        <v>2560</v>
      </c>
      <c r="G509" s="43"/>
      <c r="H509" s="43"/>
      <c r="I509" s="231"/>
      <c r="J509" s="43"/>
      <c r="K509" s="43"/>
      <c r="L509" s="47"/>
      <c r="M509" s="232"/>
      <c r="N509" s="233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221</v>
      </c>
      <c r="AU509" s="20" t="s">
        <v>86</v>
      </c>
    </row>
    <row r="510" s="12" customFormat="1" ht="22.8" customHeight="1">
      <c r="A510" s="12"/>
      <c r="B510" s="200"/>
      <c r="C510" s="201"/>
      <c r="D510" s="202" t="s">
        <v>72</v>
      </c>
      <c r="E510" s="214" t="s">
        <v>1945</v>
      </c>
      <c r="F510" s="214" t="s">
        <v>1946</v>
      </c>
      <c r="G510" s="201"/>
      <c r="H510" s="201"/>
      <c r="I510" s="204"/>
      <c r="J510" s="215">
        <f>BK510</f>
        <v>0</v>
      </c>
      <c r="K510" s="201"/>
      <c r="L510" s="206"/>
      <c r="M510" s="207"/>
      <c r="N510" s="208"/>
      <c r="O510" s="208"/>
      <c r="P510" s="209">
        <f>SUM(P511:P512)</f>
        <v>0</v>
      </c>
      <c r="Q510" s="208"/>
      <c r="R510" s="209">
        <f>SUM(R511:R512)</f>
        <v>0.00051000000000000004</v>
      </c>
      <c r="S510" s="208"/>
      <c r="T510" s="210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1" t="s">
        <v>86</v>
      </c>
      <c r="AT510" s="212" t="s">
        <v>72</v>
      </c>
      <c r="AU510" s="212" t="s">
        <v>80</v>
      </c>
      <c r="AY510" s="211" t="s">
        <v>213</v>
      </c>
      <c r="BK510" s="213">
        <f>SUM(BK511:BK512)</f>
        <v>0</v>
      </c>
    </row>
    <row r="511" s="2" customFormat="1" ht="33" customHeight="1">
      <c r="A511" s="41"/>
      <c r="B511" s="42"/>
      <c r="C511" s="216" t="s">
        <v>1286</v>
      </c>
      <c r="D511" s="216" t="s">
        <v>215</v>
      </c>
      <c r="E511" s="217" t="s">
        <v>3738</v>
      </c>
      <c r="F511" s="218" t="s">
        <v>3739</v>
      </c>
      <c r="G511" s="219" t="s">
        <v>740</v>
      </c>
      <c r="H511" s="220">
        <v>1</v>
      </c>
      <c r="I511" s="221"/>
      <c r="J511" s="222">
        <f>ROUND(I511*H511,2)</f>
        <v>0</v>
      </c>
      <c r="K511" s="218" t="s">
        <v>21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0.00017000000000000001</v>
      </c>
      <c r="R511" s="225">
        <f>Q511*H511</f>
        <v>0.00017000000000000001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3740</v>
      </c>
    </row>
    <row r="512" s="2" customFormat="1" ht="16.5" customHeight="1">
      <c r="A512" s="41"/>
      <c r="B512" s="42"/>
      <c r="C512" s="216" t="s">
        <v>1292</v>
      </c>
      <c r="D512" s="216" t="s">
        <v>215</v>
      </c>
      <c r="E512" s="217" t="s">
        <v>1952</v>
      </c>
      <c r="F512" s="218" t="s">
        <v>3741</v>
      </c>
      <c r="G512" s="219" t="s">
        <v>740</v>
      </c>
      <c r="H512" s="220">
        <v>2</v>
      </c>
      <c r="I512" s="221"/>
      <c r="J512" s="222">
        <f>ROUND(I512*H512,2)</f>
        <v>0</v>
      </c>
      <c r="K512" s="218" t="s">
        <v>21</v>
      </c>
      <c r="L512" s="47"/>
      <c r="M512" s="223" t="s">
        <v>21</v>
      </c>
      <c r="N512" s="224" t="s">
        <v>45</v>
      </c>
      <c r="O512" s="87"/>
      <c r="P512" s="225">
        <f>O512*H512</f>
        <v>0</v>
      </c>
      <c r="Q512" s="225">
        <v>0.00017000000000000001</v>
      </c>
      <c r="R512" s="225">
        <f>Q512*H512</f>
        <v>0.00034000000000000002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314</v>
      </c>
      <c r="AT512" s="227" t="s">
        <v>215</v>
      </c>
      <c r="AU512" s="227" t="s">
        <v>86</v>
      </c>
      <c r="AY512" s="20" t="s">
        <v>213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86</v>
      </c>
      <c r="BK512" s="228">
        <f>ROUND(I512*H512,2)</f>
        <v>0</v>
      </c>
      <c r="BL512" s="20" t="s">
        <v>314</v>
      </c>
      <c r="BM512" s="227" t="s">
        <v>3742</v>
      </c>
    </row>
    <row r="513" s="12" customFormat="1" ht="22.8" customHeight="1">
      <c r="A513" s="12"/>
      <c r="B513" s="200"/>
      <c r="C513" s="201"/>
      <c r="D513" s="202" t="s">
        <v>72</v>
      </c>
      <c r="E513" s="214" t="s">
        <v>2561</v>
      </c>
      <c r="F513" s="214" t="s">
        <v>2562</v>
      </c>
      <c r="G513" s="201"/>
      <c r="H513" s="201"/>
      <c r="I513" s="204"/>
      <c r="J513" s="215">
        <f>BK513</f>
        <v>0</v>
      </c>
      <c r="K513" s="201"/>
      <c r="L513" s="206"/>
      <c r="M513" s="207"/>
      <c r="N513" s="208"/>
      <c r="O513" s="208"/>
      <c r="P513" s="209">
        <f>SUM(P514:P537)</f>
        <v>0</v>
      </c>
      <c r="Q513" s="208"/>
      <c r="R513" s="209">
        <f>SUM(R514:R537)</f>
        <v>2.1414244</v>
      </c>
      <c r="S513" s="208"/>
      <c r="T513" s="210">
        <f>SUM(T514:T537)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1" t="s">
        <v>86</v>
      </c>
      <c r="AT513" s="212" t="s">
        <v>72</v>
      </c>
      <c r="AU513" s="212" t="s">
        <v>80</v>
      </c>
      <c r="AY513" s="211" t="s">
        <v>213</v>
      </c>
      <c r="BK513" s="213">
        <f>SUM(BK514:BK537)</f>
        <v>0</v>
      </c>
    </row>
    <row r="514" s="2" customFormat="1" ht="16.5" customHeight="1">
      <c r="A514" s="41"/>
      <c r="B514" s="42"/>
      <c r="C514" s="216" t="s">
        <v>1359</v>
      </c>
      <c r="D514" s="216" t="s">
        <v>215</v>
      </c>
      <c r="E514" s="217" t="s">
        <v>2567</v>
      </c>
      <c r="F514" s="218" t="s">
        <v>2568</v>
      </c>
      <c r="G514" s="219" t="s">
        <v>248</v>
      </c>
      <c r="H514" s="220">
        <v>60.600000000000001</v>
      </c>
      <c r="I514" s="221"/>
      <c r="J514" s="222">
        <f>ROUND(I514*H514,2)</f>
        <v>0</v>
      </c>
      <c r="K514" s="218" t="s">
        <v>219</v>
      </c>
      <c r="L514" s="47"/>
      <c r="M514" s="223" t="s">
        <v>21</v>
      </c>
      <c r="N514" s="224" t="s">
        <v>45</v>
      </c>
      <c r="O514" s="87"/>
      <c r="P514" s="225">
        <f>O514*H514</f>
        <v>0</v>
      </c>
      <c r="Q514" s="225">
        <v>0.00029999999999999997</v>
      </c>
      <c r="R514" s="225">
        <f>Q514*H514</f>
        <v>0.018179999999999998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314</v>
      </c>
      <c r="AT514" s="227" t="s">
        <v>215</v>
      </c>
      <c r="AU514" s="227" t="s">
        <v>86</v>
      </c>
      <c r="AY514" s="20" t="s">
        <v>213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86</v>
      </c>
      <c r="BK514" s="228">
        <f>ROUND(I514*H514,2)</f>
        <v>0</v>
      </c>
      <c r="BL514" s="20" t="s">
        <v>314</v>
      </c>
      <c r="BM514" s="227" t="s">
        <v>3743</v>
      </c>
    </row>
    <row r="515" s="2" customFormat="1">
      <c r="A515" s="41"/>
      <c r="B515" s="42"/>
      <c r="C515" s="43"/>
      <c r="D515" s="229" t="s">
        <v>221</v>
      </c>
      <c r="E515" s="43"/>
      <c r="F515" s="230" t="s">
        <v>2570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221</v>
      </c>
      <c r="AU515" s="20" t="s">
        <v>86</v>
      </c>
    </row>
    <row r="516" s="2" customFormat="1" ht="24.15" customHeight="1">
      <c r="A516" s="41"/>
      <c r="B516" s="42"/>
      <c r="C516" s="216" t="s">
        <v>1387</v>
      </c>
      <c r="D516" s="216" t="s">
        <v>215</v>
      </c>
      <c r="E516" s="217" t="s">
        <v>2577</v>
      </c>
      <c r="F516" s="218" t="s">
        <v>2578</v>
      </c>
      <c r="G516" s="219" t="s">
        <v>424</v>
      </c>
      <c r="H516" s="220">
        <v>46.280000000000001</v>
      </c>
      <c r="I516" s="221"/>
      <c r="J516" s="222">
        <f>ROUND(I516*H516,2)</f>
        <v>0</v>
      </c>
      <c r="K516" s="218" t="s">
        <v>219</v>
      </c>
      <c r="L516" s="47"/>
      <c r="M516" s="223" t="s">
        <v>21</v>
      </c>
      <c r="N516" s="224" t="s">
        <v>45</v>
      </c>
      <c r="O516" s="87"/>
      <c r="P516" s="225">
        <f>O516*H516</f>
        <v>0</v>
      </c>
      <c r="Q516" s="225">
        <v>0.00042999999999999999</v>
      </c>
      <c r="R516" s="225">
        <f>Q516*H516</f>
        <v>0.019900399999999999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314</v>
      </c>
      <c r="AT516" s="227" t="s">
        <v>215</v>
      </c>
      <c r="AU516" s="227" t="s">
        <v>86</v>
      </c>
      <c r="AY516" s="20" t="s">
        <v>213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86</v>
      </c>
      <c r="BK516" s="228">
        <f>ROUND(I516*H516,2)</f>
        <v>0</v>
      </c>
      <c r="BL516" s="20" t="s">
        <v>314</v>
      </c>
      <c r="BM516" s="227" t="s">
        <v>3744</v>
      </c>
    </row>
    <row r="517" s="2" customFormat="1">
      <c r="A517" s="41"/>
      <c r="B517" s="42"/>
      <c r="C517" s="43"/>
      <c r="D517" s="229" t="s">
        <v>221</v>
      </c>
      <c r="E517" s="43"/>
      <c r="F517" s="230" t="s">
        <v>2580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221</v>
      </c>
      <c r="AU517" s="20" t="s">
        <v>86</v>
      </c>
    </row>
    <row r="518" s="2" customFormat="1">
      <c r="A518" s="41"/>
      <c r="B518" s="42"/>
      <c r="C518" s="43"/>
      <c r="D518" s="236" t="s">
        <v>367</v>
      </c>
      <c r="E518" s="43"/>
      <c r="F518" s="281" t="s">
        <v>2581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367</v>
      </c>
      <c r="AU518" s="20" t="s">
        <v>86</v>
      </c>
    </row>
    <row r="519" s="13" customFormat="1">
      <c r="A519" s="13"/>
      <c r="B519" s="234"/>
      <c r="C519" s="235"/>
      <c r="D519" s="236" t="s">
        <v>223</v>
      </c>
      <c r="E519" s="237" t="s">
        <v>21</v>
      </c>
      <c r="F519" s="238" t="s">
        <v>1463</v>
      </c>
      <c r="G519" s="235"/>
      <c r="H519" s="237" t="s">
        <v>21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223</v>
      </c>
      <c r="AU519" s="244" t="s">
        <v>86</v>
      </c>
      <c r="AV519" s="13" t="s">
        <v>80</v>
      </c>
      <c r="AW519" s="13" t="s">
        <v>34</v>
      </c>
      <c r="AX519" s="13" t="s">
        <v>73</v>
      </c>
      <c r="AY519" s="244" t="s">
        <v>213</v>
      </c>
    </row>
    <row r="520" s="14" customFormat="1">
      <c r="A520" s="14"/>
      <c r="B520" s="245"/>
      <c r="C520" s="246"/>
      <c r="D520" s="236" t="s">
        <v>223</v>
      </c>
      <c r="E520" s="247" t="s">
        <v>21</v>
      </c>
      <c r="F520" s="248" t="s">
        <v>3745</v>
      </c>
      <c r="G520" s="246"/>
      <c r="H520" s="249">
        <v>46.280000000000001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223</v>
      </c>
      <c r="AU520" s="255" t="s">
        <v>86</v>
      </c>
      <c r="AV520" s="14" t="s">
        <v>86</v>
      </c>
      <c r="AW520" s="14" t="s">
        <v>34</v>
      </c>
      <c r="AX520" s="14" t="s">
        <v>73</v>
      </c>
      <c r="AY520" s="255" t="s">
        <v>213</v>
      </c>
    </row>
    <row r="521" s="15" customFormat="1">
      <c r="A521" s="15"/>
      <c r="B521" s="256"/>
      <c r="C521" s="257"/>
      <c r="D521" s="236" t="s">
        <v>223</v>
      </c>
      <c r="E521" s="258" t="s">
        <v>21</v>
      </c>
      <c r="F521" s="259" t="s">
        <v>230</v>
      </c>
      <c r="G521" s="257"/>
      <c r="H521" s="260">
        <v>46.280000000000001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223</v>
      </c>
      <c r="AU521" s="266" t="s">
        <v>86</v>
      </c>
      <c r="AV521" s="15" t="s">
        <v>122</v>
      </c>
      <c r="AW521" s="15" t="s">
        <v>34</v>
      </c>
      <c r="AX521" s="15" t="s">
        <v>80</v>
      </c>
      <c r="AY521" s="266" t="s">
        <v>213</v>
      </c>
    </row>
    <row r="522" s="2" customFormat="1" ht="33" customHeight="1">
      <c r="A522" s="41"/>
      <c r="B522" s="42"/>
      <c r="C522" s="267" t="s">
        <v>1405</v>
      </c>
      <c r="D522" s="267" t="s">
        <v>241</v>
      </c>
      <c r="E522" s="268" t="s">
        <v>2588</v>
      </c>
      <c r="F522" s="269" t="s">
        <v>2585</v>
      </c>
      <c r="G522" s="270" t="s">
        <v>248</v>
      </c>
      <c r="H522" s="271">
        <v>4.0730000000000004</v>
      </c>
      <c r="I522" s="272"/>
      <c r="J522" s="273">
        <f>ROUND(I522*H522,2)</f>
        <v>0</v>
      </c>
      <c r="K522" s="269" t="s">
        <v>21</v>
      </c>
      <c r="L522" s="274"/>
      <c r="M522" s="275" t="s">
        <v>21</v>
      </c>
      <c r="N522" s="276" t="s">
        <v>45</v>
      </c>
      <c r="O522" s="87"/>
      <c r="P522" s="225">
        <f>O522*H522</f>
        <v>0</v>
      </c>
      <c r="Q522" s="225">
        <v>0.021999999999999999</v>
      </c>
      <c r="R522" s="225">
        <f>Q522*H522</f>
        <v>0.089606000000000005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502</v>
      </c>
      <c r="AT522" s="227" t="s">
        <v>241</v>
      </c>
      <c r="AU522" s="227" t="s">
        <v>86</v>
      </c>
      <c r="AY522" s="20" t="s">
        <v>213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86</v>
      </c>
      <c r="BK522" s="228">
        <f>ROUND(I522*H522,2)</f>
        <v>0</v>
      </c>
      <c r="BL522" s="20" t="s">
        <v>314</v>
      </c>
      <c r="BM522" s="227" t="s">
        <v>3746</v>
      </c>
    </row>
    <row r="523" s="13" customFormat="1">
      <c r="A523" s="13"/>
      <c r="B523" s="234"/>
      <c r="C523" s="235"/>
      <c r="D523" s="236" t="s">
        <v>223</v>
      </c>
      <c r="E523" s="237" t="s">
        <v>21</v>
      </c>
      <c r="F523" s="238" t="s">
        <v>1463</v>
      </c>
      <c r="G523" s="235"/>
      <c r="H523" s="237" t="s">
        <v>21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223</v>
      </c>
      <c r="AU523" s="244" t="s">
        <v>86</v>
      </c>
      <c r="AV523" s="13" t="s">
        <v>80</v>
      </c>
      <c r="AW523" s="13" t="s">
        <v>34</v>
      </c>
      <c r="AX523" s="13" t="s">
        <v>73</v>
      </c>
      <c r="AY523" s="244" t="s">
        <v>213</v>
      </c>
    </row>
    <row r="524" s="14" customFormat="1">
      <c r="A524" s="14"/>
      <c r="B524" s="245"/>
      <c r="C524" s="246"/>
      <c r="D524" s="236" t="s">
        <v>223</v>
      </c>
      <c r="E524" s="247" t="s">
        <v>21</v>
      </c>
      <c r="F524" s="248" t="s">
        <v>3747</v>
      </c>
      <c r="G524" s="246"/>
      <c r="H524" s="249">
        <v>4.0730000000000004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223</v>
      </c>
      <c r="AU524" s="255" t="s">
        <v>86</v>
      </c>
      <c r="AV524" s="14" t="s">
        <v>86</v>
      </c>
      <c r="AW524" s="14" t="s">
        <v>34</v>
      </c>
      <c r="AX524" s="14" t="s">
        <v>73</v>
      </c>
      <c r="AY524" s="255" t="s">
        <v>213</v>
      </c>
    </row>
    <row r="525" s="15" customFormat="1">
      <c r="A525" s="15"/>
      <c r="B525" s="256"/>
      <c r="C525" s="257"/>
      <c r="D525" s="236" t="s">
        <v>223</v>
      </c>
      <c r="E525" s="258" t="s">
        <v>21</v>
      </c>
      <c r="F525" s="259" t="s">
        <v>230</v>
      </c>
      <c r="G525" s="257"/>
      <c r="H525" s="260">
        <v>4.0730000000000004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223</v>
      </c>
      <c r="AU525" s="266" t="s">
        <v>86</v>
      </c>
      <c r="AV525" s="15" t="s">
        <v>122</v>
      </c>
      <c r="AW525" s="15" t="s">
        <v>34</v>
      </c>
      <c r="AX525" s="15" t="s">
        <v>80</v>
      </c>
      <c r="AY525" s="266" t="s">
        <v>213</v>
      </c>
    </row>
    <row r="526" s="2" customFormat="1" ht="24.15" customHeight="1">
      <c r="A526" s="41"/>
      <c r="B526" s="42"/>
      <c r="C526" s="216" t="s">
        <v>1412</v>
      </c>
      <c r="D526" s="216" t="s">
        <v>215</v>
      </c>
      <c r="E526" s="217" t="s">
        <v>2592</v>
      </c>
      <c r="F526" s="218" t="s">
        <v>2593</v>
      </c>
      <c r="G526" s="219" t="s">
        <v>248</v>
      </c>
      <c r="H526" s="220">
        <v>60.600000000000001</v>
      </c>
      <c r="I526" s="221"/>
      <c r="J526" s="222">
        <f>ROUND(I526*H526,2)</f>
        <v>0</v>
      </c>
      <c r="K526" s="218" t="s">
        <v>219</v>
      </c>
      <c r="L526" s="47"/>
      <c r="M526" s="223" t="s">
        <v>21</v>
      </c>
      <c r="N526" s="224" t="s">
        <v>45</v>
      </c>
      <c r="O526" s="87"/>
      <c r="P526" s="225">
        <f>O526*H526</f>
        <v>0</v>
      </c>
      <c r="Q526" s="225">
        <v>0.0090299999999999998</v>
      </c>
      <c r="R526" s="225">
        <f>Q526*H526</f>
        <v>0.54721799999999998</v>
      </c>
      <c r="S526" s="225">
        <v>0</v>
      </c>
      <c r="T526" s="226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7" t="s">
        <v>314</v>
      </c>
      <c r="AT526" s="227" t="s">
        <v>215</v>
      </c>
      <c r="AU526" s="227" t="s">
        <v>86</v>
      </c>
      <c r="AY526" s="20" t="s">
        <v>213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20" t="s">
        <v>86</v>
      </c>
      <c r="BK526" s="228">
        <f>ROUND(I526*H526,2)</f>
        <v>0</v>
      </c>
      <c r="BL526" s="20" t="s">
        <v>314</v>
      </c>
      <c r="BM526" s="227" t="s">
        <v>3748</v>
      </c>
    </row>
    <row r="527" s="2" customFormat="1">
      <c r="A527" s="41"/>
      <c r="B527" s="42"/>
      <c r="C527" s="43"/>
      <c r="D527" s="229" t="s">
        <v>221</v>
      </c>
      <c r="E527" s="43"/>
      <c r="F527" s="230" t="s">
        <v>2595</v>
      </c>
      <c r="G527" s="43"/>
      <c r="H527" s="43"/>
      <c r="I527" s="231"/>
      <c r="J527" s="43"/>
      <c r="K527" s="43"/>
      <c r="L527" s="47"/>
      <c r="M527" s="232"/>
      <c r="N527" s="233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221</v>
      </c>
      <c r="AU527" s="20" t="s">
        <v>86</v>
      </c>
    </row>
    <row r="528" s="2" customFormat="1">
      <c r="A528" s="41"/>
      <c r="B528" s="42"/>
      <c r="C528" s="43"/>
      <c r="D528" s="236" t="s">
        <v>367</v>
      </c>
      <c r="E528" s="43"/>
      <c r="F528" s="281" t="s">
        <v>2596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367</v>
      </c>
      <c r="AU528" s="20" t="s">
        <v>86</v>
      </c>
    </row>
    <row r="529" s="13" customFormat="1">
      <c r="A529" s="13"/>
      <c r="B529" s="234"/>
      <c r="C529" s="235"/>
      <c r="D529" s="236" t="s">
        <v>223</v>
      </c>
      <c r="E529" s="237" t="s">
        <v>21</v>
      </c>
      <c r="F529" s="238" t="s">
        <v>1463</v>
      </c>
      <c r="G529" s="235"/>
      <c r="H529" s="237" t="s">
        <v>21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223</v>
      </c>
      <c r="AU529" s="244" t="s">
        <v>86</v>
      </c>
      <c r="AV529" s="13" t="s">
        <v>80</v>
      </c>
      <c r="AW529" s="13" t="s">
        <v>34</v>
      </c>
      <c r="AX529" s="13" t="s">
        <v>73</v>
      </c>
      <c r="AY529" s="244" t="s">
        <v>213</v>
      </c>
    </row>
    <row r="530" s="14" customFormat="1">
      <c r="A530" s="14"/>
      <c r="B530" s="245"/>
      <c r="C530" s="246"/>
      <c r="D530" s="236" t="s">
        <v>223</v>
      </c>
      <c r="E530" s="247" t="s">
        <v>21</v>
      </c>
      <c r="F530" s="248" t="s">
        <v>1513</v>
      </c>
      <c r="G530" s="246"/>
      <c r="H530" s="249">
        <v>60.600000000000001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223</v>
      </c>
      <c r="AU530" s="255" t="s">
        <v>86</v>
      </c>
      <c r="AV530" s="14" t="s">
        <v>86</v>
      </c>
      <c r="AW530" s="14" t="s">
        <v>34</v>
      </c>
      <c r="AX530" s="14" t="s">
        <v>73</v>
      </c>
      <c r="AY530" s="255" t="s">
        <v>213</v>
      </c>
    </row>
    <row r="531" s="15" customFormat="1">
      <c r="A531" s="15"/>
      <c r="B531" s="256"/>
      <c r="C531" s="257"/>
      <c r="D531" s="236" t="s">
        <v>223</v>
      </c>
      <c r="E531" s="258" t="s">
        <v>21</v>
      </c>
      <c r="F531" s="259" t="s">
        <v>230</v>
      </c>
      <c r="G531" s="257"/>
      <c r="H531" s="260">
        <v>60.600000000000001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223</v>
      </c>
      <c r="AU531" s="266" t="s">
        <v>86</v>
      </c>
      <c r="AV531" s="15" t="s">
        <v>122</v>
      </c>
      <c r="AW531" s="15" t="s">
        <v>34</v>
      </c>
      <c r="AX531" s="15" t="s">
        <v>80</v>
      </c>
      <c r="AY531" s="266" t="s">
        <v>213</v>
      </c>
    </row>
    <row r="532" s="2" customFormat="1" ht="33" customHeight="1">
      <c r="A532" s="41"/>
      <c r="B532" s="42"/>
      <c r="C532" s="267" t="s">
        <v>1418</v>
      </c>
      <c r="D532" s="267" t="s">
        <v>241</v>
      </c>
      <c r="E532" s="268" t="s">
        <v>2584</v>
      </c>
      <c r="F532" s="269" t="s">
        <v>2585</v>
      </c>
      <c r="G532" s="270" t="s">
        <v>248</v>
      </c>
      <c r="H532" s="271">
        <v>66.659999999999997</v>
      </c>
      <c r="I532" s="272"/>
      <c r="J532" s="273">
        <f>ROUND(I532*H532,2)</f>
        <v>0</v>
      </c>
      <c r="K532" s="269" t="s">
        <v>21</v>
      </c>
      <c r="L532" s="274"/>
      <c r="M532" s="275" t="s">
        <v>21</v>
      </c>
      <c r="N532" s="276" t="s">
        <v>45</v>
      </c>
      <c r="O532" s="87"/>
      <c r="P532" s="225">
        <f>O532*H532</f>
        <v>0</v>
      </c>
      <c r="Q532" s="225">
        <v>0.021999999999999999</v>
      </c>
      <c r="R532" s="225">
        <f>Q532*H532</f>
        <v>1.4665199999999998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502</v>
      </c>
      <c r="AT532" s="227" t="s">
        <v>241</v>
      </c>
      <c r="AU532" s="227" t="s">
        <v>86</v>
      </c>
      <c r="AY532" s="20" t="s">
        <v>213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86</v>
      </c>
      <c r="BK532" s="228">
        <f>ROUND(I532*H532,2)</f>
        <v>0</v>
      </c>
      <c r="BL532" s="20" t="s">
        <v>314</v>
      </c>
      <c r="BM532" s="227" t="s">
        <v>3749</v>
      </c>
    </row>
    <row r="533" s="13" customFormat="1">
      <c r="A533" s="13"/>
      <c r="B533" s="234"/>
      <c r="C533" s="235"/>
      <c r="D533" s="236" t="s">
        <v>223</v>
      </c>
      <c r="E533" s="237" t="s">
        <v>21</v>
      </c>
      <c r="F533" s="238" t="s">
        <v>1463</v>
      </c>
      <c r="G533" s="235"/>
      <c r="H533" s="237" t="s">
        <v>21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223</v>
      </c>
      <c r="AU533" s="244" t="s">
        <v>86</v>
      </c>
      <c r="AV533" s="13" t="s">
        <v>80</v>
      </c>
      <c r="AW533" s="13" t="s">
        <v>34</v>
      </c>
      <c r="AX533" s="13" t="s">
        <v>73</v>
      </c>
      <c r="AY533" s="244" t="s">
        <v>213</v>
      </c>
    </row>
    <row r="534" s="14" customFormat="1">
      <c r="A534" s="14"/>
      <c r="B534" s="245"/>
      <c r="C534" s="246"/>
      <c r="D534" s="236" t="s">
        <v>223</v>
      </c>
      <c r="E534" s="247" t="s">
        <v>21</v>
      </c>
      <c r="F534" s="248" t="s">
        <v>3750</v>
      </c>
      <c r="G534" s="246"/>
      <c r="H534" s="249">
        <v>66.659999999999997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223</v>
      </c>
      <c r="AU534" s="255" t="s">
        <v>86</v>
      </c>
      <c r="AV534" s="14" t="s">
        <v>86</v>
      </c>
      <c r="AW534" s="14" t="s">
        <v>34</v>
      </c>
      <c r="AX534" s="14" t="s">
        <v>73</v>
      </c>
      <c r="AY534" s="255" t="s">
        <v>213</v>
      </c>
    </row>
    <row r="535" s="15" customFormat="1">
      <c r="A535" s="15"/>
      <c r="B535" s="256"/>
      <c r="C535" s="257"/>
      <c r="D535" s="236" t="s">
        <v>223</v>
      </c>
      <c r="E535" s="258" t="s">
        <v>21</v>
      </c>
      <c r="F535" s="259" t="s">
        <v>230</v>
      </c>
      <c r="G535" s="257"/>
      <c r="H535" s="260">
        <v>66.659999999999997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223</v>
      </c>
      <c r="AU535" s="266" t="s">
        <v>86</v>
      </c>
      <c r="AV535" s="15" t="s">
        <v>122</v>
      </c>
      <c r="AW535" s="15" t="s">
        <v>34</v>
      </c>
      <c r="AX535" s="15" t="s">
        <v>80</v>
      </c>
      <c r="AY535" s="266" t="s">
        <v>213</v>
      </c>
    </row>
    <row r="536" s="2" customFormat="1" ht="24.15" customHeight="1">
      <c r="A536" s="41"/>
      <c r="B536" s="42"/>
      <c r="C536" s="216" t="s">
        <v>1423</v>
      </c>
      <c r="D536" s="216" t="s">
        <v>215</v>
      </c>
      <c r="E536" s="217" t="s">
        <v>2604</v>
      </c>
      <c r="F536" s="218" t="s">
        <v>2605</v>
      </c>
      <c r="G536" s="219" t="s">
        <v>284</v>
      </c>
      <c r="H536" s="220">
        <v>2.141</v>
      </c>
      <c r="I536" s="221"/>
      <c r="J536" s="222">
        <f>ROUND(I536*H536,2)</f>
        <v>0</v>
      </c>
      <c r="K536" s="218" t="s">
        <v>219</v>
      </c>
      <c r="L536" s="47"/>
      <c r="M536" s="223" t="s">
        <v>21</v>
      </c>
      <c r="N536" s="224" t="s">
        <v>45</v>
      </c>
      <c r="O536" s="87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314</v>
      </c>
      <c r="AT536" s="227" t="s">
        <v>215</v>
      </c>
      <c r="AU536" s="227" t="s">
        <v>86</v>
      </c>
      <c r="AY536" s="20" t="s">
        <v>213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86</v>
      </c>
      <c r="BK536" s="228">
        <f>ROUND(I536*H536,2)</f>
        <v>0</v>
      </c>
      <c r="BL536" s="20" t="s">
        <v>314</v>
      </c>
      <c r="BM536" s="227" t="s">
        <v>3751</v>
      </c>
    </row>
    <row r="537" s="2" customFormat="1">
      <c r="A537" s="41"/>
      <c r="B537" s="42"/>
      <c r="C537" s="43"/>
      <c r="D537" s="229" t="s">
        <v>221</v>
      </c>
      <c r="E537" s="43"/>
      <c r="F537" s="230" t="s">
        <v>2607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221</v>
      </c>
      <c r="AU537" s="20" t="s">
        <v>86</v>
      </c>
    </row>
    <row r="538" s="12" customFormat="1" ht="22.8" customHeight="1">
      <c r="A538" s="12"/>
      <c r="B538" s="200"/>
      <c r="C538" s="201"/>
      <c r="D538" s="202" t="s">
        <v>72</v>
      </c>
      <c r="E538" s="214" t="s">
        <v>1956</v>
      </c>
      <c r="F538" s="214" t="s">
        <v>1957</v>
      </c>
      <c r="G538" s="201"/>
      <c r="H538" s="201"/>
      <c r="I538" s="204"/>
      <c r="J538" s="215">
        <f>BK538</f>
        <v>0</v>
      </c>
      <c r="K538" s="201"/>
      <c r="L538" s="206"/>
      <c r="M538" s="207"/>
      <c r="N538" s="208"/>
      <c r="O538" s="208"/>
      <c r="P538" s="209">
        <f>SUM(P539:P556)</f>
        <v>0</v>
      </c>
      <c r="Q538" s="208"/>
      <c r="R538" s="209">
        <f>SUM(R539:R556)</f>
        <v>0.024355599999999998</v>
      </c>
      <c r="S538" s="208"/>
      <c r="T538" s="210">
        <f>SUM(T539:T556)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1" t="s">
        <v>86</v>
      </c>
      <c r="AT538" s="212" t="s">
        <v>72</v>
      </c>
      <c r="AU538" s="212" t="s">
        <v>80</v>
      </c>
      <c r="AY538" s="211" t="s">
        <v>213</v>
      </c>
      <c r="BK538" s="213">
        <f>SUM(BK539:BK556)</f>
        <v>0</v>
      </c>
    </row>
    <row r="539" s="2" customFormat="1" ht="24.15" customHeight="1">
      <c r="A539" s="41"/>
      <c r="B539" s="42"/>
      <c r="C539" s="216" t="s">
        <v>1430</v>
      </c>
      <c r="D539" s="216" t="s">
        <v>215</v>
      </c>
      <c r="E539" s="217" t="s">
        <v>3752</v>
      </c>
      <c r="F539" s="218" t="s">
        <v>3753</v>
      </c>
      <c r="G539" s="219" t="s">
        <v>248</v>
      </c>
      <c r="H539" s="220">
        <v>48.729999999999997</v>
      </c>
      <c r="I539" s="221"/>
      <c r="J539" s="222">
        <f>ROUND(I539*H539,2)</f>
        <v>0</v>
      </c>
      <c r="K539" s="218" t="s">
        <v>219</v>
      </c>
      <c r="L539" s="47"/>
      <c r="M539" s="223" t="s">
        <v>21</v>
      </c>
      <c r="N539" s="224" t="s">
        <v>45</v>
      </c>
      <c r="O539" s="87"/>
      <c r="P539" s="225">
        <f>O539*H539</f>
        <v>0</v>
      </c>
      <c r="Q539" s="225">
        <v>0.00022000000000000001</v>
      </c>
      <c r="R539" s="225">
        <f>Q539*H539</f>
        <v>0.0107206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314</v>
      </c>
      <c r="AT539" s="227" t="s">
        <v>215</v>
      </c>
      <c r="AU539" s="227" t="s">
        <v>86</v>
      </c>
      <c r="AY539" s="20" t="s">
        <v>213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86</v>
      </c>
      <c r="BK539" s="228">
        <f>ROUND(I539*H539,2)</f>
        <v>0</v>
      </c>
      <c r="BL539" s="20" t="s">
        <v>314</v>
      </c>
      <c r="BM539" s="227" t="s">
        <v>3754</v>
      </c>
    </row>
    <row r="540" s="2" customFormat="1">
      <c r="A540" s="41"/>
      <c r="B540" s="42"/>
      <c r="C540" s="43"/>
      <c r="D540" s="229" t="s">
        <v>221</v>
      </c>
      <c r="E540" s="43"/>
      <c r="F540" s="230" t="s">
        <v>3755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221</v>
      </c>
      <c r="AU540" s="20" t="s">
        <v>86</v>
      </c>
    </row>
    <row r="541" s="13" customFormat="1">
      <c r="A541" s="13"/>
      <c r="B541" s="234"/>
      <c r="C541" s="235"/>
      <c r="D541" s="236" t="s">
        <v>223</v>
      </c>
      <c r="E541" s="237" t="s">
        <v>21</v>
      </c>
      <c r="F541" s="238" t="s">
        <v>3626</v>
      </c>
      <c r="G541" s="235"/>
      <c r="H541" s="237" t="s">
        <v>21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223</v>
      </c>
      <c r="AU541" s="244" t="s">
        <v>86</v>
      </c>
      <c r="AV541" s="13" t="s">
        <v>80</v>
      </c>
      <c r="AW541" s="13" t="s">
        <v>34</v>
      </c>
      <c r="AX541" s="13" t="s">
        <v>73</v>
      </c>
      <c r="AY541" s="244" t="s">
        <v>213</v>
      </c>
    </row>
    <row r="542" s="13" customFormat="1">
      <c r="A542" s="13"/>
      <c r="B542" s="234"/>
      <c r="C542" s="235"/>
      <c r="D542" s="236" t="s">
        <v>223</v>
      </c>
      <c r="E542" s="237" t="s">
        <v>21</v>
      </c>
      <c r="F542" s="238" t="s">
        <v>3627</v>
      </c>
      <c r="G542" s="235"/>
      <c r="H542" s="237" t="s">
        <v>21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223</v>
      </c>
      <c r="AU542" s="244" t="s">
        <v>86</v>
      </c>
      <c r="AV542" s="13" t="s">
        <v>80</v>
      </c>
      <c r="AW542" s="13" t="s">
        <v>34</v>
      </c>
      <c r="AX542" s="13" t="s">
        <v>73</v>
      </c>
      <c r="AY542" s="244" t="s">
        <v>213</v>
      </c>
    </row>
    <row r="543" s="14" customFormat="1">
      <c r="A543" s="14"/>
      <c r="B543" s="245"/>
      <c r="C543" s="246"/>
      <c r="D543" s="236" t="s">
        <v>223</v>
      </c>
      <c r="E543" s="247" t="s">
        <v>21</v>
      </c>
      <c r="F543" s="248" t="s">
        <v>3756</v>
      </c>
      <c r="G543" s="246"/>
      <c r="H543" s="249">
        <v>18.202999999999999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223</v>
      </c>
      <c r="AU543" s="255" t="s">
        <v>86</v>
      </c>
      <c r="AV543" s="14" t="s">
        <v>86</v>
      </c>
      <c r="AW543" s="14" t="s">
        <v>34</v>
      </c>
      <c r="AX543" s="14" t="s">
        <v>73</v>
      </c>
      <c r="AY543" s="255" t="s">
        <v>213</v>
      </c>
    </row>
    <row r="544" s="13" customFormat="1">
      <c r="A544" s="13"/>
      <c r="B544" s="234"/>
      <c r="C544" s="235"/>
      <c r="D544" s="236" t="s">
        <v>223</v>
      </c>
      <c r="E544" s="237" t="s">
        <v>21</v>
      </c>
      <c r="F544" s="238" t="s">
        <v>3629</v>
      </c>
      <c r="G544" s="235"/>
      <c r="H544" s="237" t="s">
        <v>21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223</v>
      </c>
      <c r="AU544" s="244" t="s">
        <v>86</v>
      </c>
      <c r="AV544" s="13" t="s">
        <v>80</v>
      </c>
      <c r="AW544" s="13" t="s">
        <v>34</v>
      </c>
      <c r="AX544" s="13" t="s">
        <v>73</v>
      </c>
      <c r="AY544" s="244" t="s">
        <v>213</v>
      </c>
    </row>
    <row r="545" s="13" customFormat="1">
      <c r="A545" s="13"/>
      <c r="B545" s="234"/>
      <c r="C545" s="235"/>
      <c r="D545" s="236" t="s">
        <v>223</v>
      </c>
      <c r="E545" s="237" t="s">
        <v>21</v>
      </c>
      <c r="F545" s="238" t="s">
        <v>3630</v>
      </c>
      <c r="G545" s="235"/>
      <c r="H545" s="237" t="s">
        <v>21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223</v>
      </c>
      <c r="AU545" s="244" t="s">
        <v>86</v>
      </c>
      <c r="AV545" s="13" t="s">
        <v>80</v>
      </c>
      <c r="AW545" s="13" t="s">
        <v>34</v>
      </c>
      <c r="AX545" s="13" t="s">
        <v>73</v>
      </c>
      <c r="AY545" s="244" t="s">
        <v>213</v>
      </c>
    </row>
    <row r="546" s="14" customFormat="1">
      <c r="A546" s="14"/>
      <c r="B546" s="245"/>
      <c r="C546" s="246"/>
      <c r="D546" s="236" t="s">
        <v>223</v>
      </c>
      <c r="E546" s="247" t="s">
        <v>21</v>
      </c>
      <c r="F546" s="248" t="s">
        <v>3757</v>
      </c>
      <c r="G546" s="246"/>
      <c r="H546" s="249">
        <v>4.7519999999999998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223</v>
      </c>
      <c r="AU546" s="255" t="s">
        <v>86</v>
      </c>
      <c r="AV546" s="14" t="s">
        <v>86</v>
      </c>
      <c r="AW546" s="14" t="s">
        <v>34</v>
      </c>
      <c r="AX546" s="14" t="s">
        <v>73</v>
      </c>
      <c r="AY546" s="255" t="s">
        <v>213</v>
      </c>
    </row>
    <row r="547" s="13" customFormat="1">
      <c r="A547" s="13"/>
      <c r="B547" s="234"/>
      <c r="C547" s="235"/>
      <c r="D547" s="236" t="s">
        <v>223</v>
      </c>
      <c r="E547" s="237" t="s">
        <v>21</v>
      </c>
      <c r="F547" s="238" t="s">
        <v>1461</v>
      </c>
      <c r="G547" s="235"/>
      <c r="H547" s="237" t="s">
        <v>21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223</v>
      </c>
      <c r="AU547" s="244" t="s">
        <v>86</v>
      </c>
      <c r="AV547" s="13" t="s">
        <v>80</v>
      </c>
      <c r="AW547" s="13" t="s">
        <v>34</v>
      </c>
      <c r="AX547" s="13" t="s">
        <v>73</v>
      </c>
      <c r="AY547" s="244" t="s">
        <v>213</v>
      </c>
    </row>
    <row r="548" s="14" customFormat="1">
      <c r="A548" s="14"/>
      <c r="B548" s="245"/>
      <c r="C548" s="246"/>
      <c r="D548" s="236" t="s">
        <v>223</v>
      </c>
      <c r="E548" s="247" t="s">
        <v>21</v>
      </c>
      <c r="F548" s="248" t="s">
        <v>3758</v>
      </c>
      <c r="G548" s="246"/>
      <c r="H548" s="249">
        <v>8.8879999999999999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223</v>
      </c>
      <c r="AU548" s="255" t="s">
        <v>86</v>
      </c>
      <c r="AV548" s="14" t="s">
        <v>86</v>
      </c>
      <c r="AW548" s="14" t="s">
        <v>34</v>
      </c>
      <c r="AX548" s="14" t="s">
        <v>73</v>
      </c>
      <c r="AY548" s="255" t="s">
        <v>213</v>
      </c>
    </row>
    <row r="549" s="14" customFormat="1">
      <c r="A549" s="14"/>
      <c r="B549" s="245"/>
      <c r="C549" s="246"/>
      <c r="D549" s="236" t="s">
        <v>223</v>
      </c>
      <c r="E549" s="247" t="s">
        <v>21</v>
      </c>
      <c r="F549" s="248" t="s">
        <v>3759</v>
      </c>
      <c r="G549" s="246"/>
      <c r="H549" s="249">
        <v>7.1100000000000003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223</v>
      </c>
      <c r="AU549" s="255" t="s">
        <v>86</v>
      </c>
      <c r="AV549" s="14" t="s">
        <v>86</v>
      </c>
      <c r="AW549" s="14" t="s">
        <v>34</v>
      </c>
      <c r="AX549" s="14" t="s">
        <v>73</v>
      </c>
      <c r="AY549" s="255" t="s">
        <v>213</v>
      </c>
    </row>
    <row r="550" s="14" customFormat="1">
      <c r="A550" s="14"/>
      <c r="B550" s="245"/>
      <c r="C550" s="246"/>
      <c r="D550" s="236" t="s">
        <v>223</v>
      </c>
      <c r="E550" s="247" t="s">
        <v>21</v>
      </c>
      <c r="F550" s="248" t="s">
        <v>3760</v>
      </c>
      <c r="G550" s="246"/>
      <c r="H550" s="249">
        <v>5.3330000000000002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223</v>
      </c>
      <c r="AU550" s="255" t="s">
        <v>86</v>
      </c>
      <c r="AV550" s="14" t="s">
        <v>86</v>
      </c>
      <c r="AW550" s="14" t="s">
        <v>34</v>
      </c>
      <c r="AX550" s="14" t="s">
        <v>73</v>
      </c>
      <c r="AY550" s="255" t="s">
        <v>213</v>
      </c>
    </row>
    <row r="551" s="14" customFormat="1">
      <c r="A551" s="14"/>
      <c r="B551" s="245"/>
      <c r="C551" s="246"/>
      <c r="D551" s="236" t="s">
        <v>223</v>
      </c>
      <c r="E551" s="247" t="s">
        <v>21</v>
      </c>
      <c r="F551" s="248" t="s">
        <v>3761</v>
      </c>
      <c r="G551" s="246"/>
      <c r="H551" s="249">
        <v>4.444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223</v>
      </c>
      <c r="AU551" s="255" t="s">
        <v>86</v>
      </c>
      <c r="AV551" s="14" t="s">
        <v>86</v>
      </c>
      <c r="AW551" s="14" t="s">
        <v>34</v>
      </c>
      <c r="AX551" s="14" t="s">
        <v>73</v>
      </c>
      <c r="AY551" s="255" t="s">
        <v>213</v>
      </c>
    </row>
    <row r="552" s="15" customFormat="1">
      <c r="A552" s="15"/>
      <c r="B552" s="256"/>
      <c r="C552" s="257"/>
      <c r="D552" s="236" t="s">
        <v>223</v>
      </c>
      <c r="E552" s="258" t="s">
        <v>21</v>
      </c>
      <c r="F552" s="259" t="s">
        <v>230</v>
      </c>
      <c r="G552" s="257"/>
      <c r="H552" s="260">
        <v>48.729999999999997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223</v>
      </c>
      <c r="AU552" s="266" t="s">
        <v>86</v>
      </c>
      <c r="AV552" s="15" t="s">
        <v>122</v>
      </c>
      <c r="AW552" s="15" t="s">
        <v>34</v>
      </c>
      <c r="AX552" s="15" t="s">
        <v>80</v>
      </c>
      <c r="AY552" s="266" t="s">
        <v>213</v>
      </c>
    </row>
    <row r="553" s="2" customFormat="1" ht="16.5" customHeight="1">
      <c r="A553" s="41"/>
      <c r="B553" s="42"/>
      <c r="C553" s="216" t="s">
        <v>1438</v>
      </c>
      <c r="D553" s="216" t="s">
        <v>215</v>
      </c>
      <c r="E553" s="217" t="s">
        <v>3762</v>
      </c>
      <c r="F553" s="218" t="s">
        <v>1960</v>
      </c>
      <c r="G553" s="219" t="s">
        <v>248</v>
      </c>
      <c r="H553" s="220">
        <v>90.900000000000006</v>
      </c>
      <c r="I553" s="221"/>
      <c r="J553" s="222">
        <f>ROUND(I553*H553,2)</f>
        <v>0</v>
      </c>
      <c r="K553" s="218" t="s">
        <v>21</v>
      </c>
      <c r="L553" s="47"/>
      <c r="M553" s="223" t="s">
        <v>21</v>
      </c>
      <c r="N553" s="224" t="s">
        <v>45</v>
      </c>
      <c r="O553" s="87"/>
      <c r="P553" s="225">
        <f>O553*H553</f>
        <v>0</v>
      </c>
      <c r="Q553" s="225">
        <v>0.00014999999999999999</v>
      </c>
      <c r="R553" s="225">
        <f>Q553*H553</f>
        <v>0.013635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314</v>
      </c>
      <c r="AT553" s="227" t="s">
        <v>215</v>
      </c>
      <c r="AU553" s="227" t="s">
        <v>86</v>
      </c>
      <c r="AY553" s="20" t="s">
        <v>213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86</v>
      </c>
      <c r="BK553" s="228">
        <f>ROUND(I553*H553,2)</f>
        <v>0</v>
      </c>
      <c r="BL553" s="20" t="s">
        <v>314</v>
      </c>
      <c r="BM553" s="227" t="s">
        <v>3763</v>
      </c>
    </row>
    <row r="554" s="13" customFormat="1">
      <c r="A554" s="13"/>
      <c r="B554" s="234"/>
      <c r="C554" s="235"/>
      <c r="D554" s="236" t="s">
        <v>223</v>
      </c>
      <c r="E554" s="237" t="s">
        <v>21</v>
      </c>
      <c r="F554" s="238" t="s">
        <v>3400</v>
      </c>
      <c r="G554" s="235"/>
      <c r="H554" s="237" t="s">
        <v>21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223</v>
      </c>
      <c r="AU554" s="244" t="s">
        <v>86</v>
      </c>
      <c r="AV554" s="13" t="s">
        <v>80</v>
      </c>
      <c r="AW554" s="13" t="s">
        <v>34</v>
      </c>
      <c r="AX554" s="13" t="s">
        <v>73</v>
      </c>
      <c r="AY554" s="244" t="s">
        <v>213</v>
      </c>
    </row>
    <row r="555" s="14" customFormat="1">
      <c r="A555" s="14"/>
      <c r="B555" s="245"/>
      <c r="C555" s="246"/>
      <c r="D555" s="236" t="s">
        <v>223</v>
      </c>
      <c r="E555" s="247" t="s">
        <v>21</v>
      </c>
      <c r="F555" s="248" t="s">
        <v>3764</v>
      </c>
      <c r="G555" s="246"/>
      <c r="H555" s="249">
        <v>90.900000000000006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223</v>
      </c>
      <c r="AU555" s="255" t="s">
        <v>86</v>
      </c>
      <c r="AV555" s="14" t="s">
        <v>86</v>
      </c>
      <c r="AW555" s="14" t="s">
        <v>34</v>
      </c>
      <c r="AX555" s="14" t="s">
        <v>73</v>
      </c>
      <c r="AY555" s="255" t="s">
        <v>213</v>
      </c>
    </row>
    <row r="556" s="15" customFormat="1">
      <c r="A556" s="15"/>
      <c r="B556" s="256"/>
      <c r="C556" s="257"/>
      <c r="D556" s="236" t="s">
        <v>223</v>
      </c>
      <c r="E556" s="258" t="s">
        <v>21</v>
      </c>
      <c r="F556" s="259" t="s">
        <v>230</v>
      </c>
      <c r="G556" s="257"/>
      <c r="H556" s="260">
        <v>90.900000000000006</v>
      </c>
      <c r="I556" s="261"/>
      <c r="J556" s="257"/>
      <c r="K556" s="257"/>
      <c r="L556" s="262"/>
      <c r="M556" s="297"/>
      <c r="N556" s="298"/>
      <c r="O556" s="298"/>
      <c r="P556" s="298"/>
      <c r="Q556" s="298"/>
      <c r="R556" s="298"/>
      <c r="S556" s="298"/>
      <c r="T556" s="29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223</v>
      </c>
      <c r="AU556" s="266" t="s">
        <v>86</v>
      </c>
      <c r="AV556" s="15" t="s">
        <v>122</v>
      </c>
      <c r="AW556" s="15" t="s">
        <v>34</v>
      </c>
      <c r="AX556" s="15" t="s">
        <v>80</v>
      </c>
      <c r="AY556" s="266" t="s">
        <v>213</v>
      </c>
    </row>
    <row r="557" s="2" customFormat="1" ht="6.96" customHeight="1">
      <c r="A557" s="41"/>
      <c r="B557" s="62"/>
      <c r="C557" s="63"/>
      <c r="D557" s="63"/>
      <c r="E557" s="63"/>
      <c r="F557" s="63"/>
      <c r="G557" s="63"/>
      <c r="H557" s="63"/>
      <c r="I557" s="63"/>
      <c r="J557" s="63"/>
      <c r="K557" s="63"/>
      <c r="L557" s="47"/>
      <c r="M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</sheetData>
  <sheetProtection sheet="1" autoFilter="0" formatColumns="0" formatRows="0" objects="1" scenarios="1" spinCount="100000" saltValue="xnHBDeNpA986q/UGhciDHOKAsDYQr6NSlNZJEGQFX3C8a5SZO4+GeguCCKwgEml7Z8OYjl4YkMsma5nof6CtJQ==" hashValue="lXLHspHp0EbPLdWo/1BGTFdKNCLoZH9F4YC3kebd0G9Zl7nlmJRQHqVaz/I5LnncZKhxs2jRmKf5kVBsslMDdA==" algorithmName="SHA-512" password="CC35"/>
  <autoFilter ref="C99:K5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8" r:id="rId1" display="https://podminky.urs.cz/item/CS_URS_2024_01/632451211"/>
    <hyperlink ref="F118" r:id="rId2" display="https://podminky.urs.cz/item/CS_URS_2024_01/944111111"/>
    <hyperlink ref="F124" r:id="rId3" display="https://podminky.urs.cz/item/CS_URS_2024_01/944111811"/>
    <hyperlink ref="F126" r:id="rId4" display="https://podminky.urs.cz/item/CS_URS_2024_01/949101111"/>
    <hyperlink ref="F131" r:id="rId5" display="https://podminky.urs.cz/item/CS_URS_2024_01/952901111"/>
    <hyperlink ref="F142" r:id="rId6" display="https://podminky.urs.cz/item/CS_URS_2024_01/953921115"/>
    <hyperlink ref="F148" r:id="rId7" display="https://podminky.urs.cz/item/CS_URS_2024_01/953921116"/>
    <hyperlink ref="F155" r:id="rId8" display="https://podminky.urs.cz/item/CS_URS_2024_01/998011003"/>
    <hyperlink ref="F159" r:id="rId9" display="https://podminky.urs.cz/item/CS_URS_2024_01/711413111"/>
    <hyperlink ref="F164" r:id="rId10" display="https://podminky.urs.cz/item/CS_URS_2024_01/998711103"/>
    <hyperlink ref="F167" r:id="rId11" display="https://podminky.urs.cz/item/CS_URS_2024_01/712311101"/>
    <hyperlink ref="F186" r:id="rId12" display="https://podminky.urs.cz/item/CS_URS_2024_01/712331101"/>
    <hyperlink ref="F202" r:id="rId13" display="https://podminky.urs.cz/item/CS_URS_2024_01/712331111"/>
    <hyperlink ref="F225" r:id="rId14" display="https://podminky.urs.cz/item/CS_URS_2024_01/712341559"/>
    <hyperlink ref="F232" r:id="rId15" display="https://podminky.urs.cz/item/CS_URS_2024_01/712391172"/>
    <hyperlink ref="F250" r:id="rId16" display="https://podminky.urs.cz/item/CS_URS_2024_01/712391382"/>
    <hyperlink ref="F256" r:id="rId17" display="https://podminky.urs.cz/item/CS_URS_2024_01/712391482"/>
    <hyperlink ref="F263" r:id="rId18" display="https://podminky.urs.cz/item/CS_URS_2024_01/712461705"/>
    <hyperlink ref="F276" r:id="rId19" display="https://podminky.urs.cz/item/CS_URS_2024_01/712771271"/>
    <hyperlink ref="F291" r:id="rId20" display="https://podminky.urs.cz/item/CS_URS_2024_01/712771331"/>
    <hyperlink ref="F300" r:id="rId21" display="https://podminky.urs.cz/item/CS_URS_2024_01/712771401"/>
    <hyperlink ref="F308" r:id="rId22" display="https://podminky.urs.cz/item/CS_URS_2024_01/712771521"/>
    <hyperlink ref="F318" r:id="rId23" display="https://podminky.urs.cz/item/CS_URS_2024_01/712998106"/>
    <hyperlink ref="F321" r:id="rId24" display="https://podminky.urs.cz/item/CS_URS_2024_01/998712103"/>
    <hyperlink ref="F324" r:id="rId25" display="https://podminky.urs.cz/item/CS_URS_2024_01/713131341"/>
    <hyperlink ref="F339" r:id="rId26" display="https://podminky.urs.cz/item/CS_URS_2024_01/713141138"/>
    <hyperlink ref="F362" r:id="rId27" display="https://podminky.urs.cz/item/CS_URS_2024_01/713141336"/>
    <hyperlink ref="F375" r:id="rId28" display="https://podminky.urs.cz/item/CS_URS_2024_01/713141356"/>
    <hyperlink ref="F388" r:id="rId29" display="https://podminky.urs.cz/item/CS_URS_2024_01/998713103"/>
    <hyperlink ref="F391" r:id="rId30" display="https://podminky.urs.cz/item/CS_URS_2024_01/762332544"/>
    <hyperlink ref="F408" r:id="rId31" display="https://podminky.urs.cz/item/CS_URS_2024_01/762341026"/>
    <hyperlink ref="F416" r:id="rId32" display="https://podminky.urs.cz/item/CS_URS_2024_01/762341044"/>
    <hyperlink ref="F420" r:id="rId33" display="https://podminky.urs.cz/item/CS_URS_2024_01/762361114"/>
    <hyperlink ref="F432" r:id="rId34" display="https://podminky.urs.cz/item/CS_URS_2024_01/762361311"/>
    <hyperlink ref="F450" r:id="rId35" display="https://podminky.urs.cz/item/CS_URS_2024_01/762810027"/>
    <hyperlink ref="F456" r:id="rId36" display="https://podminky.urs.cz/item/CS_URS_2024_01/762841310"/>
    <hyperlink ref="F465" r:id="rId37" display="https://podminky.urs.cz/item/CS_URS_2024_01/998762103"/>
    <hyperlink ref="F468" r:id="rId38" display="https://podminky.urs.cz/item/CS_URS_2024_01/764002414"/>
    <hyperlink ref="F483" r:id="rId39" display="https://podminky.urs.cz/item/CS_URS_2024_01/998764103"/>
    <hyperlink ref="F491" r:id="rId40" display="https://podminky.urs.cz/item/CS_URS_2024_01/998765103"/>
    <hyperlink ref="F494" r:id="rId41" display="https://podminky.urs.cz/item/CS_URS_2024_01/766417211"/>
    <hyperlink ref="F509" r:id="rId42" display="https://podminky.urs.cz/item/CS_URS_2024_01/998766103"/>
    <hyperlink ref="F515" r:id="rId43" display="https://podminky.urs.cz/item/CS_URS_2024_01/771121011"/>
    <hyperlink ref="F517" r:id="rId44" display="https://podminky.urs.cz/item/CS_URS_2024_01/7714731.2"/>
    <hyperlink ref="F527" r:id="rId45" display="https://podminky.urs.cz/item/CS_URS_2024_01/771574413"/>
    <hyperlink ref="F537" r:id="rId46" display="https://podminky.urs.cz/item/CS_URS_2024_01/998771103"/>
    <hyperlink ref="F540" r:id="rId47" display="https://podminky.urs.cz/item/CS_URS_2024_01/78321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  <c r="AZ2" s="280" t="s">
        <v>3765</v>
      </c>
      <c r="BA2" s="280" t="s">
        <v>21</v>
      </c>
      <c r="BB2" s="280" t="s">
        <v>21</v>
      </c>
      <c r="BC2" s="280" t="s">
        <v>3766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3767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ROUND((SUM(BE94:BE682)),  2)</f>
        <v>0</v>
      </c>
      <c r="G35" s="41"/>
      <c r="H35" s="41"/>
      <c r="I35" s="161">
        <v>0.20999999999999999</v>
      </c>
      <c r="J35" s="160">
        <f>ROUND(((SUM(BE94:BE682))*I35),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ROUND((SUM(BF94:BF682)),  2)</f>
        <v>0</v>
      </c>
      <c r="G36" s="41"/>
      <c r="H36" s="41"/>
      <c r="I36" s="161">
        <v>0.12</v>
      </c>
      <c r="J36" s="160">
        <f>ROUND(((SUM(BF94:BF682))*I36),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ROUND((SUM(BG94:BG682)),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ROUND((SUM(BH94:BH682)),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ROUND((SUM(BI94:BI682)),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1.5 - Výrobky, ostatní konstrukce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196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598</v>
      </c>
      <c r="E66" s="181"/>
      <c r="F66" s="181"/>
      <c r="G66" s="181"/>
      <c r="H66" s="181"/>
      <c r="I66" s="181"/>
      <c r="J66" s="182">
        <f>J213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3768</v>
      </c>
      <c r="E67" s="186"/>
      <c r="F67" s="186"/>
      <c r="G67" s="186"/>
      <c r="H67" s="186"/>
      <c r="I67" s="186"/>
      <c r="J67" s="187">
        <f>J214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3769</v>
      </c>
      <c r="E68" s="186"/>
      <c r="F68" s="186"/>
      <c r="G68" s="186"/>
      <c r="H68" s="186"/>
      <c r="I68" s="186"/>
      <c r="J68" s="187">
        <f>J364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602</v>
      </c>
      <c r="E69" s="186"/>
      <c r="F69" s="186"/>
      <c r="G69" s="186"/>
      <c r="H69" s="186"/>
      <c r="I69" s="186"/>
      <c r="J69" s="187">
        <f>J569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3770</v>
      </c>
      <c r="E70" s="186"/>
      <c r="F70" s="186"/>
      <c r="G70" s="186"/>
      <c r="H70" s="186"/>
      <c r="I70" s="186"/>
      <c r="J70" s="187">
        <f>J604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3771</v>
      </c>
      <c r="E71" s="186"/>
      <c r="F71" s="186"/>
      <c r="G71" s="186"/>
      <c r="H71" s="186"/>
      <c r="I71" s="186"/>
      <c r="J71" s="187">
        <f>J655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3772</v>
      </c>
      <c r="E72" s="181"/>
      <c r="F72" s="181"/>
      <c r="G72" s="181"/>
      <c r="H72" s="181"/>
      <c r="I72" s="181"/>
      <c r="J72" s="182">
        <f>J680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593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188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1.5 - Výrobky, ostatní konstrukce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Boletice nad Labem</v>
      </c>
      <c r="G88" s="43"/>
      <c r="H88" s="43"/>
      <c r="I88" s="35" t="s">
        <v>24</v>
      </c>
      <c r="J88" s="75" t="str">
        <f>IF(J14="","",J14)</f>
        <v>26. 1. 2025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Statutární město Děčín</v>
      </c>
      <c r="G90" s="43"/>
      <c r="H90" s="43"/>
      <c r="I90" s="35" t="s">
        <v>32</v>
      </c>
      <c r="J90" s="39" t="str">
        <f>E23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P95+P213+P680</f>
        <v>0</v>
      </c>
      <c r="Q94" s="99"/>
      <c r="R94" s="197">
        <f>R95+R213+R680</f>
        <v>1.4086426000000001</v>
      </c>
      <c r="S94" s="99"/>
      <c r="T94" s="198">
        <f>T95+T213+T680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BK95+BK213+BK680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211</v>
      </c>
      <c r="F95" s="203" t="s">
        <v>212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0.58964299999999992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252</v>
      </c>
      <c r="F96" s="214" t="s">
        <v>253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SUM(P97:P212)</f>
        <v>0</v>
      </c>
      <c r="Q96" s="208"/>
      <c r="R96" s="209">
        <f>SUM(R97:R212)</f>
        <v>0.58964299999999992</v>
      </c>
      <c r="S96" s="208"/>
      <c r="T96" s="210">
        <f>SUM(T97:T212)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SUM(BK97:BK212)</f>
        <v>0</v>
      </c>
    </row>
    <row r="97" s="2" customFormat="1" ht="24.15" customHeight="1">
      <c r="A97" s="41"/>
      <c r="B97" s="42"/>
      <c r="C97" s="216" t="s">
        <v>80</v>
      </c>
      <c r="D97" s="216" t="s">
        <v>215</v>
      </c>
      <c r="E97" s="217" t="s">
        <v>3232</v>
      </c>
      <c r="F97" s="218" t="s">
        <v>3233</v>
      </c>
      <c r="G97" s="219" t="s">
        <v>248</v>
      </c>
      <c r="H97" s="220">
        <v>1693.9000000000001</v>
      </c>
      <c r="I97" s="221"/>
      <c r="J97" s="222">
        <f>ROUND(I97*H97,2)</f>
        <v>0</v>
      </c>
      <c r="K97" s="218" t="s">
        <v>219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0.00012999999999999999</v>
      </c>
      <c r="R97" s="225">
        <f>Q97*H97</f>
        <v>0.22020699999999999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3773</v>
      </c>
    </row>
    <row r="98" s="2" customFormat="1">
      <c r="A98" s="41"/>
      <c r="B98" s="42"/>
      <c r="C98" s="43"/>
      <c r="D98" s="229" t="s">
        <v>221</v>
      </c>
      <c r="E98" s="43"/>
      <c r="F98" s="230" t="s">
        <v>3235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221</v>
      </c>
      <c r="AU98" s="20" t="s">
        <v>86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1209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4" customFormat="1">
      <c r="A100" s="14"/>
      <c r="B100" s="245"/>
      <c r="C100" s="246"/>
      <c r="D100" s="236" t="s">
        <v>223</v>
      </c>
      <c r="E100" s="247" t="s">
        <v>21</v>
      </c>
      <c r="F100" s="248" t="s">
        <v>2508</v>
      </c>
      <c r="G100" s="246"/>
      <c r="H100" s="249">
        <v>14.050000000000001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223</v>
      </c>
      <c r="AU100" s="255" t="s">
        <v>86</v>
      </c>
      <c r="AV100" s="14" t="s">
        <v>86</v>
      </c>
      <c r="AW100" s="14" t="s">
        <v>34</v>
      </c>
      <c r="AX100" s="14" t="s">
        <v>73</v>
      </c>
      <c r="AY100" s="255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2509</v>
      </c>
      <c r="G101" s="246"/>
      <c r="H101" s="249">
        <v>24.57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4" customFormat="1">
      <c r="A102" s="14"/>
      <c r="B102" s="245"/>
      <c r="C102" s="246"/>
      <c r="D102" s="236" t="s">
        <v>223</v>
      </c>
      <c r="E102" s="247" t="s">
        <v>21</v>
      </c>
      <c r="F102" s="248" t="s">
        <v>2510</v>
      </c>
      <c r="G102" s="246"/>
      <c r="H102" s="249">
        <v>24.870000000000001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223</v>
      </c>
      <c r="AU102" s="255" t="s">
        <v>86</v>
      </c>
      <c r="AV102" s="14" t="s">
        <v>86</v>
      </c>
      <c r="AW102" s="14" t="s">
        <v>34</v>
      </c>
      <c r="AX102" s="14" t="s">
        <v>73</v>
      </c>
      <c r="AY102" s="255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2511</v>
      </c>
      <c r="G103" s="246"/>
      <c r="H103" s="249">
        <v>17.219999999999999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2512</v>
      </c>
      <c r="G104" s="246"/>
      <c r="H104" s="249">
        <v>35.109999999999999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2513</v>
      </c>
      <c r="G105" s="246"/>
      <c r="H105" s="249">
        <v>35.689999999999998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4" customFormat="1">
      <c r="A106" s="14"/>
      <c r="B106" s="245"/>
      <c r="C106" s="246"/>
      <c r="D106" s="236" t="s">
        <v>223</v>
      </c>
      <c r="E106" s="247" t="s">
        <v>21</v>
      </c>
      <c r="F106" s="248" t="s">
        <v>2514</v>
      </c>
      <c r="G106" s="246"/>
      <c r="H106" s="249">
        <v>6.6500000000000004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223</v>
      </c>
      <c r="AU106" s="255" t="s">
        <v>86</v>
      </c>
      <c r="AV106" s="14" t="s">
        <v>86</v>
      </c>
      <c r="AW106" s="14" t="s">
        <v>34</v>
      </c>
      <c r="AX106" s="14" t="s">
        <v>73</v>
      </c>
      <c r="AY106" s="255" t="s">
        <v>213</v>
      </c>
    </row>
    <row r="107" s="14" customFormat="1">
      <c r="A107" s="14"/>
      <c r="B107" s="245"/>
      <c r="C107" s="246"/>
      <c r="D107" s="236" t="s">
        <v>223</v>
      </c>
      <c r="E107" s="247" t="s">
        <v>21</v>
      </c>
      <c r="F107" s="248" t="s">
        <v>2515</v>
      </c>
      <c r="G107" s="246"/>
      <c r="H107" s="249">
        <v>7.9699999999999998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223</v>
      </c>
      <c r="AU107" s="255" t="s">
        <v>86</v>
      </c>
      <c r="AV107" s="14" t="s">
        <v>86</v>
      </c>
      <c r="AW107" s="14" t="s">
        <v>34</v>
      </c>
      <c r="AX107" s="14" t="s">
        <v>73</v>
      </c>
      <c r="AY107" s="255" t="s">
        <v>213</v>
      </c>
    </row>
    <row r="108" s="14" customFormat="1">
      <c r="A108" s="14"/>
      <c r="B108" s="245"/>
      <c r="C108" s="246"/>
      <c r="D108" s="236" t="s">
        <v>223</v>
      </c>
      <c r="E108" s="247" t="s">
        <v>21</v>
      </c>
      <c r="F108" s="248" t="s">
        <v>2516</v>
      </c>
      <c r="G108" s="246"/>
      <c r="H108" s="249">
        <v>27.18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223</v>
      </c>
      <c r="AU108" s="255" t="s">
        <v>86</v>
      </c>
      <c r="AV108" s="14" t="s">
        <v>86</v>
      </c>
      <c r="AW108" s="14" t="s">
        <v>34</v>
      </c>
      <c r="AX108" s="14" t="s">
        <v>73</v>
      </c>
      <c r="AY108" s="255" t="s">
        <v>213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2517</v>
      </c>
      <c r="G109" s="246"/>
      <c r="H109" s="249">
        <v>32.68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2518</v>
      </c>
      <c r="G110" s="246"/>
      <c r="H110" s="249">
        <v>12.550000000000001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4" customFormat="1">
      <c r="A111" s="14"/>
      <c r="B111" s="245"/>
      <c r="C111" s="246"/>
      <c r="D111" s="236" t="s">
        <v>223</v>
      </c>
      <c r="E111" s="247" t="s">
        <v>21</v>
      </c>
      <c r="F111" s="248" t="s">
        <v>2519</v>
      </c>
      <c r="G111" s="246"/>
      <c r="H111" s="249">
        <v>37.57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223</v>
      </c>
      <c r="AU111" s="255" t="s">
        <v>86</v>
      </c>
      <c r="AV111" s="14" t="s">
        <v>86</v>
      </c>
      <c r="AW111" s="14" t="s">
        <v>34</v>
      </c>
      <c r="AX111" s="14" t="s">
        <v>73</v>
      </c>
      <c r="AY111" s="255" t="s">
        <v>213</v>
      </c>
    </row>
    <row r="112" s="14" customFormat="1">
      <c r="A112" s="14"/>
      <c r="B112" s="245"/>
      <c r="C112" s="246"/>
      <c r="D112" s="236" t="s">
        <v>223</v>
      </c>
      <c r="E112" s="247" t="s">
        <v>21</v>
      </c>
      <c r="F112" s="248" t="s">
        <v>2520</v>
      </c>
      <c r="G112" s="246"/>
      <c r="H112" s="249">
        <v>54.509999999999998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223</v>
      </c>
      <c r="AU112" s="255" t="s">
        <v>86</v>
      </c>
      <c r="AV112" s="14" t="s">
        <v>86</v>
      </c>
      <c r="AW112" s="14" t="s">
        <v>34</v>
      </c>
      <c r="AX112" s="14" t="s">
        <v>73</v>
      </c>
      <c r="AY112" s="255" t="s">
        <v>213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2521</v>
      </c>
      <c r="G113" s="246"/>
      <c r="H113" s="249">
        <v>24.600000000000001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3" customFormat="1">
      <c r="A114" s="13"/>
      <c r="B114" s="234"/>
      <c r="C114" s="235"/>
      <c r="D114" s="236" t="s">
        <v>223</v>
      </c>
      <c r="E114" s="237" t="s">
        <v>21</v>
      </c>
      <c r="F114" s="238" t="s">
        <v>1035</v>
      </c>
      <c r="G114" s="235"/>
      <c r="H114" s="237" t="s">
        <v>21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223</v>
      </c>
      <c r="AU114" s="244" t="s">
        <v>86</v>
      </c>
      <c r="AV114" s="13" t="s">
        <v>80</v>
      </c>
      <c r="AW114" s="13" t="s">
        <v>34</v>
      </c>
      <c r="AX114" s="13" t="s">
        <v>73</v>
      </c>
      <c r="AY114" s="244" t="s">
        <v>213</v>
      </c>
    </row>
    <row r="115" s="14" customFormat="1">
      <c r="A115" s="14"/>
      <c r="B115" s="245"/>
      <c r="C115" s="246"/>
      <c r="D115" s="236" t="s">
        <v>223</v>
      </c>
      <c r="E115" s="247" t="s">
        <v>21</v>
      </c>
      <c r="F115" s="248" t="s">
        <v>2360</v>
      </c>
      <c r="G115" s="246"/>
      <c r="H115" s="249">
        <v>4.3600000000000003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223</v>
      </c>
      <c r="AU115" s="255" t="s">
        <v>86</v>
      </c>
      <c r="AV115" s="14" t="s">
        <v>86</v>
      </c>
      <c r="AW115" s="14" t="s">
        <v>34</v>
      </c>
      <c r="AX115" s="14" t="s">
        <v>73</v>
      </c>
      <c r="AY115" s="255" t="s">
        <v>213</v>
      </c>
    </row>
    <row r="116" s="14" customFormat="1">
      <c r="A116" s="14"/>
      <c r="B116" s="245"/>
      <c r="C116" s="246"/>
      <c r="D116" s="236" t="s">
        <v>223</v>
      </c>
      <c r="E116" s="247" t="s">
        <v>21</v>
      </c>
      <c r="F116" s="248" t="s">
        <v>2362</v>
      </c>
      <c r="G116" s="246"/>
      <c r="H116" s="249">
        <v>14.17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223</v>
      </c>
      <c r="AU116" s="255" t="s">
        <v>86</v>
      </c>
      <c r="AV116" s="14" t="s">
        <v>86</v>
      </c>
      <c r="AW116" s="14" t="s">
        <v>34</v>
      </c>
      <c r="AX116" s="14" t="s">
        <v>73</v>
      </c>
      <c r="AY116" s="255" t="s">
        <v>213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2366</v>
      </c>
      <c r="G117" s="246"/>
      <c r="H117" s="249">
        <v>4.2999999999999998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4" customFormat="1">
      <c r="A118" s="14"/>
      <c r="B118" s="245"/>
      <c r="C118" s="246"/>
      <c r="D118" s="236" t="s">
        <v>223</v>
      </c>
      <c r="E118" s="247" t="s">
        <v>21</v>
      </c>
      <c r="F118" s="248" t="s">
        <v>2367</v>
      </c>
      <c r="G118" s="246"/>
      <c r="H118" s="249">
        <v>4.96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223</v>
      </c>
      <c r="AU118" s="255" t="s">
        <v>86</v>
      </c>
      <c r="AV118" s="14" t="s">
        <v>86</v>
      </c>
      <c r="AW118" s="14" t="s">
        <v>34</v>
      </c>
      <c r="AX118" s="14" t="s">
        <v>73</v>
      </c>
      <c r="AY118" s="255" t="s">
        <v>213</v>
      </c>
    </row>
    <row r="119" s="14" customFormat="1">
      <c r="A119" s="14"/>
      <c r="B119" s="245"/>
      <c r="C119" s="246"/>
      <c r="D119" s="236" t="s">
        <v>223</v>
      </c>
      <c r="E119" s="247" t="s">
        <v>21</v>
      </c>
      <c r="F119" s="248" t="s">
        <v>2375</v>
      </c>
      <c r="G119" s="246"/>
      <c r="H119" s="249">
        <v>8.7400000000000002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223</v>
      </c>
      <c r="AU119" s="255" t="s">
        <v>86</v>
      </c>
      <c r="AV119" s="14" t="s">
        <v>86</v>
      </c>
      <c r="AW119" s="14" t="s">
        <v>34</v>
      </c>
      <c r="AX119" s="14" t="s">
        <v>73</v>
      </c>
      <c r="AY119" s="255" t="s">
        <v>213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2376</v>
      </c>
      <c r="G120" s="246"/>
      <c r="H120" s="249">
        <v>2.8500000000000001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4" customFormat="1">
      <c r="A121" s="14"/>
      <c r="B121" s="245"/>
      <c r="C121" s="246"/>
      <c r="D121" s="236" t="s">
        <v>223</v>
      </c>
      <c r="E121" s="247" t="s">
        <v>21</v>
      </c>
      <c r="F121" s="248" t="s">
        <v>2377</v>
      </c>
      <c r="G121" s="246"/>
      <c r="H121" s="249">
        <v>5.79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223</v>
      </c>
      <c r="AU121" s="255" t="s">
        <v>86</v>
      </c>
      <c r="AV121" s="14" t="s">
        <v>86</v>
      </c>
      <c r="AW121" s="14" t="s">
        <v>34</v>
      </c>
      <c r="AX121" s="14" t="s">
        <v>73</v>
      </c>
      <c r="AY121" s="255" t="s">
        <v>213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2378</v>
      </c>
      <c r="G122" s="246"/>
      <c r="H122" s="249">
        <v>4.0199999999999996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4" customFormat="1">
      <c r="A123" s="14"/>
      <c r="B123" s="245"/>
      <c r="C123" s="246"/>
      <c r="D123" s="236" t="s">
        <v>223</v>
      </c>
      <c r="E123" s="247" t="s">
        <v>21</v>
      </c>
      <c r="F123" s="248" t="s">
        <v>2379</v>
      </c>
      <c r="G123" s="246"/>
      <c r="H123" s="249">
        <v>1.78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223</v>
      </c>
      <c r="AU123" s="255" t="s">
        <v>86</v>
      </c>
      <c r="AV123" s="14" t="s">
        <v>86</v>
      </c>
      <c r="AW123" s="14" t="s">
        <v>34</v>
      </c>
      <c r="AX123" s="14" t="s">
        <v>73</v>
      </c>
      <c r="AY123" s="255" t="s">
        <v>213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2380</v>
      </c>
      <c r="G124" s="246"/>
      <c r="H124" s="249">
        <v>6.5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4" customFormat="1">
      <c r="A125" s="14"/>
      <c r="B125" s="245"/>
      <c r="C125" s="246"/>
      <c r="D125" s="236" t="s">
        <v>223</v>
      </c>
      <c r="E125" s="247" t="s">
        <v>21</v>
      </c>
      <c r="F125" s="248" t="s">
        <v>2382</v>
      </c>
      <c r="G125" s="246"/>
      <c r="H125" s="249">
        <v>4.6200000000000001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223</v>
      </c>
      <c r="AU125" s="255" t="s">
        <v>86</v>
      </c>
      <c r="AV125" s="14" t="s">
        <v>86</v>
      </c>
      <c r="AW125" s="14" t="s">
        <v>34</v>
      </c>
      <c r="AX125" s="14" t="s">
        <v>73</v>
      </c>
      <c r="AY125" s="255" t="s">
        <v>213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2383</v>
      </c>
      <c r="G126" s="246"/>
      <c r="H126" s="249">
        <v>4.3200000000000003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4" customFormat="1">
      <c r="A127" s="14"/>
      <c r="B127" s="245"/>
      <c r="C127" s="246"/>
      <c r="D127" s="236" t="s">
        <v>223</v>
      </c>
      <c r="E127" s="247" t="s">
        <v>21</v>
      </c>
      <c r="F127" s="248" t="s">
        <v>2442</v>
      </c>
      <c r="G127" s="246"/>
      <c r="H127" s="249">
        <v>12.74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223</v>
      </c>
      <c r="AU127" s="255" t="s">
        <v>86</v>
      </c>
      <c r="AV127" s="14" t="s">
        <v>86</v>
      </c>
      <c r="AW127" s="14" t="s">
        <v>34</v>
      </c>
      <c r="AX127" s="14" t="s">
        <v>73</v>
      </c>
      <c r="AY127" s="255" t="s">
        <v>213</v>
      </c>
    </row>
    <row r="128" s="14" customFormat="1">
      <c r="A128" s="14"/>
      <c r="B128" s="245"/>
      <c r="C128" s="246"/>
      <c r="D128" s="236" t="s">
        <v>223</v>
      </c>
      <c r="E128" s="247" t="s">
        <v>21</v>
      </c>
      <c r="F128" s="248" t="s">
        <v>2443</v>
      </c>
      <c r="G128" s="246"/>
      <c r="H128" s="249">
        <v>8.6500000000000004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223</v>
      </c>
      <c r="AU128" s="255" t="s">
        <v>86</v>
      </c>
      <c r="AV128" s="14" t="s">
        <v>86</v>
      </c>
      <c r="AW128" s="14" t="s">
        <v>34</v>
      </c>
      <c r="AX128" s="14" t="s">
        <v>73</v>
      </c>
      <c r="AY128" s="255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2441</v>
      </c>
      <c r="G129" s="246"/>
      <c r="H129" s="249">
        <v>62.5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4" customFormat="1">
      <c r="A130" s="14"/>
      <c r="B130" s="245"/>
      <c r="C130" s="246"/>
      <c r="D130" s="236" t="s">
        <v>223</v>
      </c>
      <c r="E130" s="247" t="s">
        <v>21</v>
      </c>
      <c r="F130" s="248" t="s">
        <v>2359</v>
      </c>
      <c r="G130" s="246"/>
      <c r="H130" s="249">
        <v>6.6900000000000004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223</v>
      </c>
      <c r="AU130" s="255" t="s">
        <v>86</v>
      </c>
      <c r="AV130" s="14" t="s">
        <v>86</v>
      </c>
      <c r="AW130" s="14" t="s">
        <v>34</v>
      </c>
      <c r="AX130" s="14" t="s">
        <v>73</v>
      </c>
      <c r="AY130" s="255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2368</v>
      </c>
      <c r="G131" s="246"/>
      <c r="H131" s="249">
        <v>8.3200000000000003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4" customFormat="1">
      <c r="A132" s="14"/>
      <c r="B132" s="245"/>
      <c r="C132" s="246"/>
      <c r="D132" s="236" t="s">
        <v>223</v>
      </c>
      <c r="E132" s="247" t="s">
        <v>21</v>
      </c>
      <c r="F132" s="248" t="s">
        <v>2381</v>
      </c>
      <c r="G132" s="246"/>
      <c r="H132" s="249">
        <v>3.3999999999999999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223</v>
      </c>
      <c r="AU132" s="255" t="s">
        <v>86</v>
      </c>
      <c r="AV132" s="14" t="s">
        <v>86</v>
      </c>
      <c r="AW132" s="14" t="s">
        <v>34</v>
      </c>
      <c r="AX132" s="14" t="s">
        <v>73</v>
      </c>
      <c r="AY132" s="255" t="s">
        <v>213</v>
      </c>
    </row>
    <row r="133" s="14" customFormat="1">
      <c r="A133" s="14"/>
      <c r="B133" s="245"/>
      <c r="C133" s="246"/>
      <c r="D133" s="236" t="s">
        <v>223</v>
      </c>
      <c r="E133" s="247" t="s">
        <v>21</v>
      </c>
      <c r="F133" s="248" t="s">
        <v>2358</v>
      </c>
      <c r="G133" s="246"/>
      <c r="H133" s="249">
        <v>72.799999999999997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223</v>
      </c>
      <c r="AU133" s="255" t="s">
        <v>86</v>
      </c>
      <c r="AV133" s="14" t="s">
        <v>86</v>
      </c>
      <c r="AW133" s="14" t="s">
        <v>34</v>
      </c>
      <c r="AX133" s="14" t="s">
        <v>73</v>
      </c>
      <c r="AY133" s="255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2361</v>
      </c>
      <c r="G134" s="246"/>
      <c r="H134" s="249">
        <v>18.600000000000001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2363</v>
      </c>
      <c r="G135" s="246"/>
      <c r="H135" s="249">
        <v>29.850000000000001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2364</v>
      </c>
      <c r="G136" s="246"/>
      <c r="H136" s="249">
        <v>24.969999999999999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2365</v>
      </c>
      <c r="G137" s="246"/>
      <c r="H137" s="249">
        <v>23.739999999999998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4" customFormat="1">
      <c r="A138" s="14"/>
      <c r="B138" s="245"/>
      <c r="C138" s="246"/>
      <c r="D138" s="236" t="s">
        <v>223</v>
      </c>
      <c r="E138" s="247" t="s">
        <v>21</v>
      </c>
      <c r="F138" s="248" t="s">
        <v>2369</v>
      </c>
      <c r="G138" s="246"/>
      <c r="H138" s="249">
        <v>50.659999999999997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223</v>
      </c>
      <c r="AU138" s="255" t="s">
        <v>86</v>
      </c>
      <c r="AV138" s="14" t="s">
        <v>86</v>
      </c>
      <c r="AW138" s="14" t="s">
        <v>34</v>
      </c>
      <c r="AX138" s="14" t="s">
        <v>73</v>
      </c>
      <c r="AY138" s="255" t="s">
        <v>213</v>
      </c>
    </row>
    <row r="139" s="14" customFormat="1">
      <c r="A139" s="14"/>
      <c r="B139" s="245"/>
      <c r="C139" s="246"/>
      <c r="D139" s="236" t="s">
        <v>223</v>
      </c>
      <c r="E139" s="247" t="s">
        <v>21</v>
      </c>
      <c r="F139" s="248" t="s">
        <v>2370</v>
      </c>
      <c r="G139" s="246"/>
      <c r="H139" s="249">
        <v>45.100000000000001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223</v>
      </c>
      <c r="AU139" s="255" t="s">
        <v>86</v>
      </c>
      <c r="AV139" s="14" t="s">
        <v>86</v>
      </c>
      <c r="AW139" s="14" t="s">
        <v>34</v>
      </c>
      <c r="AX139" s="14" t="s">
        <v>73</v>
      </c>
      <c r="AY139" s="255" t="s">
        <v>213</v>
      </c>
    </row>
    <row r="140" s="14" customFormat="1">
      <c r="A140" s="14"/>
      <c r="B140" s="245"/>
      <c r="C140" s="246"/>
      <c r="D140" s="236" t="s">
        <v>223</v>
      </c>
      <c r="E140" s="247" t="s">
        <v>21</v>
      </c>
      <c r="F140" s="248" t="s">
        <v>2371</v>
      </c>
      <c r="G140" s="246"/>
      <c r="H140" s="249">
        <v>19.949999999999999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223</v>
      </c>
      <c r="AU140" s="255" t="s">
        <v>86</v>
      </c>
      <c r="AV140" s="14" t="s">
        <v>86</v>
      </c>
      <c r="AW140" s="14" t="s">
        <v>34</v>
      </c>
      <c r="AX140" s="14" t="s">
        <v>73</v>
      </c>
      <c r="AY140" s="255" t="s">
        <v>213</v>
      </c>
    </row>
    <row r="141" s="14" customFormat="1">
      <c r="A141" s="14"/>
      <c r="B141" s="245"/>
      <c r="C141" s="246"/>
      <c r="D141" s="236" t="s">
        <v>223</v>
      </c>
      <c r="E141" s="247" t="s">
        <v>21</v>
      </c>
      <c r="F141" s="248" t="s">
        <v>2372</v>
      </c>
      <c r="G141" s="246"/>
      <c r="H141" s="249">
        <v>20.170000000000002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223</v>
      </c>
      <c r="AU141" s="255" t="s">
        <v>86</v>
      </c>
      <c r="AV141" s="14" t="s">
        <v>86</v>
      </c>
      <c r="AW141" s="14" t="s">
        <v>34</v>
      </c>
      <c r="AX141" s="14" t="s">
        <v>73</v>
      </c>
      <c r="AY141" s="255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2373</v>
      </c>
      <c r="G142" s="246"/>
      <c r="H142" s="249">
        <v>20.079999999999998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4" customFormat="1">
      <c r="A143" s="14"/>
      <c r="B143" s="245"/>
      <c r="C143" s="246"/>
      <c r="D143" s="236" t="s">
        <v>223</v>
      </c>
      <c r="E143" s="247" t="s">
        <v>21</v>
      </c>
      <c r="F143" s="248" t="s">
        <v>2374</v>
      </c>
      <c r="G143" s="246"/>
      <c r="H143" s="249">
        <v>20.170000000000002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223</v>
      </c>
      <c r="AU143" s="255" t="s">
        <v>86</v>
      </c>
      <c r="AV143" s="14" t="s">
        <v>86</v>
      </c>
      <c r="AW143" s="14" t="s">
        <v>34</v>
      </c>
      <c r="AX143" s="14" t="s">
        <v>73</v>
      </c>
      <c r="AY143" s="255" t="s">
        <v>213</v>
      </c>
    </row>
    <row r="144" s="13" customFormat="1">
      <c r="A144" s="13"/>
      <c r="B144" s="234"/>
      <c r="C144" s="235"/>
      <c r="D144" s="236" t="s">
        <v>223</v>
      </c>
      <c r="E144" s="237" t="s">
        <v>21</v>
      </c>
      <c r="F144" s="238" t="s">
        <v>1044</v>
      </c>
      <c r="G144" s="235"/>
      <c r="H144" s="237" t="s">
        <v>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223</v>
      </c>
      <c r="AU144" s="244" t="s">
        <v>86</v>
      </c>
      <c r="AV144" s="13" t="s">
        <v>80</v>
      </c>
      <c r="AW144" s="13" t="s">
        <v>34</v>
      </c>
      <c r="AX144" s="13" t="s">
        <v>73</v>
      </c>
      <c r="AY144" s="244" t="s">
        <v>213</v>
      </c>
    </row>
    <row r="145" s="14" customFormat="1">
      <c r="A145" s="14"/>
      <c r="B145" s="245"/>
      <c r="C145" s="246"/>
      <c r="D145" s="236" t="s">
        <v>223</v>
      </c>
      <c r="E145" s="247" t="s">
        <v>21</v>
      </c>
      <c r="F145" s="248" t="s">
        <v>2384</v>
      </c>
      <c r="G145" s="246"/>
      <c r="H145" s="249">
        <v>15.029999999999999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34</v>
      </c>
      <c r="AX145" s="14" t="s">
        <v>73</v>
      </c>
      <c r="AY145" s="255" t="s">
        <v>213</v>
      </c>
    </row>
    <row r="146" s="14" customFormat="1">
      <c r="A146" s="14"/>
      <c r="B146" s="245"/>
      <c r="C146" s="246"/>
      <c r="D146" s="236" t="s">
        <v>223</v>
      </c>
      <c r="E146" s="247" t="s">
        <v>21</v>
      </c>
      <c r="F146" s="248" t="s">
        <v>2385</v>
      </c>
      <c r="G146" s="246"/>
      <c r="H146" s="249">
        <v>39.789999999999999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223</v>
      </c>
      <c r="AU146" s="255" t="s">
        <v>86</v>
      </c>
      <c r="AV146" s="14" t="s">
        <v>86</v>
      </c>
      <c r="AW146" s="14" t="s">
        <v>34</v>
      </c>
      <c r="AX146" s="14" t="s">
        <v>73</v>
      </c>
      <c r="AY146" s="255" t="s">
        <v>213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2386</v>
      </c>
      <c r="G147" s="246"/>
      <c r="H147" s="249">
        <v>12.43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4" customFormat="1">
      <c r="A148" s="14"/>
      <c r="B148" s="245"/>
      <c r="C148" s="246"/>
      <c r="D148" s="236" t="s">
        <v>223</v>
      </c>
      <c r="E148" s="247" t="s">
        <v>21</v>
      </c>
      <c r="F148" s="248" t="s">
        <v>2387</v>
      </c>
      <c r="G148" s="246"/>
      <c r="H148" s="249">
        <v>25.050000000000001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223</v>
      </c>
      <c r="AU148" s="255" t="s">
        <v>86</v>
      </c>
      <c r="AV148" s="14" t="s">
        <v>86</v>
      </c>
      <c r="AW148" s="14" t="s">
        <v>34</v>
      </c>
      <c r="AX148" s="14" t="s">
        <v>73</v>
      </c>
      <c r="AY148" s="255" t="s">
        <v>213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2388</v>
      </c>
      <c r="G149" s="246"/>
      <c r="H149" s="249">
        <v>18.390000000000001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4" customFormat="1">
      <c r="A150" s="14"/>
      <c r="B150" s="245"/>
      <c r="C150" s="246"/>
      <c r="D150" s="236" t="s">
        <v>223</v>
      </c>
      <c r="E150" s="247" t="s">
        <v>21</v>
      </c>
      <c r="F150" s="248" t="s">
        <v>2389</v>
      </c>
      <c r="G150" s="246"/>
      <c r="H150" s="249">
        <v>14.44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223</v>
      </c>
      <c r="AU150" s="255" t="s">
        <v>86</v>
      </c>
      <c r="AV150" s="14" t="s">
        <v>86</v>
      </c>
      <c r="AW150" s="14" t="s">
        <v>34</v>
      </c>
      <c r="AX150" s="14" t="s">
        <v>73</v>
      </c>
      <c r="AY150" s="255" t="s">
        <v>213</v>
      </c>
    </row>
    <row r="151" s="14" customFormat="1">
      <c r="A151" s="14"/>
      <c r="B151" s="245"/>
      <c r="C151" s="246"/>
      <c r="D151" s="236" t="s">
        <v>223</v>
      </c>
      <c r="E151" s="247" t="s">
        <v>21</v>
      </c>
      <c r="F151" s="248" t="s">
        <v>2390</v>
      </c>
      <c r="G151" s="246"/>
      <c r="H151" s="249">
        <v>25.140000000000001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223</v>
      </c>
      <c r="AU151" s="255" t="s">
        <v>86</v>
      </c>
      <c r="AV151" s="14" t="s">
        <v>86</v>
      </c>
      <c r="AW151" s="14" t="s">
        <v>34</v>
      </c>
      <c r="AX151" s="14" t="s">
        <v>73</v>
      </c>
      <c r="AY151" s="255" t="s">
        <v>213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2391</v>
      </c>
      <c r="G152" s="246"/>
      <c r="H152" s="249">
        <v>4.7699999999999996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4" customFormat="1">
      <c r="A153" s="14"/>
      <c r="B153" s="245"/>
      <c r="C153" s="246"/>
      <c r="D153" s="236" t="s">
        <v>223</v>
      </c>
      <c r="E153" s="247" t="s">
        <v>21</v>
      </c>
      <c r="F153" s="248" t="s">
        <v>2392</v>
      </c>
      <c r="G153" s="246"/>
      <c r="H153" s="249">
        <v>2.0899999999999999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223</v>
      </c>
      <c r="AU153" s="255" t="s">
        <v>86</v>
      </c>
      <c r="AV153" s="14" t="s">
        <v>86</v>
      </c>
      <c r="AW153" s="14" t="s">
        <v>34</v>
      </c>
      <c r="AX153" s="14" t="s">
        <v>73</v>
      </c>
      <c r="AY153" s="255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2393</v>
      </c>
      <c r="G154" s="246"/>
      <c r="H154" s="249">
        <v>2.0899999999999999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4" customFormat="1">
      <c r="A155" s="14"/>
      <c r="B155" s="245"/>
      <c r="C155" s="246"/>
      <c r="D155" s="236" t="s">
        <v>223</v>
      </c>
      <c r="E155" s="247" t="s">
        <v>21</v>
      </c>
      <c r="F155" s="248" t="s">
        <v>2394</v>
      </c>
      <c r="G155" s="246"/>
      <c r="H155" s="249">
        <v>6.4100000000000001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223</v>
      </c>
      <c r="AU155" s="255" t="s">
        <v>86</v>
      </c>
      <c r="AV155" s="14" t="s">
        <v>86</v>
      </c>
      <c r="AW155" s="14" t="s">
        <v>34</v>
      </c>
      <c r="AX155" s="14" t="s">
        <v>73</v>
      </c>
      <c r="AY155" s="255" t="s">
        <v>213</v>
      </c>
    </row>
    <row r="156" s="14" customFormat="1">
      <c r="A156" s="14"/>
      <c r="B156" s="245"/>
      <c r="C156" s="246"/>
      <c r="D156" s="236" t="s">
        <v>223</v>
      </c>
      <c r="E156" s="247" t="s">
        <v>21</v>
      </c>
      <c r="F156" s="248" t="s">
        <v>2395</v>
      </c>
      <c r="G156" s="246"/>
      <c r="H156" s="249">
        <v>41.009999999999998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223</v>
      </c>
      <c r="AU156" s="255" t="s">
        <v>86</v>
      </c>
      <c r="AV156" s="14" t="s">
        <v>86</v>
      </c>
      <c r="AW156" s="14" t="s">
        <v>34</v>
      </c>
      <c r="AX156" s="14" t="s">
        <v>73</v>
      </c>
      <c r="AY156" s="255" t="s">
        <v>213</v>
      </c>
    </row>
    <row r="157" s="14" customFormat="1">
      <c r="A157" s="14"/>
      <c r="B157" s="245"/>
      <c r="C157" s="246"/>
      <c r="D157" s="236" t="s">
        <v>223</v>
      </c>
      <c r="E157" s="247" t="s">
        <v>21</v>
      </c>
      <c r="F157" s="248" t="s">
        <v>2396</v>
      </c>
      <c r="G157" s="246"/>
      <c r="H157" s="249">
        <v>41.200000000000003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223</v>
      </c>
      <c r="AU157" s="255" t="s">
        <v>86</v>
      </c>
      <c r="AV157" s="14" t="s">
        <v>86</v>
      </c>
      <c r="AW157" s="14" t="s">
        <v>34</v>
      </c>
      <c r="AX157" s="14" t="s">
        <v>73</v>
      </c>
      <c r="AY157" s="255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2397</v>
      </c>
      <c r="G158" s="246"/>
      <c r="H158" s="249">
        <v>22.98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4" customFormat="1">
      <c r="A159" s="14"/>
      <c r="B159" s="245"/>
      <c r="C159" s="246"/>
      <c r="D159" s="236" t="s">
        <v>223</v>
      </c>
      <c r="E159" s="247" t="s">
        <v>21</v>
      </c>
      <c r="F159" s="248" t="s">
        <v>2398</v>
      </c>
      <c r="G159" s="246"/>
      <c r="H159" s="249">
        <v>21.449999999999999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223</v>
      </c>
      <c r="AU159" s="255" t="s">
        <v>86</v>
      </c>
      <c r="AV159" s="14" t="s">
        <v>86</v>
      </c>
      <c r="AW159" s="14" t="s">
        <v>34</v>
      </c>
      <c r="AX159" s="14" t="s">
        <v>73</v>
      </c>
      <c r="AY159" s="255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2399</v>
      </c>
      <c r="G160" s="246"/>
      <c r="H160" s="249">
        <v>3.73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4" customFormat="1">
      <c r="A161" s="14"/>
      <c r="B161" s="245"/>
      <c r="C161" s="246"/>
      <c r="D161" s="236" t="s">
        <v>223</v>
      </c>
      <c r="E161" s="247" t="s">
        <v>21</v>
      </c>
      <c r="F161" s="248" t="s">
        <v>2400</v>
      </c>
      <c r="G161" s="246"/>
      <c r="H161" s="249">
        <v>9.4399999999999995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223</v>
      </c>
      <c r="AU161" s="255" t="s">
        <v>86</v>
      </c>
      <c r="AV161" s="14" t="s">
        <v>86</v>
      </c>
      <c r="AW161" s="14" t="s">
        <v>34</v>
      </c>
      <c r="AX161" s="14" t="s">
        <v>73</v>
      </c>
      <c r="AY161" s="255" t="s">
        <v>213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2401</v>
      </c>
      <c r="G162" s="246"/>
      <c r="H162" s="249">
        <v>3.2999999999999998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4" customFormat="1">
      <c r="A163" s="14"/>
      <c r="B163" s="245"/>
      <c r="C163" s="246"/>
      <c r="D163" s="236" t="s">
        <v>223</v>
      </c>
      <c r="E163" s="247" t="s">
        <v>21</v>
      </c>
      <c r="F163" s="248" t="s">
        <v>2402</v>
      </c>
      <c r="G163" s="246"/>
      <c r="H163" s="249">
        <v>50.659999999999997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223</v>
      </c>
      <c r="AU163" s="255" t="s">
        <v>86</v>
      </c>
      <c r="AV163" s="14" t="s">
        <v>86</v>
      </c>
      <c r="AW163" s="14" t="s">
        <v>34</v>
      </c>
      <c r="AX163" s="14" t="s">
        <v>73</v>
      </c>
      <c r="AY163" s="255" t="s">
        <v>213</v>
      </c>
    </row>
    <row r="164" s="14" customFormat="1">
      <c r="A164" s="14"/>
      <c r="B164" s="245"/>
      <c r="C164" s="246"/>
      <c r="D164" s="236" t="s">
        <v>223</v>
      </c>
      <c r="E164" s="247" t="s">
        <v>21</v>
      </c>
      <c r="F164" s="248" t="s">
        <v>2403</v>
      </c>
      <c r="G164" s="246"/>
      <c r="H164" s="249">
        <v>20.170000000000002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223</v>
      </c>
      <c r="AU164" s="255" t="s">
        <v>86</v>
      </c>
      <c r="AV164" s="14" t="s">
        <v>86</v>
      </c>
      <c r="AW164" s="14" t="s">
        <v>34</v>
      </c>
      <c r="AX164" s="14" t="s">
        <v>73</v>
      </c>
      <c r="AY164" s="255" t="s">
        <v>213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2404</v>
      </c>
      <c r="G165" s="246"/>
      <c r="H165" s="249">
        <v>19.949999999999999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2405</v>
      </c>
      <c r="G166" s="246"/>
      <c r="H166" s="249">
        <v>45.100000000000001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4" customFormat="1">
      <c r="A167" s="14"/>
      <c r="B167" s="245"/>
      <c r="C167" s="246"/>
      <c r="D167" s="236" t="s">
        <v>223</v>
      </c>
      <c r="E167" s="247" t="s">
        <v>21</v>
      </c>
      <c r="F167" s="248" t="s">
        <v>2406</v>
      </c>
      <c r="G167" s="246"/>
      <c r="H167" s="249">
        <v>20.079999999999998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223</v>
      </c>
      <c r="AU167" s="255" t="s">
        <v>86</v>
      </c>
      <c r="AV167" s="14" t="s">
        <v>86</v>
      </c>
      <c r="AW167" s="14" t="s">
        <v>34</v>
      </c>
      <c r="AX167" s="14" t="s">
        <v>73</v>
      </c>
      <c r="AY167" s="255" t="s">
        <v>213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2407</v>
      </c>
      <c r="G168" s="246"/>
      <c r="H168" s="249">
        <v>20.170000000000002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4" customFormat="1">
      <c r="A169" s="14"/>
      <c r="B169" s="245"/>
      <c r="C169" s="246"/>
      <c r="D169" s="236" t="s">
        <v>223</v>
      </c>
      <c r="E169" s="247" t="s">
        <v>21</v>
      </c>
      <c r="F169" s="248" t="s">
        <v>2408</v>
      </c>
      <c r="G169" s="246"/>
      <c r="H169" s="249">
        <v>8.7400000000000002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223</v>
      </c>
      <c r="AU169" s="255" t="s">
        <v>86</v>
      </c>
      <c r="AV169" s="14" t="s">
        <v>86</v>
      </c>
      <c r="AW169" s="14" t="s">
        <v>34</v>
      </c>
      <c r="AX169" s="14" t="s">
        <v>73</v>
      </c>
      <c r="AY169" s="255" t="s">
        <v>213</v>
      </c>
    </row>
    <row r="170" s="14" customFormat="1">
      <c r="A170" s="14"/>
      <c r="B170" s="245"/>
      <c r="C170" s="246"/>
      <c r="D170" s="236" t="s">
        <v>223</v>
      </c>
      <c r="E170" s="247" t="s">
        <v>21</v>
      </c>
      <c r="F170" s="248" t="s">
        <v>2409</v>
      </c>
      <c r="G170" s="246"/>
      <c r="H170" s="249">
        <v>2.8500000000000001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223</v>
      </c>
      <c r="AU170" s="255" t="s">
        <v>86</v>
      </c>
      <c r="AV170" s="14" t="s">
        <v>86</v>
      </c>
      <c r="AW170" s="14" t="s">
        <v>34</v>
      </c>
      <c r="AX170" s="14" t="s">
        <v>73</v>
      </c>
      <c r="AY170" s="255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2410</v>
      </c>
      <c r="G171" s="246"/>
      <c r="H171" s="249">
        <v>5.79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4" customFormat="1">
      <c r="A172" s="14"/>
      <c r="B172" s="245"/>
      <c r="C172" s="246"/>
      <c r="D172" s="236" t="s">
        <v>223</v>
      </c>
      <c r="E172" s="247" t="s">
        <v>21</v>
      </c>
      <c r="F172" s="248" t="s">
        <v>2411</v>
      </c>
      <c r="G172" s="246"/>
      <c r="H172" s="249">
        <v>7.1399999999999997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223</v>
      </c>
      <c r="AU172" s="255" t="s">
        <v>86</v>
      </c>
      <c r="AV172" s="14" t="s">
        <v>86</v>
      </c>
      <c r="AW172" s="14" t="s">
        <v>34</v>
      </c>
      <c r="AX172" s="14" t="s">
        <v>73</v>
      </c>
      <c r="AY172" s="255" t="s">
        <v>213</v>
      </c>
    </row>
    <row r="173" s="13" customFormat="1">
      <c r="A173" s="13"/>
      <c r="B173" s="234"/>
      <c r="C173" s="235"/>
      <c r="D173" s="236" t="s">
        <v>223</v>
      </c>
      <c r="E173" s="237" t="s">
        <v>21</v>
      </c>
      <c r="F173" s="238" t="s">
        <v>1102</v>
      </c>
      <c r="G173" s="235"/>
      <c r="H173" s="237" t="s">
        <v>21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223</v>
      </c>
      <c r="AU173" s="244" t="s">
        <v>86</v>
      </c>
      <c r="AV173" s="13" t="s">
        <v>80</v>
      </c>
      <c r="AW173" s="13" t="s">
        <v>34</v>
      </c>
      <c r="AX173" s="13" t="s">
        <v>73</v>
      </c>
      <c r="AY173" s="244" t="s">
        <v>213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2412</v>
      </c>
      <c r="G174" s="246"/>
      <c r="H174" s="249">
        <v>15.029999999999999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4" customFormat="1">
      <c r="A175" s="14"/>
      <c r="B175" s="245"/>
      <c r="C175" s="246"/>
      <c r="D175" s="236" t="s">
        <v>223</v>
      </c>
      <c r="E175" s="247" t="s">
        <v>21</v>
      </c>
      <c r="F175" s="248" t="s">
        <v>2413</v>
      </c>
      <c r="G175" s="246"/>
      <c r="H175" s="249">
        <v>35.350000000000001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223</v>
      </c>
      <c r="AU175" s="255" t="s">
        <v>86</v>
      </c>
      <c r="AV175" s="14" t="s">
        <v>86</v>
      </c>
      <c r="AW175" s="14" t="s">
        <v>34</v>
      </c>
      <c r="AX175" s="14" t="s">
        <v>73</v>
      </c>
      <c r="AY175" s="255" t="s">
        <v>213</v>
      </c>
    </row>
    <row r="176" s="14" customFormat="1">
      <c r="A176" s="14"/>
      <c r="B176" s="245"/>
      <c r="C176" s="246"/>
      <c r="D176" s="236" t="s">
        <v>223</v>
      </c>
      <c r="E176" s="247" t="s">
        <v>21</v>
      </c>
      <c r="F176" s="248" t="s">
        <v>2414</v>
      </c>
      <c r="G176" s="246"/>
      <c r="H176" s="249">
        <v>12.74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223</v>
      </c>
      <c r="AU176" s="255" t="s">
        <v>86</v>
      </c>
      <c r="AV176" s="14" t="s">
        <v>86</v>
      </c>
      <c r="AW176" s="14" t="s">
        <v>34</v>
      </c>
      <c r="AX176" s="14" t="s">
        <v>73</v>
      </c>
      <c r="AY176" s="255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2415</v>
      </c>
      <c r="G177" s="246"/>
      <c r="H177" s="249">
        <v>10.140000000000001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4" customFormat="1">
      <c r="A178" s="14"/>
      <c r="B178" s="245"/>
      <c r="C178" s="246"/>
      <c r="D178" s="236" t="s">
        <v>223</v>
      </c>
      <c r="E178" s="247" t="s">
        <v>21</v>
      </c>
      <c r="F178" s="248" t="s">
        <v>2416</v>
      </c>
      <c r="G178" s="246"/>
      <c r="H178" s="249">
        <v>12.59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223</v>
      </c>
      <c r="AU178" s="255" t="s">
        <v>86</v>
      </c>
      <c r="AV178" s="14" t="s">
        <v>86</v>
      </c>
      <c r="AW178" s="14" t="s">
        <v>34</v>
      </c>
      <c r="AX178" s="14" t="s">
        <v>73</v>
      </c>
      <c r="AY178" s="255" t="s">
        <v>213</v>
      </c>
    </row>
    <row r="179" s="14" customFormat="1">
      <c r="A179" s="14"/>
      <c r="B179" s="245"/>
      <c r="C179" s="246"/>
      <c r="D179" s="236" t="s">
        <v>223</v>
      </c>
      <c r="E179" s="247" t="s">
        <v>21</v>
      </c>
      <c r="F179" s="248" t="s">
        <v>2417</v>
      </c>
      <c r="G179" s="246"/>
      <c r="H179" s="249">
        <v>14.449999999999999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223</v>
      </c>
      <c r="AU179" s="255" t="s">
        <v>86</v>
      </c>
      <c r="AV179" s="14" t="s">
        <v>86</v>
      </c>
      <c r="AW179" s="14" t="s">
        <v>34</v>
      </c>
      <c r="AX179" s="14" t="s">
        <v>73</v>
      </c>
      <c r="AY179" s="255" t="s">
        <v>213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2418</v>
      </c>
      <c r="G180" s="246"/>
      <c r="H180" s="249">
        <v>16.940000000000001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4" customFormat="1">
      <c r="A181" s="14"/>
      <c r="B181" s="245"/>
      <c r="C181" s="246"/>
      <c r="D181" s="236" t="s">
        <v>223</v>
      </c>
      <c r="E181" s="247" t="s">
        <v>21</v>
      </c>
      <c r="F181" s="248" t="s">
        <v>2419</v>
      </c>
      <c r="G181" s="246"/>
      <c r="H181" s="249">
        <v>14.58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223</v>
      </c>
      <c r="AU181" s="255" t="s">
        <v>86</v>
      </c>
      <c r="AV181" s="14" t="s">
        <v>86</v>
      </c>
      <c r="AW181" s="14" t="s">
        <v>34</v>
      </c>
      <c r="AX181" s="14" t="s">
        <v>73</v>
      </c>
      <c r="AY181" s="255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2420</v>
      </c>
      <c r="G182" s="246"/>
      <c r="H182" s="249">
        <v>13.890000000000001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4" customFormat="1">
      <c r="A183" s="14"/>
      <c r="B183" s="245"/>
      <c r="C183" s="246"/>
      <c r="D183" s="236" t="s">
        <v>223</v>
      </c>
      <c r="E183" s="247" t="s">
        <v>21</v>
      </c>
      <c r="F183" s="248" t="s">
        <v>2421</v>
      </c>
      <c r="G183" s="246"/>
      <c r="H183" s="249">
        <v>4.25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223</v>
      </c>
      <c r="AU183" s="255" t="s">
        <v>86</v>
      </c>
      <c r="AV183" s="14" t="s">
        <v>86</v>
      </c>
      <c r="AW183" s="14" t="s">
        <v>34</v>
      </c>
      <c r="AX183" s="14" t="s">
        <v>73</v>
      </c>
      <c r="AY183" s="255" t="s">
        <v>213</v>
      </c>
    </row>
    <row r="184" s="14" customFormat="1">
      <c r="A184" s="14"/>
      <c r="B184" s="245"/>
      <c r="C184" s="246"/>
      <c r="D184" s="236" t="s">
        <v>223</v>
      </c>
      <c r="E184" s="247" t="s">
        <v>21</v>
      </c>
      <c r="F184" s="248" t="s">
        <v>2422</v>
      </c>
      <c r="G184" s="246"/>
      <c r="H184" s="249">
        <v>2.7400000000000002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223</v>
      </c>
      <c r="AU184" s="255" t="s">
        <v>86</v>
      </c>
      <c r="AV184" s="14" t="s">
        <v>86</v>
      </c>
      <c r="AW184" s="14" t="s">
        <v>34</v>
      </c>
      <c r="AX184" s="14" t="s">
        <v>73</v>
      </c>
      <c r="AY184" s="255" t="s">
        <v>213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2423</v>
      </c>
      <c r="G185" s="246"/>
      <c r="H185" s="249">
        <v>2.7400000000000002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2424</v>
      </c>
      <c r="G186" s="246"/>
      <c r="H186" s="249">
        <v>5.5599999999999996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4" customFormat="1">
      <c r="A187" s="14"/>
      <c r="B187" s="245"/>
      <c r="C187" s="246"/>
      <c r="D187" s="236" t="s">
        <v>223</v>
      </c>
      <c r="E187" s="247" t="s">
        <v>21</v>
      </c>
      <c r="F187" s="248" t="s">
        <v>2425</v>
      </c>
      <c r="G187" s="246"/>
      <c r="H187" s="249">
        <v>28.170000000000002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223</v>
      </c>
      <c r="AU187" s="255" t="s">
        <v>86</v>
      </c>
      <c r="AV187" s="14" t="s">
        <v>86</v>
      </c>
      <c r="AW187" s="14" t="s">
        <v>34</v>
      </c>
      <c r="AX187" s="14" t="s">
        <v>73</v>
      </c>
      <c r="AY187" s="255" t="s">
        <v>213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2426</v>
      </c>
      <c r="G188" s="246"/>
      <c r="H188" s="249">
        <v>19.719999999999999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4" customFormat="1">
      <c r="A189" s="14"/>
      <c r="B189" s="245"/>
      <c r="C189" s="246"/>
      <c r="D189" s="236" t="s">
        <v>223</v>
      </c>
      <c r="E189" s="247" t="s">
        <v>21</v>
      </c>
      <c r="F189" s="248" t="s">
        <v>2427</v>
      </c>
      <c r="G189" s="246"/>
      <c r="H189" s="249">
        <v>11.859999999999999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223</v>
      </c>
      <c r="AU189" s="255" t="s">
        <v>86</v>
      </c>
      <c r="AV189" s="14" t="s">
        <v>86</v>
      </c>
      <c r="AW189" s="14" t="s">
        <v>34</v>
      </c>
      <c r="AX189" s="14" t="s">
        <v>73</v>
      </c>
      <c r="AY189" s="255" t="s">
        <v>213</v>
      </c>
    </row>
    <row r="190" s="14" customFormat="1">
      <c r="A190" s="14"/>
      <c r="B190" s="245"/>
      <c r="C190" s="246"/>
      <c r="D190" s="236" t="s">
        <v>223</v>
      </c>
      <c r="E190" s="247" t="s">
        <v>21</v>
      </c>
      <c r="F190" s="248" t="s">
        <v>2428</v>
      </c>
      <c r="G190" s="246"/>
      <c r="H190" s="249">
        <v>11.050000000000001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223</v>
      </c>
      <c r="AU190" s="255" t="s">
        <v>86</v>
      </c>
      <c r="AV190" s="14" t="s">
        <v>86</v>
      </c>
      <c r="AW190" s="14" t="s">
        <v>34</v>
      </c>
      <c r="AX190" s="14" t="s">
        <v>73</v>
      </c>
      <c r="AY190" s="255" t="s">
        <v>213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2429</v>
      </c>
      <c r="G191" s="246"/>
      <c r="H191" s="249">
        <v>1.71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4" customFormat="1">
      <c r="A192" s="14"/>
      <c r="B192" s="245"/>
      <c r="C192" s="246"/>
      <c r="D192" s="236" t="s">
        <v>223</v>
      </c>
      <c r="E192" s="247" t="s">
        <v>21</v>
      </c>
      <c r="F192" s="248" t="s">
        <v>2430</v>
      </c>
      <c r="G192" s="246"/>
      <c r="H192" s="249">
        <v>13.41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223</v>
      </c>
      <c r="AU192" s="255" t="s">
        <v>86</v>
      </c>
      <c r="AV192" s="14" t="s">
        <v>86</v>
      </c>
      <c r="AW192" s="14" t="s">
        <v>34</v>
      </c>
      <c r="AX192" s="14" t="s">
        <v>73</v>
      </c>
      <c r="AY192" s="255" t="s">
        <v>213</v>
      </c>
    </row>
    <row r="193" s="14" customFormat="1">
      <c r="A193" s="14"/>
      <c r="B193" s="245"/>
      <c r="C193" s="246"/>
      <c r="D193" s="236" t="s">
        <v>223</v>
      </c>
      <c r="E193" s="247" t="s">
        <v>21</v>
      </c>
      <c r="F193" s="248" t="s">
        <v>2431</v>
      </c>
      <c r="G193" s="246"/>
      <c r="H193" s="249">
        <v>2.04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223</v>
      </c>
      <c r="AU193" s="255" t="s">
        <v>86</v>
      </c>
      <c r="AV193" s="14" t="s">
        <v>86</v>
      </c>
      <c r="AW193" s="14" t="s">
        <v>34</v>
      </c>
      <c r="AX193" s="14" t="s">
        <v>73</v>
      </c>
      <c r="AY193" s="255" t="s">
        <v>213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2432</v>
      </c>
      <c r="G194" s="246"/>
      <c r="H194" s="249">
        <v>41.200000000000003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2433</v>
      </c>
      <c r="G195" s="246"/>
      <c r="H195" s="249">
        <v>13.949999999999999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4" customFormat="1">
      <c r="A196" s="14"/>
      <c r="B196" s="245"/>
      <c r="C196" s="246"/>
      <c r="D196" s="236" t="s">
        <v>223</v>
      </c>
      <c r="E196" s="247" t="s">
        <v>21</v>
      </c>
      <c r="F196" s="248" t="s">
        <v>2434</v>
      </c>
      <c r="G196" s="246"/>
      <c r="H196" s="249">
        <v>2.6499999999999999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223</v>
      </c>
      <c r="AU196" s="255" t="s">
        <v>86</v>
      </c>
      <c r="AV196" s="14" t="s">
        <v>86</v>
      </c>
      <c r="AW196" s="14" t="s">
        <v>34</v>
      </c>
      <c r="AX196" s="14" t="s">
        <v>73</v>
      </c>
      <c r="AY196" s="255" t="s">
        <v>213</v>
      </c>
    </row>
    <row r="197" s="14" customFormat="1">
      <c r="A197" s="14"/>
      <c r="B197" s="245"/>
      <c r="C197" s="246"/>
      <c r="D197" s="236" t="s">
        <v>223</v>
      </c>
      <c r="E197" s="247" t="s">
        <v>21</v>
      </c>
      <c r="F197" s="248" t="s">
        <v>2435</v>
      </c>
      <c r="G197" s="246"/>
      <c r="H197" s="249">
        <v>7.7300000000000004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223</v>
      </c>
      <c r="AU197" s="255" t="s">
        <v>86</v>
      </c>
      <c r="AV197" s="14" t="s">
        <v>86</v>
      </c>
      <c r="AW197" s="14" t="s">
        <v>34</v>
      </c>
      <c r="AX197" s="14" t="s">
        <v>73</v>
      </c>
      <c r="AY197" s="255" t="s">
        <v>213</v>
      </c>
    </row>
    <row r="198" s="16" customFormat="1">
      <c r="A198" s="16"/>
      <c r="B198" s="282"/>
      <c r="C198" s="283"/>
      <c r="D198" s="236" t="s">
        <v>223</v>
      </c>
      <c r="E198" s="284" t="s">
        <v>3765</v>
      </c>
      <c r="F198" s="285" t="s">
        <v>380</v>
      </c>
      <c r="G198" s="283"/>
      <c r="H198" s="286">
        <v>1693.9000000000001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2" t="s">
        <v>223</v>
      </c>
      <c r="AU198" s="292" t="s">
        <v>86</v>
      </c>
      <c r="AV198" s="16" t="s">
        <v>116</v>
      </c>
      <c r="AW198" s="16" t="s">
        <v>34</v>
      </c>
      <c r="AX198" s="16" t="s">
        <v>73</v>
      </c>
      <c r="AY198" s="292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1693.9000000000001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2" customFormat="1" ht="24.15" customHeight="1">
      <c r="A200" s="41"/>
      <c r="B200" s="42"/>
      <c r="C200" s="216" t="s">
        <v>86</v>
      </c>
      <c r="D200" s="216" t="s">
        <v>215</v>
      </c>
      <c r="E200" s="217" t="s">
        <v>3401</v>
      </c>
      <c r="F200" s="218" t="s">
        <v>3402</v>
      </c>
      <c r="G200" s="219" t="s">
        <v>248</v>
      </c>
      <c r="H200" s="220">
        <v>1693.9000000000001</v>
      </c>
      <c r="I200" s="221"/>
      <c r="J200" s="222">
        <f>ROUND(I200*H200,2)</f>
        <v>0</v>
      </c>
      <c r="K200" s="218" t="s">
        <v>219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4.0000000000000003E-05</v>
      </c>
      <c r="R200" s="225">
        <f>Q200*H200</f>
        <v>0.067756000000000011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86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3774</v>
      </c>
    </row>
    <row r="201" s="2" customFormat="1">
      <c r="A201" s="41"/>
      <c r="B201" s="42"/>
      <c r="C201" s="43"/>
      <c r="D201" s="229" t="s">
        <v>221</v>
      </c>
      <c r="E201" s="43"/>
      <c r="F201" s="230" t="s">
        <v>3404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221</v>
      </c>
      <c r="AU201" s="20" t="s">
        <v>86</v>
      </c>
    </row>
    <row r="202" s="14" customFormat="1">
      <c r="A202" s="14"/>
      <c r="B202" s="245"/>
      <c r="C202" s="246"/>
      <c r="D202" s="236" t="s">
        <v>223</v>
      </c>
      <c r="E202" s="247" t="s">
        <v>21</v>
      </c>
      <c r="F202" s="248" t="s">
        <v>3765</v>
      </c>
      <c r="G202" s="246"/>
      <c r="H202" s="249">
        <v>1693.9000000000001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223</v>
      </c>
      <c r="AU202" s="255" t="s">
        <v>86</v>
      </c>
      <c r="AV202" s="14" t="s">
        <v>86</v>
      </c>
      <c r="AW202" s="14" t="s">
        <v>34</v>
      </c>
      <c r="AX202" s="14" t="s">
        <v>73</v>
      </c>
      <c r="AY202" s="255" t="s">
        <v>213</v>
      </c>
    </row>
    <row r="203" s="15" customFormat="1">
      <c r="A203" s="15"/>
      <c r="B203" s="256"/>
      <c r="C203" s="257"/>
      <c r="D203" s="236" t="s">
        <v>223</v>
      </c>
      <c r="E203" s="258" t="s">
        <v>21</v>
      </c>
      <c r="F203" s="259" t="s">
        <v>230</v>
      </c>
      <c r="G203" s="257"/>
      <c r="H203" s="260">
        <v>1693.9000000000001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223</v>
      </c>
      <c r="AU203" s="266" t="s">
        <v>86</v>
      </c>
      <c r="AV203" s="15" t="s">
        <v>122</v>
      </c>
      <c r="AW203" s="15" t="s">
        <v>34</v>
      </c>
      <c r="AX203" s="15" t="s">
        <v>80</v>
      </c>
      <c r="AY203" s="266" t="s">
        <v>213</v>
      </c>
    </row>
    <row r="204" s="2" customFormat="1" ht="16.5" customHeight="1">
      <c r="A204" s="41"/>
      <c r="B204" s="42"/>
      <c r="C204" s="216" t="s">
        <v>116</v>
      </c>
      <c r="D204" s="216" t="s">
        <v>215</v>
      </c>
      <c r="E204" s="217" t="s">
        <v>3775</v>
      </c>
      <c r="F204" s="218" t="s">
        <v>3776</v>
      </c>
      <c r="G204" s="219" t="s">
        <v>740</v>
      </c>
      <c r="H204" s="220">
        <v>26</v>
      </c>
      <c r="I204" s="221"/>
      <c r="J204" s="222">
        <f>ROUND(I204*H204,2)</f>
        <v>0</v>
      </c>
      <c r="K204" s="218" t="s">
        <v>219</v>
      </c>
      <c r="L204" s="47"/>
      <c r="M204" s="223" t="s">
        <v>21</v>
      </c>
      <c r="N204" s="224" t="s">
        <v>45</v>
      </c>
      <c r="O204" s="87"/>
      <c r="P204" s="225">
        <f>O204*H204</f>
        <v>0</v>
      </c>
      <c r="Q204" s="225">
        <v>0.00018000000000000001</v>
      </c>
      <c r="R204" s="225">
        <f>Q204*H204</f>
        <v>0.0046800000000000001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122</v>
      </c>
      <c r="AT204" s="227" t="s">
        <v>215</v>
      </c>
      <c r="AU204" s="227" t="s">
        <v>86</v>
      </c>
      <c r="AY204" s="20" t="s">
        <v>213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86</v>
      </c>
      <c r="BK204" s="228">
        <f>ROUND(I204*H204,2)</f>
        <v>0</v>
      </c>
      <c r="BL204" s="20" t="s">
        <v>122</v>
      </c>
      <c r="BM204" s="227" t="s">
        <v>3777</v>
      </c>
    </row>
    <row r="205" s="2" customFormat="1">
      <c r="A205" s="41"/>
      <c r="B205" s="42"/>
      <c r="C205" s="43"/>
      <c r="D205" s="229" t="s">
        <v>221</v>
      </c>
      <c r="E205" s="43"/>
      <c r="F205" s="230" t="s">
        <v>3778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221</v>
      </c>
      <c r="AU205" s="20" t="s">
        <v>86</v>
      </c>
    </row>
    <row r="206" s="14" customFormat="1">
      <c r="A206" s="14"/>
      <c r="B206" s="245"/>
      <c r="C206" s="246"/>
      <c r="D206" s="236" t="s">
        <v>223</v>
      </c>
      <c r="E206" s="247" t="s">
        <v>21</v>
      </c>
      <c r="F206" s="248" t="s">
        <v>3779</v>
      </c>
      <c r="G206" s="246"/>
      <c r="H206" s="249">
        <v>26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223</v>
      </c>
      <c r="AU206" s="255" t="s">
        <v>86</v>
      </c>
      <c r="AV206" s="14" t="s">
        <v>86</v>
      </c>
      <c r="AW206" s="14" t="s">
        <v>34</v>
      </c>
      <c r="AX206" s="14" t="s">
        <v>80</v>
      </c>
      <c r="AY206" s="255" t="s">
        <v>213</v>
      </c>
    </row>
    <row r="207" s="2" customFormat="1" ht="16.5" customHeight="1">
      <c r="A207" s="41"/>
      <c r="B207" s="42"/>
      <c r="C207" s="267" t="s">
        <v>122</v>
      </c>
      <c r="D207" s="267" t="s">
        <v>241</v>
      </c>
      <c r="E207" s="268" t="s">
        <v>3780</v>
      </c>
      <c r="F207" s="269" t="s">
        <v>3781</v>
      </c>
      <c r="G207" s="270" t="s">
        <v>740</v>
      </c>
      <c r="H207" s="271">
        <v>21</v>
      </c>
      <c r="I207" s="272"/>
      <c r="J207" s="273">
        <f>ROUND(I207*H207,2)</f>
        <v>0</v>
      </c>
      <c r="K207" s="269" t="s">
        <v>219</v>
      </c>
      <c r="L207" s="274"/>
      <c r="M207" s="275" t="s">
        <v>21</v>
      </c>
      <c r="N207" s="276" t="s">
        <v>45</v>
      </c>
      <c r="O207" s="87"/>
      <c r="P207" s="225">
        <f>O207*H207</f>
        <v>0</v>
      </c>
      <c r="Q207" s="225">
        <v>0.012</v>
      </c>
      <c r="R207" s="225">
        <f>Q207*H207</f>
        <v>0.252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244</v>
      </c>
      <c r="AT207" s="227" t="s">
        <v>241</v>
      </c>
      <c r="AU207" s="227" t="s">
        <v>86</v>
      </c>
      <c r="AY207" s="20" t="s">
        <v>213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86</v>
      </c>
      <c r="BK207" s="228">
        <f>ROUND(I207*H207,2)</f>
        <v>0</v>
      </c>
      <c r="BL207" s="20" t="s">
        <v>122</v>
      </c>
      <c r="BM207" s="227" t="s">
        <v>3782</v>
      </c>
    </row>
    <row r="208" s="2" customFormat="1" ht="16.5" customHeight="1">
      <c r="A208" s="41"/>
      <c r="B208" s="42"/>
      <c r="C208" s="267" t="s">
        <v>125</v>
      </c>
      <c r="D208" s="267" t="s">
        <v>241</v>
      </c>
      <c r="E208" s="268" t="s">
        <v>3783</v>
      </c>
      <c r="F208" s="269" t="s">
        <v>3784</v>
      </c>
      <c r="G208" s="270" t="s">
        <v>740</v>
      </c>
      <c r="H208" s="271">
        <v>5</v>
      </c>
      <c r="I208" s="272"/>
      <c r="J208" s="273">
        <f>ROUND(I208*H208,2)</f>
        <v>0</v>
      </c>
      <c r="K208" s="269" t="s">
        <v>219</v>
      </c>
      <c r="L208" s="274"/>
      <c r="M208" s="275" t="s">
        <v>21</v>
      </c>
      <c r="N208" s="276" t="s">
        <v>45</v>
      </c>
      <c r="O208" s="87"/>
      <c r="P208" s="225">
        <f>O208*H208</f>
        <v>0</v>
      </c>
      <c r="Q208" s="225">
        <v>0.0089999999999999993</v>
      </c>
      <c r="R208" s="225">
        <f>Q208*H208</f>
        <v>0.044999999999999998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244</v>
      </c>
      <c r="AT208" s="227" t="s">
        <v>241</v>
      </c>
      <c r="AU208" s="227" t="s">
        <v>86</v>
      </c>
      <c r="AY208" s="20" t="s">
        <v>213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86</v>
      </c>
      <c r="BK208" s="228">
        <f>ROUND(I208*H208,2)</f>
        <v>0</v>
      </c>
      <c r="BL208" s="20" t="s">
        <v>122</v>
      </c>
      <c r="BM208" s="227" t="s">
        <v>3785</v>
      </c>
    </row>
    <row r="209" s="2" customFormat="1" ht="16.5" customHeight="1">
      <c r="A209" s="41"/>
      <c r="B209" s="42"/>
      <c r="C209" s="216" t="s">
        <v>145</v>
      </c>
      <c r="D209" s="216" t="s">
        <v>215</v>
      </c>
      <c r="E209" s="217" t="s">
        <v>3786</v>
      </c>
      <c r="F209" s="218" t="s">
        <v>3787</v>
      </c>
      <c r="G209" s="219" t="s">
        <v>256</v>
      </c>
      <c r="H209" s="220">
        <v>180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3788</v>
      </c>
    </row>
    <row r="210" s="13" customFormat="1">
      <c r="A210" s="13"/>
      <c r="B210" s="234"/>
      <c r="C210" s="235"/>
      <c r="D210" s="236" t="s">
        <v>223</v>
      </c>
      <c r="E210" s="237" t="s">
        <v>21</v>
      </c>
      <c r="F210" s="238" t="s">
        <v>3789</v>
      </c>
      <c r="G210" s="235"/>
      <c r="H210" s="237" t="s">
        <v>21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223</v>
      </c>
      <c r="AU210" s="244" t="s">
        <v>86</v>
      </c>
      <c r="AV210" s="13" t="s">
        <v>80</v>
      </c>
      <c r="AW210" s="13" t="s">
        <v>34</v>
      </c>
      <c r="AX210" s="13" t="s">
        <v>73</v>
      </c>
      <c r="AY210" s="244" t="s">
        <v>213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3790</v>
      </c>
      <c r="G211" s="246"/>
      <c r="H211" s="249">
        <v>180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5" customFormat="1">
      <c r="A212" s="15"/>
      <c r="B212" s="256"/>
      <c r="C212" s="257"/>
      <c r="D212" s="236" t="s">
        <v>223</v>
      </c>
      <c r="E212" s="258" t="s">
        <v>21</v>
      </c>
      <c r="F212" s="259" t="s">
        <v>230</v>
      </c>
      <c r="G212" s="257"/>
      <c r="H212" s="260">
        <v>180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223</v>
      </c>
      <c r="AU212" s="266" t="s">
        <v>86</v>
      </c>
      <c r="AV212" s="15" t="s">
        <v>122</v>
      </c>
      <c r="AW212" s="15" t="s">
        <v>34</v>
      </c>
      <c r="AX212" s="15" t="s">
        <v>80</v>
      </c>
      <c r="AY212" s="266" t="s">
        <v>213</v>
      </c>
    </row>
    <row r="213" s="12" customFormat="1" ht="25.92" customHeight="1">
      <c r="A213" s="12"/>
      <c r="B213" s="200"/>
      <c r="C213" s="201"/>
      <c r="D213" s="202" t="s">
        <v>72</v>
      </c>
      <c r="E213" s="203" t="s">
        <v>1833</v>
      </c>
      <c r="F213" s="203" t="s">
        <v>1834</v>
      </c>
      <c r="G213" s="201"/>
      <c r="H213" s="201"/>
      <c r="I213" s="204"/>
      <c r="J213" s="205">
        <f>BK213</f>
        <v>0</v>
      </c>
      <c r="K213" s="201"/>
      <c r="L213" s="206"/>
      <c r="M213" s="207"/>
      <c r="N213" s="208"/>
      <c r="O213" s="208"/>
      <c r="P213" s="209">
        <f>P214+P364+P569+P604+P655</f>
        <v>0</v>
      </c>
      <c r="Q213" s="208"/>
      <c r="R213" s="209">
        <f>R214+R364+R569+R604+R655</f>
        <v>0.81899960000000016</v>
      </c>
      <c r="S213" s="208"/>
      <c r="T213" s="210">
        <f>T214+T364+T569+T604+T655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86</v>
      </c>
      <c r="AT213" s="212" t="s">
        <v>72</v>
      </c>
      <c r="AU213" s="212" t="s">
        <v>73</v>
      </c>
      <c r="AY213" s="211" t="s">
        <v>213</v>
      </c>
      <c r="BK213" s="213">
        <f>BK214+BK364+BK569+BK604+BK655</f>
        <v>0</v>
      </c>
    </row>
    <row r="214" s="12" customFormat="1" ht="22.8" customHeight="1">
      <c r="A214" s="12"/>
      <c r="B214" s="200"/>
      <c r="C214" s="201"/>
      <c r="D214" s="202" t="s">
        <v>72</v>
      </c>
      <c r="E214" s="214" t="s">
        <v>3694</v>
      </c>
      <c r="F214" s="214" t="s">
        <v>3791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SUM(P215:P363)</f>
        <v>0</v>
      </c>
      <c r="Q214" s="208"/>
      <c r="R214" s="209">
        <f>SUM(R215:R363)</f>
        <v>0.81899960000000016</v>
      </c>
      <c r="S214" s="208"/>
      <c r="T214" s="210">
        <f>SUM(T215:T363)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86</v>
      </c>
      <c r="AT214" s="212" t="s">
        <v>72</v>
      </c>
      <c r="AU214" s="212" t="s">
        <v>80</v>
      </c>
      <c r="AY214" s="211" t="s">
        <v>213</v>
      </c>
      <c r="BK214" s="213">
        <f>SUM(BK215:BK363)</f>
        <v>0</v>
      </c>
    </row>
    <row r="215" s="2" customFormat="1" ht="16.5" customHeight="1">
      <c r="A215" s="41"/>
      <c r="B215" s="42"/>
      <c r="C215" s="216" t="s">
        <v>260</v>
      </c>
      <c r="D215" s="216" t="s">
        <v>215</v>
      </c>
      <c r="E215" s="217" t="s">
        <v>3792</v>
      </c>
      <c r="F215" s="218" t="s">
        <v>3793</v>
      </c>
      <c r="G215" s="219" t="s">
        <v>424</v>
      </c>
      <c r="H215" s="220">
        <v>16.379999999999999</v>
      </c>
      <c r="I215" s="221"/>
      <c r="J215" s="222">
        <f>ROUND(I215*H215,2)</f>
        <v>0</v>
      </c>
      <c r="K215" s="218" t="s">
        <v>21</v>
      </c>
      <c r="L215" s="47"/>
      <c r="M215" s="223" t="s">
        <v>21</v>
      </c>
      <c r="N215" s="224" t="s">
        <v>45</v>
      </c>
      <c r="O215" s="87"/>
      <c r="P215" s="225">
        <f>O215*H215</f>
        <v>0</v>
      </c>
      <c r="Q215" s="225">
        <v>0.00034000000000000002</v>
      </c>
      <c r="R215" s="225">
        <f>Q215*H215</f>
        <v>0.0055691999999999998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314</v>
      </c>
      <c r="AT215" s="227" t="s">
        <v>215</v>
      </c>
      <c r="AU215" s="227" t="s">
        <v>86</v>
      </c>
      <c r="AY215" s="20" t="s">
        <v>213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86</v>
      </c>
      <c r="BK215" s="228">
        <f>ROUND(I215*H215,2)</f>
        <v>0</v>
      </c>
      <c r="BL215" s="20" t="s">
        <v>314</v>
      </c>
      <c r="BM215" s="227" t="s">
        <v>3794</v>
      </c>
    </row>
    <row r="216" s="13" customFormat="1">
      <c r="A216" s="13"/>
      <c r="B216" s="234"/>
      <c r="C216" s="235"/>
      <c r="D216" s="236" t="s">
        <v>223</v>
      </c>
      <c r="E216" s="237" t="s">
        <v>21</v>
      </c>
      <c r="F216" s="238" t="s">
        <v>3795</v>
      </c>
      <c r="G216" s="235"/>
      <c r="H216" s="237" t="s">
        <v>21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223</v>
      </c>
      <c r="AU216" s="244" t="s">
        <v>86</v>
      </c>
      <c r="AV216" s="13" t="s">
        <v>80</v>
      </c>
      <c r="AW216" s="13" t="s">
        <v>34</v>
      </c>
      <c r="AX216" s="13" t="s">
        <v>73</v>
      </c>
      <c r="AY216" s="244" t="s">
        <v>213</v>
      </c>
    </row>
    <row r="217" s="14" customFormat="1">
      <c r="A217" s="14"/>
      <c r="B217" s="245"/>
      <c r="C217" s="246"/>
      <c r="D217" s="236" t="s">
        <v>223</v>
      </c>
      <c r="E217" s="247" t="s">
        <v>21</v>
      </c>
      <c r="F217" s="248" t="s">
        <v>3796</v>
      </c>
      <c r="G217" s="246"/>
      <c r="H217" s="249">
        <v>9.8599999999999994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223</v>
      </c>
      <c r="AU217" s="255" t="s">
        <v>86</v>
      </c>
      <c r="AV217" s="14" t="s">
        <v>86</v>
      </c>
      <c r="AW217" s="14" t="s">
        <v>34</v>
      </c>
      <c r="AX217" s="14" t="s">
        <v>73</v>
      </c>
      <c r="AY217" s="255" t="s">
        <v>213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3797</v>
      </c>
      <c r="G218" s="246"/>
      <c r="H218" s="249">
        <v>6.5199999999999996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16.379999999999999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2" customFormat="1" ht="16.5" customHeight="1">
      <c r="A220" s="41"/>
      <c r="B220" s="42"/>
      <c r="C220" s="216" t="s">
        <v>244</v>
      </c>
      <c r="D220" s="216" t="s">
        <v>215</v>
      </c>
      <c r="E220" s="217" t="s">
        <v>3798</v>
      </c>
      <c r="F220" s="218" t="s">
        <v>3799</v>
      </c>
      <c r="G220" s="219" t="s">
        <v>424</v>
      </c>
      <c r="H220" s="220">
        <v>28.100000000000001</v>
      </c>
      <c r="I220" s="221"/>
      <c r="J220" s="222">
        <f>ROUND(I220*H220,2)</f>
        <v>0</v>
      </c>
      <c r="K220" s="218" t="s">
        <v>21</v>
      </c>
      <c r="L220" s="47"/>
      <c r="M220" s="223" t="s">
        <v>21</v>
      </c>
      <c r="N220" s="224" t="s">
        <v>45</v>
      </c>
      <c r="O220" s="87"/>
      <c r="P220" s="225">
        <f>O220*H220</f>
        <v>0</v>
      </c>
      <c r="Q220" s="225">
        <v>0.00048999999999999998</v>
      </c>
      <c r="R220" s="225">
        <f>Q220*H220</f>
        <v>0.013769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314</v>
      </c>
      <c r="AT220" s="227" t="s">
        <v>215</v>
      </c>
      <c r="AU220" s="227" t="s">
        <v>86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314</v>
      </c>
      <c r="BM220" s="227" t="s">
        <v>3800</v>
      </c>
    </row>
    <row r="221" s="2" customFormat="1">
      <c r="A221" s="41"/>
      <c r="B221" s="42"/>
      <c r="C221" s="43"/>
      <c r="D221" s="236" t="s">
        <v>367</v>
      </c>
      <c r="E221" s="43"/>
      <c r="F221" s="281" t="s">
        <v>3801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367</v>
      </c>
      <c r="AU221" s="20" t="s">
        <v>86</v>
      </c>
    </row>
    <row r="222" s="13" customFormat="1">
      <c r="A222" s="13"/>
      <c r="B222" s="234"/>
      <c r="C222" s="235"/>
      <c r="D222" s="236" t="s">
        <v>223</v>
      </c>
      <c r="E222" s="237" t="s">
        <v>21</v>
      </c>
      <c r="F222" s="238" t="s">
        <v>3802</v>
      </c>
      <c r="G222" s="235"/>
      <c r="H222" s="237" t="s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223</v>
      </c>
      <c r="AU222" s="244" t="s">
        <v>86</v>
      </c>
      <c r="AV222" s="13" t="s">
        <v>80</v>
      </c>
      <c r="AW222" s="13" t="s">
        <v>34</v>
      </c>
      <c r="AX222" s="13" t="s">
        <v>73</v>
      </c>
      <c r="AY222" s="244" t="s">
        <v>213</v>
      </c>
    </row>
    <row r="223" s="14" customFormat="1">
      <c r="A223" s="14"/>
      <c r="B223" s="245"/>
      <c r="C223" s="246"/>
      <c r="D223" s="236" t="s">
        <v>223</v>
      </c>
      <c r="E223" s="247" t="s">
        <v>21</v>
      </c>
      <c r="F223" s="248" t="s">
        <v>3803</v>
      </c>
      <c r="G223" s="246"/>
      <c r="H223" s="249">
        <v>7.8899999999999997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223</v>
      </c>
      <c r="AU223" s="255" t="s">
        <v>86</v>
      </c>
      <c r="AV223" s="14" t="s">
        <v>86</v>
      </c>
      <c r="AW223" s="14" t="s">
        <v>34</v>
      </c>
      <c r="AX223" s="14" t="s">
        <v>73</v>
      </c>
      <c r="AY223" s="255" t="s">
        <v>213</v>
      </c>
    </row>
    <row r="224" s="14" customFormat="1">
      <c r="A224" s="14"/>
      <c r="B224" s="245"/>
      <c r="C224" s="246"/>
      <c r="D224" s="236" t="s">
        <v>223</v>
      </c>
      <c r="E224" s="247" t="s">
        <v>21</v>
      </c>
      <c r="F224" s="248" t="s">
        <v>3804</v>
      </c>
      <c r="G224" s="246"/>
      <c r="H224" s="249">
        <v>20.210000000000001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223</v>
      </c>
      <c r="AU224" s="255" t="s">
        <v>86</v>
      </c>
      <c r="AV224" s="14" t="s">
        <v>86</v>
      </c>
      <c r="AW224" s="14" t="s">
        <v>34</v>
      </c>
      <c r="AX224" s="14" t="s">
        <v>73</v>
      </c>
      <c r="AY224" s="255" t="s">
        <v>213</v>
      </c>
    </row>
    <row r="225" s="15" customFormat="1">
      <c r="A225" s="15"/>
      <c r="B225" s="256"/>
      <c r="C225" s="257"/>
      <c r="D225" s="236" t="s">
        <v>223</v>
      </c>
      <c r="E225" s="258" t="s">
        <v>21</v>
      </c>
      <c r="F225" s="259" t="s">
        <v>230</v>
      </c>
      <c r="G225" s="257"/>
      <c r="H225" s="260">
        <v>28.100000000000001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223</v>
      </c>
      <c r="AU225" s="266" t="s">
        <v>86</v>
      </c>
      <c r="AV225" s="15" t="s">
        <v>122</v>
      </c>
      <c r="AW225" s="15" t="s">
        <v>34</v>
      </c>
      <c r="AX225" s="15" t="s">
        <v>80</v>
      </c>
      <c r="AY225" s="266" t="s">
        <v>213</v>
      </c>
    </row>
    <row r="226" s="2" customFormat="1" ht="24.15" customHeight="1">
      <c r="A226" s="41"/>
      <c r="B226" s="42"/>
      <c r="C226" s="216" t="s">
        <v>252</v>
      </c>
      <c r="D226" s="216" t="s">
        <v>215</v>
      </c>
      <c r="E226" s="217" t="s">
        <v>3805</v>
      </c>
      <c r="F226" s="218" t="s">
        <v>3806</v>
      </c>
      <c r="G226" s="219" t="s">
        <v>424</v>
      </c>
      <c r="H226" s="220">
        <v>68</v>
      </c>
      <c r="I226" s="221"/>
      <c r="J226" s="222">
        <f>ROUND(I226*H226,2)</f>
        <v>0</v>
      </c>
      <c r="K226" s="218" t="s">
        <v>21</v>
      </c>
      <c r="L226" s="47"/>
      <c r="M226" s="223" t="s">
        <v>21</v>
      </c>
      <c r="N226" s="224" t="s">
        <v>45</v>
      </c>
      <c r="O226" s="87"/>
      <c r="P226" s="225">
        <f>O226*H226</f>
        <v>0</v>
      </c>
      <c r="Q226" s="225">
        <v>0.0011000000000000001</v>
      </c>
      <c r="R226" s="225">
        <f>Q226*H226</f>
        <v>0.074800000000000005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314</v>
      </c>
      <c r="AT226" s="227" t="s">
        <v>215</v>
      </c>
      <c r="AU226" s="227" t="s">
        <v>86</v>
      </c>
      <c r="AY226" s="20" t="s">
        <v>213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86</v>
      </c>
      <c r="BK226" s="228">
        <f>ROUND(I226*H226,2)</f>
        <v>0</v>
      </c>
      <c r="BL226" s="20" t="s">
        <v>314</v>
      </c>
      <c r="BM226" s="227" t="s">
        <v>3807</v>
      </c>
    </row>
    <row r="227" s="2" customFormat="1">
      <c r="A227" s="41"/>
      <c r="B227" s="42"/>
      <c r="C227" s="43"/>
      <c r="D227" s="236" t="s">
        <v>367</v>
      </c>
      <c r="E227" s="43"/>
      <c r="F227" s="281" t="s">
        <v>3801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367</v>
      </c>
      <c r="AU227" s="20" t="s">
        <v>86</v>
      </c>
    </row>
    <row r="228" s="13" customFormat="1">
      <c r="A228" s="13"/>
      <c r="B228" s="234"/>
      <c r="C228" s="235"/>
      <c r="D228" s="236" t="s">
        <v>223</v>
      </c>
      <c r="E228" s="237" t="s">
        <v>21</v>
      </c>
      <c r="F228" s="238" t="s">
        <v>3802</v>
      </c>
      <c r="G228" s="235"/>
      <c r="H228" s="237" t="s">
        <v>21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223</v>
      </c>
      <c r="AU228" s="244" t="s">
        <v>86</v>
      </c>
      <c r="AV228" s="13" t="s">
        <v>80</v>
      </c>
      <c r="AW228" s="13" t="s">
        <v>34</v>
      </c>
      <c r="AX228" s="13" t="s">
        <v>73</v>
      </c>
      <c r="AY228" s="244" t="s">
        <v>213</v>
      </c>
    </row>
    <row r="229" s="14" customFormat="1">
      <c r="A229" s="14"/>
      <c r="B229" s="245"/>
      <c r="C229" s="246"/>
      <c r="D229" s="236" t="s">
        <v>223</v>
      </c>
      <c r="E229" s="247" t="s">
        <v>21</v>
      </c>
      <c r="F229" s="248" t="s">
        <v>3808</v>
      </c>
      <c r="G229" s="246"/>
      <c r="H229" s="249">
        <v>34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223</v>
      </c>
      <c r="AU229" s="255" t="s">
        <v>86</v>
      </c>
      <c r="AV229" s="14" t="s">
        <v>86</v>
      </c>
      <c r="AW229" s="14" t="s">
        <v>34</v>
      </c>
      <c r="AX229" s="14" t="s">
        <v>73</v>
      </c>
      <c r="AY229" s="255" t="s">
        <v>213</v>
      </c>
    </row>
    <row r="230" s="14" customFormat="1">
      <c r="A230" s="14"/>
      <c r="B230" s="245"/>
      <c r="C230" s="246"/>
      <c r="D230" s="236" t="s">
        <v>223</v>
      </c>
      <c r="E230" s="247" t="s">
        <v>21</v>
      </c>
      <c r="F230" s="248" t="s">
        <v>3809</v>
      </c>
      <c r="G230" s="246"/>
      <c r="H230" s="249">
        <v>13.75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223</v>
      </c>
      <c r="AU230" s="255" t="s">
        <v>86</v>
      </c>
      <c r="AV230" s="14" t="s">
        <v>86</v>
      </c>
      <c r="AW230" s="14" t="s">
        <v>34</v>
      </c>
      <c r="AX230" s="14" t="s">
        <v>73</v>
      </c>
      <c r="AY230" s="255" t="s">
        <v>213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3810</v>
      </c>
      <c r="G231" s="246"/>
      <c r="H231" s="249">
        <v>6.2999999999999998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4" customFormat="1">
      <c r="A232" s="14"/>
      <c r="B232" s="245"/>
      <c r="C232" s="246"/>
      <c r="D232" s="236" t="s">
        <v>223</v>
      </c>
      <c r="E232" s="247" t="s">
        <v>21</v>
      </c>
      <c r="F232" s="248" t="s">
        <v>3811</v>
      </c>
      <c r="G232" s="246"/>
      <c r="H232" s="249">
        <v>13.949999999999999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223</v>
      </c>
      <c r="AU232" s="255" t="s">
        <v>86</v>
      </c>
      <c r="AV232" s="14" t="s">
        <v>86</v>
      </c>
      <c r="AW232" s="14" t="s">
        <v>34</v>
      </c>
      <c r="AX232" s="14" t="s">
        <v>73</v>
      </c>
      <c r="AY232" s="255" t="s">
        <v>213</v>
      </c>
    </row>
    <row r="233" s="15" customFormat="1">
      <c r="A233" s="15"/>
      <c r="B233" s="256"/>
      <c r="C233" s="257"/>
      <c r="D233" s="236" t="s">
        <v>223</v>
      </c>
      <c r="E233" s="258" t="s">
        <v>21</v>
      </c>
      <c r="F233" s="259" t="s">
        <v>230</v>
      </c>
      <c r="G233" s="257"/>
      <c r="H233" s="260">
        <v>68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223</v>
      </c>
      <c r="AU233" s="266" t="s">
        <v>86</v>
      </c>
      <c r="AV233" s="15" t="s">
        <v>122</v>
      </c>
      <c r="AW233" s="15" t="s">
        <v>34</v>
      </c>
      <c r="AX233" s="15" t="s">
        <v>80</v>
      </c>
      <c r="AY233" s="266" t="s">
        <v>213</v>
      </c>
    </row>
    <row r="234" s="2" customFormat="1" ht="16.5" customHeight="1">
      <c r="A234" s="41"/>
      <c r="B234" s="42"/>
      <c r="C234" s="216" t="s">
        <v>281</v>
      </c>
      <c r="D234" s="216" t="s">
        <v>215</v>
      </c>
      <c r="E234" s="217" t="s">
        <v>3812</v>
      </c>
      <c r="F234" s="218" t="s">
        <v>3813</v>
      </c>
      <c r="G234" s="219" t="s">
        <v>424</v>
      </c>
      <c r="H234" s="220">
        <v>8.1899999999999995</v>
      </c>
      <c r="I234" s="221"/>
      <c r="J234" s="222">
        <f>ROUND(I234*H234,2)</f>
        <v>0</v>
      </c>
      <c r="K234" s="218" t="s">
        <v>21</v>
      </c>
      <c r="L234" s="47"/>
      <c r="M234" s="223" t="s">
        <v>21</v>
      </c>
      <c r="N234" s="224" t="s">
        <v>45</v>
      </c>
      <c r="O234" s="87"/>
      <c r="P234" s="225">
        <f>O234*H234</f>
        <v>0</v>
      </c>
      <c r="Q234" s="225">
        <v>0.00073999999999999999</v>
      </c>
      <c r="R234" s="225">
        <f>Q234*H234</f>
        <v>0.0060605999999999993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314</v>
      </c>
      <c r="AT234" s="227" t="s">
        <v>215</v>
      </c>
      <c r="AU234" s="227" t="s">
        <v>86</v>
      </c>
      <c r="AY234" s="20" t="s">
        <v>213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86</v>
      </c>
      <c r="BK234" s="228">
        <f>ROUND(I234*H234,2)</f>
        <v>0</v>
      </c>
      <c r="BL234" s="20" t="s">
        <v>314</v>
      </c>
      <c r="BM234" s="227" t="s">
        <v>3814</v>
      </c>
    </row>
    <row r="235" s="2" customFormat="1">
      <c r="A235" s="41"/>
      <c r="B235" s="42"/>
      <c r="C235" s="43"/>
      <c r="D235" s="236" t="s">
        <v>367</v>
      </c>
      <c r="E235" s="43"/>
      <c r="F235" s="281" t="s">
        <v>3801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367</v>
      </c>
      <c r="AU235" s="20" t="s">
        <v>86</v>
      </c>
    </row>
    <row r="236" s="13" customFormat="1">
      <c r="A236" s="13"/>
      <c r="B236" s="234"/>
      <c r="C236" s="235"/>
      <c r="D236" s="236" t="s">
        <v>223</v>
      </c>
      <c r="E236" s="237" t="s">
        <v>21</v>
      </c>
      <c r="F236" s="238" t="s">
        <v>3795</v>
      </c>
      <c r="G236" s="235"/>
      <c r="H236" s="237" t="s">
        <v>21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223</v>
      </c>
      <c r="AU236" s="244" t="s">
        <v>86</v>
      </c>
      <c r="AV236" s="13" t="s">
        <v>80</v>
      </c>
      <c r="AW236" s="13" t="s">
        <v>34</v>
      </c>
      <c r="AX236" s="13" t="s">
        <v>73</v>
      </c>
      <c r="AY236" s="244" t="s">
        <v>213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3815</v>
      </c>
      <c r="G237" s="246"/>
      <c r="H237" s="249">
        <v>1.3999999999999999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4" customFormat="1">
      <c r="A238" s="14"/>
      <c r="B238" s="245"/>
      <c r="C238" s="246"/>
      <c r="D238" s="236" t="s">
        <v>223</v>
      </c>
      <c r="E238" s="247" t="s">
        <v>21</v>
      </c>
      <c r="F238" s="248" t="s">
        <v>3816</v>
      </c>
      <c r="G238" s="246"/>
      <c r="H238" s="249">
        <v>3.8500000000000001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223</v>
      </c>
      <c r="AU238" s="255" t="s">
        <v>86</v>
      </c>
      <c r="AV238" s="14" t="s">
        <v>86</v>
      </c>
      <c r="AW238" s="14" t="s">
        <v>34</v>
      </c>
      <c r="AX238" s="14" t="s">
        <v>73</v>
      </c>
      <c r="AY238" s="255" t="s">
        <v>213</v>
      </c>
    </row>
    <row r="239" s="14" customFormat="1">
      <c r="A239" s="14"/>
      <c r="B239" s="245"/>
      <c r="C239" s="246"/>
      <c r="D239" s="236" t="s">
        <v>223</v>
      </c>
      <c r="E239" s="247" t="s">
        <v>21</v>
      </c>
      <c r="F239" s="248" t="s">
        <v>3817</v>
      </c>
      <c r="G239" s="246"/>
      <c r="H239" s="249">
        <v>2.9399999999999999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223</v>
      </c>
      <c r="AU239" s="255" t="s">
        <v>86</v>
      </c>
      <c r="AV239" s="14" t="s">
        <v>86</v>
      </c>
      <c r="AW239" s="14" t="s">
        <v>34</v>
      </c>
      <c r="AX239" s="14" t="s">
        <v>73</v>
      </c>
      <c r="AY239" s="255" t="s">
        <v>213</v>
      </c>
    </row>
    <row r="240" s="15" customFormat="1">
      <c r="A240" s="15"/>
      <c r="B240" s="256"/>
      <c r="C240" s="257"/>
      <c r="D240" s="236" t="s">
        <v>223</v>
      </c>
      <c r="E240" s="258" t="s">
        <v>21</v>
      </c>
      <c r="F240" s="259" t="s">
        <v>230</v>
      </c>
      <c r="G240" s="257"/>
      <c r="H240" s="260">
        <v>8.1899999999999995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223</v>
      </c>
      <c r="AU240" s="266" t="s">
        <v>86</v>
      </c>
      <c r="AV240" s="15" t="s">
        <v>122</v>
      </c>
      <c r="AW240" s="15" t="s">
        <v>34</v>
      </c>
      <c r="AX240" s="15" t="s">
        <v>80</v>
      </c>
      <c r="AY240" s="266" t="s">
        <v>213</v>
      </c>
    </row>
    <row r="241" s="2" customFormat="1" ht="21.75" customHeight="1">
      <c r="A241" s="41"/>
      <c r="B241" s="42"/>
      <c r="C241" s="216" t="s">
        <v>287</v>
      </c>
      <c r="D241" s="216" t="s">
        <v>215</v>
      </c>
      <c r="E241" s="217" t="s">
        <v>3818</v>
      </c>
      <c r="F241" s="218" t="s">
        <v>3819</v>
      </c>
      <c r="G241" s="219" t="s">
        <v>424</v>
      </c>
      <c r="H241" s="220">
        <v>24.25</v>
      </c>
      <c r="I241" s="221"/>
      <c r="J241" s="222">
        <f>ROUND(I241*H241,2)</f>
        <v>0</v>
      </c>
      <c r="K241" s="218" t="s">
        <v>21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0.00148</v>
      </c>
      <c r="R241" s="225">
        <f>Q241*H241</f>
        <v>0.035889999999999998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314</v>
      </c>
      <c r="AT241" s="227" t="s">
        <v>215</v>
      </c>
      <c r="AU241" s="227" t="s">
        <v>86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314</v>
      </c>
      <c r="BM241" s="227" t="s">
        <v>3820</v>
      </c>
    </row>
    <row r="242" s="2" customFormat="1">
      <c r="A242" s="41"/>
      <c r="B242" s="42"/>
      <c r="C242" s="43"/>
      <c r="D242" s="236" t="s">
        <v>367</v>
      </c>
      <c r="E242" s="43"/>
      <c r="F242" s="281" t="s">
        <v>3801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367</v>
      </c>
      <c r="AU242" s="20" t="s">
        <v>86</v>
      </c>
    </row>
    <row r="243" s="13" customFormat="1">
      <c r="A243" s="13"/>
      <c r="B243" s="234"/>
      <c r="C243" s="235"/>
      <c r="D243" s="236" t="s">
        <v>223</v>
      </c>
      <c r="E243" s="237" t="s">
        <v>21</v>
      </c>
      <c r="F243" s="238" t="s">
        <v>3795</v>
      </c>
      <c r="G243" s="235"/>
      <c r="H243" s="237" t="s">
        <v>21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223</v>
      </c>
      <c r="AU243" s="244" t="s">
        <v>86</v>
      </c>
      <c r="AV243" s="13" t="s">
        <v>80</v>
      </c>
      <c r="AW243" s="13" t="s">
        <v>34</v>
      </c>
      <c r="AX243" s="13" t="s">
        <v>73</v>
      </c>
      <c r="AY243" s="244" t="s">
        <v>213</v>
      </c>
    </row>
    <row r="244" s="14" customFormat="1">
      <c r="A244" s="14"/>
      <c r="B244" s="245"/>
      <c r="C244" s="246"/>
      <c r="D244" s="236" t="s">
        <v>223</v>
      </c>
      <c r="E244" s="247" t="s">
        <v>21</v>
      </c>
      <c r="F244" s="248" t="s">
        <v>3821</v>
      </c>
      <c r="G244" s="246"/>
      <c r="H244" s="249">
        <v>4.04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223</v>
      </c>
      <c r="AU244" s="255" t="s">
        <v>86</v>
      </c>
      <c r="AV244" s="14" t="s">
        <v>86</v>
      </c>
      <c r="AW244" s="14" t="s">
        <v>34</v>
      </c>
      <c r="AX244" s="14" t="s">
        <v>73</v>
      </c>
      <c r="AY244" s="255" t="s">
        <v>213</v>
      </c>
    </row>
    <row r="245" s="14" customFormat="1">
      <c r="A245" s="14"/>
      <c r="B245" s="245"/>
      <c r="C245" s="246"/>
      <c r="D245" s="236" t="s">
        <v>223</v>
      </c>
      <c r="E245" s="247" t="s">
        <v>21</v>
      </c>
      <c r="F245" s="248" t="s">
        <v>3822</v>
      </c>
      <c r="G245" s="246"/>
      <c r="H245" s="249">
        <v>20.210000000000001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223</v>
      </c>
      <c r="AU245" s="255" t="s">
        <v>86</v>
      </c>
      <c r="AV245" s="14" t="s">
        <v>86</v>
      </c>
      <c r="AW245" s="14" t="s">
        <v>34</v>
      </c>
      <c r="AX245" s="14" t="s">
        <v>73</v>
      </c>
      <c r="AY245" s="255" t="s">
        <v>213</v>
      </c>
    </row>
    <row r="246" s="15" customFormat="1">
      <c r="A246" s="15"/>
      <c r="B246" s="256"/>
      <c r="C246" s="257"/>
      <c r="D246" s="236" t="s">
        <v>223</v>
      </c>
      <c r="E246" s="258" t="s">
        <v>21</v>
      </c>
      <c r="F246" s="259" t="s">
        <v>230</v>
      </c>
      <c r="G246" s="257"/>
      <c r="H246" s="260">
        <v>24.25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223</v>
      </c>
      <c r="AU246" s="266" t="s">
        <v>86</v>
      </c>
      <c r="AV246" s="15" t="s">
        <v>122</v>
      </c>
      <c r="AW246" s="15" t="s">
        <v>34</v>
      </c>
      <c r="AX246" s="15" t="s">
        <v>80</v>
      </c>
      <c r="AY246" s="266" t="s">
        <v>213</v>
      </c>
    </row>
    <row r="247" s="2" customFormat="1" ht="24.15" customHeight="1">
      <c r="A247" s="41"/>
      <c r="B247" s="42"/>
      <c r="C247" s="216" t="s">
        <v>8</v>
      </c>
      <c r="D247" s="216" t="s">
        <v>215</v>
      </c>
      <c r="E247" s="217" t="s">
        <v>3823</v>
      </c>
      <c r="F247" s="218" t="s">
        <v>3824</v>
      </c>
      <c r="G247" s="219" t="s">
        <v>740</v>
      </c>
      <c r="H247" s="220">
        <v>2</v>
      </c>
      <c r="I247" s="221"/>
      <c r="J247" s="222">
        <f>ROUND(I247*H247,2)</f>
        <v>0</v>
      </c>
      <c r="K247" s="218" t="s">
        <v>219</v>
      </c>
      <c r="L247" s="47"/>
      <c r="M247" s="223" t="s">
        <v>21</v>
      </c>
      <c r="N247" s="224" t="s">
        <v>45</v>
      </c>
      <c r="O247" s="87"/>
      <c r="P247" s="225">
        <f>O247*H247</f>
        <v>0</v>
      </c>
      <c r="Q247" s="225">
        <v>0.0087100000000000007</v>
      </c>
      <c r="R247" s="225">
        <f>Q247*H247</f>
        <v>0.017420000000000001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314</v>
      </c>
      <c r="AT247" s="227" t="s">
        <v>215</v>
      </c>
      <c r="AU247" s="227" t="s">
        <v>86</v>
      </c>
      <c r="AY247" s="20" t="s">
        <v>213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86</v>
      </c>
      <c r="BK247" s="228">
        <f>ROUND(I247*H247,2)</f>
        <v>0</v>
      </c>
      <c r="BL247" s="20" t="s">
        <v>314</v>
      </c>
      <c r="BM247" s="227" t="s">
        <v>3825</v>
      </c>
    </row>
    <row r="248" s="2" customFormat="1">
      <c r="A248" s="41"/>
      <c r="B248" s="42"/>
      <c r="C248" s="43"/>
      <c r="D248" s="229" t="s">
        <v>221</v>
      </c>
      <c r="E248" s="43"/>
      <c r="F248" s="230" t="s">
        <v>3826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221</v>
      </c>
      <c r="AU248" s="20" t="s">
        <v>86</v>
      </c>
    </row>
    <row r="249" s="13" customFormat="1">
      <c r="A249" s="13"/>
      <c r="B249" s="234"/>
      <c r="C249" s="235"/>
      <c r="D249" s="236" t="s">
        <v>223</v>
      </c>
      <c r="E249" s="237" t="s">
        <v>21</v>
      </c>
      <c r="F249" s="238" t="s">
        <v>3827</v>
      </c>
      <c r="G249" s="235"/>
      <c r="H249" s="237" t="s">
        <v>21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223</v>
      </c>
      <c r="AU249" s="244" t="s">
        <v>86</v>
      </c>
      <c r="AV249" s="13" t="s">
        <v>80</v>
      </c>
      <c r="AW249" s="13" t="s">
        <v>34</v>
      </c>
      <c r="AX249" s="13" t="s">
        <v>73</v>
      </c>
      <c r="AY249" s="244" t="s">
        <v>213</v>
      </c>
    </row>
    <row r="250" s="14" customFormat="1">
      <c r="A250" s="14"/>
      <c r="B250" s="245"/>
      <c r="C250" s="246"/>
      <c r="D250" s="236" t="s">
        <v>223</v>
      </c>
      <c r="E250" s="247" t="s">
        <v>21</v>
      </c>
      <c r="F250" s="248" t="s">
        <v>3828</v>
      </c>
      <c r="G250" s="246"/>
      <c r="H250" s="249">
        <v>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223</v>
      </c>
      <c r="AU250" s="255" t="s">
        <v>86</v>
      </c>
      <c r="AV250" s="14" t="s">
        <v>86</v>
      </c>
      <c r="AW250" s="14" t="s">
        <v>34</v>
      </c>
      <c r="AX250" s="14" t="s">
        <v>73</v>
      </c>
      <c r="AY250" s="255" t="s">
        <v>213</v>
      </c>
    </row>
    <row r="251" s="15" customFormat="1">
      <c r="A251" s="15"/>
      <c r="B251" s="256"/>
      <c r="C251" s="257"/>
      <c r="D251" s="236" t="s">
        <v>223</v>
      </c>
      <c r="E251" s="258" t="s">
        <v>21</v>
      </c>
      <c r="F251" s="259" t="s">
        <v>230</v>
      </c>
      <c r="G251" s="257"/>
      <c r="H251" s="260">
        <v>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223</v>
      </c>
      <c r="AU251" s="266" t="s">
        <v>86</v>
      </c>
      <c r="AV251" s="15" t="s">
        <v>122</v>
      </c>
      <c r="AW251" s="15" t="s">
        <v>34</v>
      </c>
      <c r="AX251" s="15" t="s">
        <v>80</v>
      </c>
      <c r="AY251" s="266" t="s">
        <v>213</v>
      </c>
    </row>
    <row r="252" s="2" customFormat="1" ht="21.75" customHeight="1">
      <c r="A252" s="41"/>
      <c r="B252" s="42"/>
      <c r="C252" s="216" t="s">
        <v>299</v>
      </c>
      <c r="D252" s="216" t="s">
        <v>215</v>
      </c>
      <c r="E252" s="217" t="s">
        <v>3829</v>
      </c>
      <c r="F252" s="218" t="s">
        <v>3830</v>
      </c>
      <c r="G252" s="219" t="s">
        <v>424</v>
      </c>
      <c r="H252" s="220">
        <v>25.559999999999999</v>
      </c>
      <c r="I252" s="221"/>
      <c r="J252" s="222">
        <f>ROUND(I252*H252,2)</f>
        <v>0</v>
      </c>
      <c r="K252" s="218" t="s">
        <v>219</v>
      </c>
      <c r="L252" s="47"/>
      <c r="M252" s="223" t="s">
        <v>21</v>
      </c>
      <c r="N252" s="224" t="s">
        <v>45</v>
      </c>
      <c r="O252" s="87"/>
      <c r="P252" s="225">
        <f>O252*H252</f>
        <v>0</v>
      </c>
      <c r="Q252" s="225">
        <v>0.00115</v>
      </c>
      <c r="R252" s="225">
        <f>Q252*H252</f>
        <v>0.029393999999999997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314</v>
      </c>
      <c r="AT252" s="227" t="s">
        <v>215</v>
      </c>
      <c r="AU252" s="227" t="s">
        <v>86</v>
      </c>
      <c r="AY252" s="20" t="s">
        <v>213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86</v>
      </c>
      <c r="BK252" s="228">
        <f>ROUND(I252*H252,2)</f>
        <v>0</v>
      </c>
      <c r="BL252" s="20" t="s">
        <v>314</v>
      </c>
      <c r="BM252" s="227" t="s">
        <v>3831</v>
      </c>
    </row>
    <row r="253" s="2" customFormat="1">
      <c r="A253" s="41"/>
      <c r="B253" s="42"/>
      <c r="C253" s="43"/>
      <c r="D253" s="229" t="s">
        <v>221</v>
      </c>
      <c r="E253" s="43"/>
      <c r="F253" s="230" t="s">
        <v>3832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221</v>
      </c>
      <c r="AU253" s="20" t="s">
        <v>86</v>
      </c>
    </row>
    <row r="254" s="2" customFormat="1">
      <c r="A254" s="41"/>
      <c r="B254" s="42"/>
      <c r="C254" s="43"/>
      <c r="D254" s="236" t="s">
        <v>367</v>
      </c>
      <c r="E254" s="43"/>
      <c r="F254" s="281" t="s">
        <v>3801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367</v>
      </c>
      <c r="AU254" s="20" t="s">
        <v>86</v>
      </c>
    </row>
    <row r="255" s="13" customFormat="1">
      <c r="A255" s="13"/>
      <c r="B255" s="234"/>
      <c r="C255" s="235"/>
      <c r="D255" s="236" t="s">
        <v>223</v>
      </c>
      <c r="E255" s="237" t="s">
        <v>21</v>
      </c>
      <c r="F255" s="238" t="s">
        <v>3795</v>
      </c>
      <c r="G255" s="235"/>
      <c r="H255" s="237" t="s">
        <v>21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223</v>
      </c>
      <c r="AU255" s="244" t="s">
        <v>86</v>
      </c>
      <c r="AV255" s="13" t="s">
        <v>80</v>
      </c>
      <c r="AW255" s="13" t="s">
        <v>34</v>
      </c>
      <c r="AX255" s="13" t="s">
        <v>73</v>
      </c>
      <c r="AY255" s="244" t="s">
        <v>213</v>
      </c>
    </row>
    <row r="256" s="14" customFormat="1">
      <c r="A256" s="14"/>
      <c r="B256" s="245"/>
      <c r="C256" s="246"/>
      <c r="D256" s="236" t="s">
        <v>223</v>
      </c>
      <c r="E256" s="247" t="s">
        <v>21</v>
      </c>
      <c r="F256" s="248" t="s">
        <v>3833</v>
      </c>
      <c r="G256" s="246"/>
      <c r="H256" s="249">
        <v>25.559999999999999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223</v>
      </c>
      <c r="AU256" s="255" t="s">
        <v>86</v>
      </c>
      <c r="AV256" s="14" t="s">
        <v>86</v>
      </c>
      <c r="AW256" s="14" t="s">
        <v>34</v>
      </c>
      <c r="AX256" s="14" t="s">
        <v>73</v>
      </c>
      <c r="AY256" s="255" t="s">
        <v>213</v>
      </c>
    </row>
    <row r="257" s="15" customFormat="1">
      <c r="A257" s="15"/>
      <c r="B257" s="256"/>
      <c r="C257" s="257"/>
      <c r="D257" s="236" t="s">
        <v>223</v>
      </c>
      <c r="E257" s="258" t="s">
        <v>21</v>
      </c>
      <c r="F257" s="259" t="s">
        <v>230</v>
      </c>
      <c r="G257" s="257"/>
      <c r="H257" s="260">
        <v>25.559999999999999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223</v>
      </c>
      <c r="AU257" s="266" t="s">
        <v>86</v>
      </c>
      <c r="AV257" s="15" t="s">
        <v>122</v>
      </c>
      <c r="AW257" s="15" t="s">
        <v>34</v>
      </c>
      <c r="AX257" s="15" t="s">
        <v>80</v>
      </c>
      <c r="AY257" s="266" t="s">
        <v>213</v>
      </c>
    </row>
    <row r="258" s="2" customFormat="1" ht="21.75" customHeight="1">
      <c r="A258" s="41"/>
      <c r="B258" s="42"/>
      <c r="C258" s="216" t="s">
        <v>304</v>
      </c>
      <c r="D258" s="216" t="s">
        <v>215</v>
      </c>
      <c r="E258" s="217" t="s">
        <v>3834</v>
      </c>
      <c r="F258" s="218" t="s">
        <v>3835</v>
      </c>
      <c r="G258" s="219" t="s">
        <v>424</v>
      </c>
      <c r="H258" s="220">
        <v>0.40000000000000002</v>
      </c>
      <c r="I258" s="221"/>
      <c r="J258" s="222">
        <f>ROUND(I258*H258,2)</f>
        <v>0</v>
      </c>
      <c r="K258" s="218" t="s">
        <v>21</v>
      </c>
      <c r="L258" s="47"/>
      <c r="M258" s="223" t="s">
        <v>21</v>
      </c>
      <c r="N258" s="224" t="s">
        <v>45</v>
      </c>
      <c r="O258" s="87"/>
      <c r="P258" s="225">
        <f>O258*H258</f>
        <v>0</v>
      </c>
      <c r="Q258" s="225">
        <v>0.00181</v>
      </c>
      <c r="R258" s="225">
        <f>Q258*H258</f>
        <v>0.00072400000000000003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314</v>
      </c>
      <c r="AT258" s="227" t="s">
        <v>215</v>
      </c>
      <c r="AU258" s="227" t="s">
        <v>86</v>
      </c>
      <c r="AY258" s="20" t="s">
        <v>213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86</v>
      </c>
      <c r="BK258" s="228">
        <f>ROUND(I258*H258,2)</f>
        <v>0</v>
      </c>
      <c r="BL258" s="20" t="s">
        <v>314</v>
      </c>
      <c r="BM258" s="227" t="s">
        <v>3836</v>
      </c>
    </row>
    <row r="259" s="2" customFormat="1">
      <c r="A259" s="41"/>
      <c r="B259" s="42"/>
      <c r="C259" s="43"/>
      <c r="D259" s="236" t="s">
        <v>367</v>
      </c>
      <c r="E259" s="43"/>
      <c r="F259" s="281" t="s">
        <v>3837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367</v>
      </c>
      <c r="AU259" s="20" t="s">
        <v>86</v>
      </c>
    </row>
    <row r="260" s="13" customFormat="1">
      <c r="A260" s="13"/>
      <c r="B260" s="234"/>
      <c r="C260" s="235"/>
      <c r="D260" s="236" t="s">
        <v>223</v>
      </c>
      <c r="E260" s="237" t="s">
        <v>21</v>
      </c>
      <c r="F260" s="238" t="s">
        <v>3795</v>
      </c>
      <c r="G260" s="235"/>
      <c r="H260" s="237" t="s">
        <v>21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223</v>
      </c>
      <c r="AU260" s="244" t="s">
        <v>86</v>
      </c>
      <c r="AV260" s="13" t="s">
        <v>80</v>
      </c>
      <c r="AW260" s="13" t="s">
        <v>34</v>
      </c>
      <c r="AX260" s="13" t="s">
        <v>73</v>
      </c>
      <c r="AY260" s="244" t="s">
        <v>213</v>
      </c>
    </row>
    <row r="261" s="14" customFormat="1">
      <c r="A261" s="14"/>
      <c r="B261" s="245"/>
      <c r="C261" s="246"/>
      <c r="D261" s="236" t="s">
        <v>223</v>
      </c>
      <c r="E261" s="247" t="s">
        <v>21</v>
      </c>
      <c r="F261" s="248" t="s">
        <v>3838</v>
      </c>
      <c r="G261" s="246"/>
      <c r="H261" s="249">
        <v>0.40000000000000002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223</v>
      </c>
      <c r="AU261" s="255" t="s">
        <v>86</v>
      </c>
      <c r="AV261" s="14" t="s">
        <v>86</v>
      </c>
      <c r="AW261" s="14" t="s">
        <v>34</v>
      </c>
      <c r="AX261" s="14" t="s">
        <v>73</v>
      </c>
      <c r="AY261" s="255" t="s">
        <v>213</v>
      </c>
    </row>
    <row r="262" s="15" customFormat="1">
      <c r="A262" s="15"/>
      <c r="B262" s="256"/>
      <c r="C262" s="257"/>
      <c r="D262" s="236" t="s">
        <v>223</v>
      </c>
      <c r="E262" s="258" t="s">
        <v>21</v>
      </c>
      <c r="F262" s="259" t="s">
        <v>230</v>
      </c>
      <c r="G262" s="257"/>
      <c r="H262" s="260">
        <v>0.40000000000000002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223</v>
      </c>
      <c r="AU262" s="266" t="s">
        <v>86</v>
      </c>
      <c r="AV262" s="15" t="s">
        <v>122</v>
      </c>
      <c r="AW262" s="15" t="s">
        <v>34</v>
      </c>
      <c r="AX262" s="15" t="s">
        <v>80</v>
      </c>
      <c r="AY262" s="266" t="s">
        <v>213</v>
      </c>
    </row>
    <row r="263" s="2" customFormat="1" ht="21.75" customHeight="1">
      <c r="A263" s="41"/>
      <c r="B263" s="42"/>
      <c r="C263" s="216" t="s">
        <v>308</v>
      </c>
      <c r="D263" s="216" t="s">
        <v>215</v>
      </c>
      <c r="E263" s="217" t="s">
        <v>3839</v>
      </c>
      <c r="F263" s="218" t="s">
        <v>3840</v>
      </c>
      <c r="G263" s="219" t="s">
        <v>248</v>
      </c>
      <c r="H263" s="220">
        <v>66.920000000000002</v>
      </c>
      <c r="I263" s="221"/>
      <c r="J263" s="222">
        <f>ROUND(I263*H263,2)</f>
        <v>0</v>
      </c>
      <c r="K263" s="218" t="s">
        <v>219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0.0020300000000000001</v>
      </c>
      <c r="R263" s="225">
        <f>Q263*H263</f>
        <v>0.13584760000000001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314</v>
      </c>
      <c r="AT263" s="227" t="s">
        <v>215</v>
      </c>
      <c r="AU263" s="227" t="s">
        <v>86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314</v>
      </c>
      <c r="BM263" s="227" t="s">
        <v>3841</v>
      </c>
    </row>
    <row r="264" s="2" customFormat="1">
      <c r="A264" s="41"/>
      <c r="B264" s="42"/>
      <c r="C264" s="43"/>
      <c r="D264" s="229" t="s">
        <v>221</v>
      </c>
      <c r="E264" s="43"/>
      <c r="F264" s="230" t="s">
        <v>3842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221</v>
      </c>
      <c r="AU264" s="20" t="s">
        <v>86</v>
      </c>
    </row>
    <row r="265" s="2" customFormat="1">
      <c r="A265" s="41"/>
      <c r="B265" s="42"/>
      <c r="C265" s="43"/>
      <c r="D265" s="236" t="s">
        <v>367</v>
      </c>
      <c r="E265" s="43"/>
      <c r="F265" s="281" t="s">
        <v>3801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367</v>
      </c>
      <c r="AU265" s="20" t="s">
        <v>86</v>
      </c>
    </row>
    <row r="266" s="13" customFormat="1">
      <c r="A266" s="13"/>
      <c r="B266" s="234"/>
      <c r="C266" s="235"/>
      <c r="D266" s="236" t="s">
        <v>223</v>
      </c>
      <c r="E266" s="237" t="s">
        <v>21</v>
      </c>
      <c r="F266" s="238" t="s">
        <v>3795</v>
      </c>
      <c r="G266" s="235"/>
      <c r="H266" s="237" t="s">
        <v>21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223</v>
      </c>
      <c r="AU266" s="244" t="s">
        <v>86</v>
      </c>
      <c r="AV266" s="13" t="s">
        <v>80</v>
      </c>
      <c r="AW266" s="13" t="s">
        <v>34</v>
      </c>
      <c r="AX266" s="13" t="s">
        <v>73</v>
      </c>
      <c r="AY266" s="244" t="s">
        <v>213</v>
      </c>
    </row>
    <row r="267" s="14" customFormat="1">
      <c r="A267" s="14"/>
      <c r="B267" s="245"/>
      <c r="C267" s="246"/>
      <c r="D267" s="236" t="s">
        <v>223</v>
      </c>
      <c r="E267" s="247" t="s">
        <v>21</v>
      </c>
      <c r="F267" s="248" t="s">
        <v>3843</v>
      </c>
      <c r="G267" s="246"/>
      <c r="H267" s="249">
        <v>51.700000000000003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223</v>
      </c>
      <c r="AU267" s="255" t="s">
        <v>86</v>
      </c>
      <c r="AV267" s="14" t="s">
        <v>86</v>
      </c>
      <c r="AW267" s="14" t="s">
        <v>34</v>
      </c>
      <c r="AX267" s="14" t="s">
        <v>73</v>
      </c>
      <c r="AY267" s="255" t="s">
        <v>213</v>
      </c>
    </row>
    <row r="268" s="14" customFormat="1">
      <c r="A268" s="14"/>
      <c r="B268" s="245"/>
      <c r="C268" s="246"/>
      <c r="D268" s="236" t="s">
        <v>223</v>
      </c>
      <c r="E268" s="247" t="s">
        <v>21</v>
      </c>
      <c r="F268" s="248" t="s">
        <v>3844</v>
      </c>
      <c r="G268" s="246"/>
      <c r="H268" s="249">
        <v>15.220000000000001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223</v>
      </c>
      <c r="AU268" s="255" t="s">
        <v>86</v>
      </c>
      <c r="AV268" s="14" t="s">
        <v>86</v>
      </c>
      <c r="AW268" s="14" t="s">
        <v>34</v>
      </c>
      <c r="AX268" s="14" t="s">
        <v>73</v>
      </c>
      <c r="AY268" s="255" t="s">
        <v>213</v>
      </c>
    </row>
    <row r="269" s="15" customFormat="1">
      <c r="A269" s="15"/>
      <c r="B269" s="256"/>
      <c r="C269" s="257"/>
      <c r="D269" s="236" t="s">
        <v>223</v>
      </c>
      <c r="E269" s="258" t="s">
        <v>21</v>
      </c>
      <c r="F269" s="259" t="s">
        <v>230</v>
      </c>
      <c r="G269" s="257"/>
      <c r="H269" s="260">
        <v>66.920000000000002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223</v>
      </c>
      <c r="AU269" s="266" t="s">
        <v>86</v>
      </c>
      <c r="AV269" s="15" t="s">
        <v>122</v>
      </c>
      <c r="AW269" s="15" t="s">
        <v>34</v>
      </c>
      <c r="AX269" s="15" t="s">
        <v>80</v>
      </c>
      <c r="AY269" s="266" t="s">
        <v>213</v>
      </c>
    </row>
    <row r="270" s="2" customFormat="1" ht="16.5" customHeight="1">
      <c r="A270" s="41"/>
      <c r="B270" s="42"/>
      <c r="C270" s="216" t="s">
        <v>314</v>
      </c>
      <c r="D270" s="216" t="s">
        <v>215</v>
      </c>
      <c r="E270" s="217" t="s">
        <v>3845</v>
      </c>
      <c r="F270" s="218" t="s">
        <v>3846</v>
      </c>
      <c r="G270" s="219" t="s">
        <v>424</v>
      </c>
      <c r="H270" s="220">
        <v>147.58000000000001</v>
      </c>
      <c r="I270" s="221"/>
      <c r="J270" s="222">
        <f>ROUND(I270*H270,2)</f>
        <v>0</v>
      </c>
      <c r="K270" s="218" t="s">
        <v>219</v>
      </c>
      <c r="L270" s="47"/>
      <c r="M270" s="223" t="s">
        <v>21</v>
      </c>
      <c r="N270" s="224" t="s">
        <v>45</v>
      </c>
      <c r="O270" s="87"/>
      <c r="P270" s="225">
        <f>O270*H270</f>
        <v>0</v>
      </c>
      <c r="Q270" s="225">
        <v>0.00079000000000000001</v>
      </c>
      <c r="R270" s="225">
        <f>Q270*H270</f>
        <v>0.11658820000000002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314</v>
      </c>
      <c r="AT270" s="227" t="s">
        <v>215</v>
      </c>
      <c r="AU270" s="227" t="s">
        <v>86</v>
      </c>
      <c r="AY270" s="20" t="s">
        <v>213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86</v>
      </c>
      <c r="BK270" s="228">
        <f>ROUND(I270*H270,2)</f>
        <v>0</v>
      </c>
      <c r="BL270" s="20" t="s">
        <v>314</v>
      </c>
      <c r="BM270" s="227" t="s">
        <v>3847</v>
      </c>
    </row>
    <row r="271" s="2" customFormat="1">
      <c r="A271" s="41"/>
      <c r="B271" s="42"/>
      <c r="C271" s="43"/>
      <c r="D271" s="229" t="s">
        <v>221</v>
      </c>
      <c r="E271" s="43"/>
      <c r="F271" s="230" t="s">
        <v>3848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221</v>
      </c>
      <c r="AU271" s="20" t="s">
        <v>86</v>
      </c>
    </row>
    <row r="272" s="2" customFormat="1">
      <c r="A272" s="41"/>
      <c r="B272" s="42"/>
      <c r="C272" s="43"/>
      <c r="D272" s="236" t="s">
        <v>367</v>
      </c>
      <c r="E272" s="43"/>
      <c r="F272" s="281" t="s">
        <v>3849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367</v>
      </c>
      <c r="AU272" s="20" t="s">
        <v>86</v>
      </c>
    </row>
    <row r="273" s="13" customFormat="1">
      <c r="A273" s="13"/>
      <c r="B273" s="234"/>
      <c r="C273" s="235"/>
      <c r="D273" s="236" t="s">
        <v>223</v>
      </c>
      <c r="E273" s="237" t="s">
        <v>21</v>
      </c>
      <c r="F273" s="238" t="s">
        <v>3795</v>
      </c>
      <c r="G273" s="235"/>
      <c r="H273" s="237" t="s">
        <v>21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223</v>
      </c>
      <c r="AU273" s="244" t="s">
        <v>86</v>
      </c>
      <c r="AV273" s="13" t="s">
        <v>80</v>
      </c>
      <c r="AW273" s="13" t="s">
        <v>34</v>
      </c>
      <c r="AX273" s="13" t="s">
        <v>73</v>
      </c>
      <c r="AY273" s="244" t="s">
        <v>213</v>
      </c>
    </row>
    <row r="274" s="14" customFormat="1">
      <c r="A274" s="14"/>
      <c r="B274" s="245"/>
      <c r="C274" s="246"/>
      <c r="D274" s="236" t="s">
        <v>223</v>
      </c>
      <c r="E274" s="247" t="s">
        <v>21</v>
      </c>
      <c r="F274" s="248" t="s">
        <v>3850</v>
      </c>
      <c r="G274" s="246"/>
      <c r="H274" s="249">
        <v>85.760000000000005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223</v>
      </c>
      <c r="AU274" s="255" t="s">
        <v>86</v>
      </c>
      <c r="AV274" s="14" t="s">
        <v>86</v>
      </c>
      <c r="AW274" s="14" t="s">
        <v>34</v>
      </c>
      <c r="AX274" s="14" t="s">
        <v>73</v>
      </c>
      <c r="AY274" s="255" t="s">
        <v>213</v>
      </c>
    </row>
    <row r="275" s="14" customFormat="1">
      <c r="A275" s="14"/>
      <c r="B275" s="245"/>
      <c r="C275" s="246"/>
      <c r="D275" s="236" t="s">
        <v>223</v>
      </c>
      <c r="E275" s="247" t="s">
        <v>21</v>
      </c>
      <c r="F275" s="248" t="s">
        <v>3851</v>
      </c>
      <c r="G275" s="246"/>
      <c r="H275" s="249">
        <v>14.16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223</v>
      </c>
      <c r="AU275" s="255" t="s">
        <v>86</v>
      </c>
      <c r="AV275" s="14" t="s">
        <v>86</v>
      </c>
      <c r="AW275" s="14" t="s">
        <v>34</v>
      </c>
      <c r="AX275" s="14" t="s">
        <v>73</v>
      </c>
      <c r="AY275" s="255" t="s">
        <v>213</v>
      </c>
    </row>
    <row r="276" s="14" customFormat="1">
      <c r="A276" s="14"/>
      <c r="B276" s="245"/>
      <c r="C276" s="246"/>
      <c r="D276" s="236" t="s">
        <v>223</v>
      </c>
      <c r="E276" s="247" t="s">
        <v>21</v>
      </c>
      <c r="F276" s="248" t="s">
        <v>3852</v>
      </c>
      <c r="G276" s="246"/>
      <c r="H276" s="249">
        <v>5.04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223</v>
      </c>
      <c r="AU276" s="255" t="s">
        <v>86</v>
      </c>
      <c r="AV276" s="14" t="s">
        <v>86</v>
      </c>
      <c r="AW276" s="14" t="s">
        <v>34</v>
      </c>
      <c r="AX276" s="14" t="s">
        <v>73</v>
      </c>
      <c r="AY276" s="255" t="s">
        <v>213</v>
      </c>
    </row>
    <row r="277" s="14" customFormat="1">
      <c r="A277" s="14"/>
      <c r="B277" s="245"/>
      <c r="C277" s="246"/>
      <c r="D277" s="236" t="s">
        <v>223</v>
      </c>
      <c r="E277" s="247" t="s">
        <v>21</v>
      </c>
      <c r="F277" s="248" t="s">
        <v>3853</v>
      </c>
      <c r="G277" s="246"/>
      <c r="H277" s="249">
        <v>12.57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223</v>
      </c>
      <c r="AU277" s="255" t="s">
        <v>86</v>
      </c>
      <c r="AV277" s="14" t="s">
        <v>86</v>
      </c>
      <c r="AW277" s="14" t="s">
        <v>34</v>
      </c>
      <c r="AX277" s="14" t="s">
        <v>73</v>
      </c>
      <c r="AY277" s="255" t="s">
        <v>213</v>
      </c>
    </row>
    <row r="278" s="14" customFormat="1">
      <c r="A278" s="14"/>
      <c r="B278" s="245"/>
      <c r="C278" s="246"/>
      <c r="D278" s="236" t="s">
        <v>223</v>
      </c>
      <c r="E278" s="247" t="s">
        <v>21</v>
      </c>
      <c r="F278" s="248" t="s">
        <v>3854</v>
      </c>
      <c r="G278" s="246"/>
      <c r="H278" s="249">
        <v>18.719999999999999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223</v>
      </c>
      <c r="AU278" s="255" t="s">
        <v>86</v>
      </c>
      <c r="AV278" s="14" t="s">
        <v>86</v>
      </c>
      <c r="AW278" s="14" t="s">
        <v>34</v>
      </c>
      <c r="AX278" s="14" t="s">
        <v>73</v>
      </c>
      <c r="AY278" s="255" t="s">
        <v>213</v>
      </c>
    </row>
    <row r="279" s="14" customFormat="1">
      <c r="A279" s="14"/>
      <c r="B279" s="245"/>
      <c r="C279" s="246"/>
      <c r="D279" s="236" t="s">
        <v>223</v>
      </c>
      <c r="E279" s="247" t="s">
        <v>21</v>
      </c>
      <c r="F279" s="248" t="s">
        <v>3855</v>
      </c>
      <c r="G279" s="246"/>
      <c r="H279" s="249">
        <v>3.4900000000000002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223</v>
      </c>
      <c r="AU279" s="255" t="s">
        <v>86</v>
      </c>
      <c r="AV279" s="14" t="s">
        <v>86</v>
      </c>
      <c r="AW279" s="14" t="s">
        <v>34</v>
      </c>
      <c r="AX279" s="14" t="s">
        <v>73</v>
      </c>
      <c r="AY279" s="255" t="s">
        <v>213</v>
      </c>
    </row>
    <row r="280" s="14" customFormat="1">
      <c r="A280" s="14"/>
      <c r="B280" s="245"/>
      <c r="C280" s="246"/>
      <c r="D280" s="236" t="s">
        <v>223</v>
      </c>
      <c r="E280" s="247" t="s">
        <v>21</v>
      </c>
      <c r="F280" s="248" t="s">
        <v>3856</v>
      </c>
      <c r="G280" s="246"/>
      <c r="H280" s="249">
        <v>6.75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223</v>
      </c>
      <c r="AU280" s="255" t="s">
        <v>86</v>
      </c>
      <c r="AV280" s="14" t="s">
        <v>86</v>
      </c>
      <c r="AW280" s="14" t="s">
        <v>34</v>
      </c>
      <c r="AX280" s="14" t="s">
        <v>73</v>
      </c>
      <c r="AY280" s="255" t="s">
        <v>213</v>
      </c>
    </row>
    <row r="281" s="14" customFormat="1">
      <c r="A281" s="14"/>
      <c r="B281" s="245"/>
      <c r="C281" s="246"/>
      <c r="D281" s="236" t="s">
        <v>223</v>
      </c>
      <c r="E281" s="247" t="s">
        <v>21</v>
      </c>
      <c r="F281" s="248" t="s">
        <v>3857</v>
      </c>
      <c r="G281" s="246"/>
      <c r="H281" s="249">
        <v>1.0900000000000001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223</v>
      </c>
      <c r="AU281" s="255" t="s">
        <v>86</v>
      </c>
      <c r="AV281" s="14" t="s">
        <v>86</v>
      </c>
      <c r="AW281" s="14" t="s">
        <v>34</v>
      </c>
      <c r="AX281" s="14" t="s">
        <v>73</v>
      </c>
      <c r="AY281" s="255" t="s">
        <v>213</v>
      </c>
    </row>
    <row r="282" s="15" customFormat="1">
      <c r="A282" s="15"/>
      <c r="B282" s="256"/>
      <c r="C282" s="257"/>
      <c r="D282" s="236" t="s">
        <v>223</v>
      </c>
      <c r="E282" s="258" t="s">
        <v>21</v>
      </c>
      <c r="F282" s="259" t="s">
        <v>230</v>
      </c>
      <c r="G282" s="257"/>
      <c r="H282" s="260">
        <v>147.58000000000001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223</v>
      </c>
      <c r="AU282" s="266" t="s">
        <v>86</v>
      </c>
      <c r="AV282" s="15" t="s">
        <v>122</v>
      </c>
      <c r="AW282" s="15" t="s">
        <v>34</v>
      </c>
      <c r="AX282" s="15" t="s">
        <v>80</v>
      </c>
      <c r="AY282" s="266" t="s">
        <v>213</v>
      </c>
    </row>
    <row r="283" s="2" customFormat="1" ht="16.5" customHeight="1">
      <c r="A283" s="41"/>
      <c r="B283" s="42"/>
      <c r="C283" s="216" t="s">
        <v>322</v>
      </c>
      <c r="D283" s="216" t="s">
        <v>215</v>
      </c>
      <c r="E283" s="217" t="s">
        <v>3858</v>
      </c>
      <c r="F283" s="218" t="s">
        <v>3859</v>
      </c>
      <c r="G283" s="219" t="s">
        <v>424</v>
      </c>
      <c r="H283" s="220">
        <v>3.48</v>
      </c>
      <c r="I283" s="221"/>
      <c r="J283" s="222">
        <f>ROUND(I283*H283,2)</f>
        <v>0</v>
      </c>
      <c r="K283" s="218" t="s">
        <v>21</v>
      </c>
      <c r="L283" s="47"/>
      <c r="M283" s="223" t="s">
        <v>21</v>
      </c>
      <c r="N283" s="224" t="s">
        <v>45</v>
      </c>
      <c r="O283" s="87"/>
      <c r="P283" s="225">
        <f>O283*H283</f>
        <v>0</v>
      </c>
      <c r="Q283" s="225">
        <v>0.00050000000000000001</v>
      </c>
      <c r="R283" s="225">
        <f>Q283*H283</f>
        <v>0.00174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314</v>
      </c>
      <c r="AT283" s="227" t="s">
        <v>215</v>
      </c>
      <c r="AU283" s="227" t="s">
        <v>86</v>
      </c>
      <c r="AY283" s="20" t="s">
        <v>213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86</v>
      </c>
      <c r="BK283" s="228">
        <f>ROUND(I283*H283,2)</f>
        <v>0</v>
      </c>
      <c r="BL283" s="20" t="s">
        <v>314</v>
      </c>
      <c r="BM283" s="227" t="s">
        <v>3860</v>
      </c>
    </row>
    <row r="284" s="2" customFormat="1">
      <c r="A284" s="41"/>
      <c r="B284" s="42"/>
      <c r="C284" s="43"/>
      <c r="D284" s="236" t="s">
        <v>367</v>
      </c>
      <c r="E284" s="43"/>
      <c r="F284" s="281" t="s">
        <v>3849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367</v>
      </c>
      <c r="AU284" s="20" t="s">
        <v>86</v>
      </c>
    </row>
    <row r="285" s="13" customFormat="1">
      <c r="A285" s="13"/>
      <c r="B285" s="234"/>
      <c r="C285" s="235"/>
      <c r="D285" s="236" t="s">
        <v>223</v>
      </c>
      <c r="E285" s="237" t="s">
        <v>21</v>
      </c>
      <c r="F285" s="238" t="s">
        <v>3795</v>
      </c>
      <c r="G285" s="235"/>
      <c r="H285" s="237" t="s">
        <v>21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223</v>
      </c>
      <c r="AU285" s="244" t="s">
        <v>86</v>
      </c>
      <c r="AV285" s="13" t="s">
        <v>80</v>
      </c>
      <c r="AW285" s="13" t="s">
        <v>34</v>
      </c>
      <c r="AX285" s="13" t="s">
        <v>73</v>
      </c>
      <c r="AY285" s="244" t="s">
        <v>213</v>
      </c>
    </row>
    <row r="286" s="14" customFormat="1">
      <c r="A286" s="14"/>
      <c r="B286" s="245"/>
      <c r="C286" s="246"/>
      <c r="D286" s="236" t="s">
        <v>223</v>
      </c>
      <c r="E286" s="247" t="s">
        <v>21</v>
      </c>
      <c r="F286" s="248" t="s">
        <v>3861</v>
      </c>
      <c r="G286" s="246"/>
      <c r="H286" s="249">
        <v>3.48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223</v>
      </c>
      <c r="AU286" s="255" t="s">
        <v>86</v>
      </c>
      <c r="AV286" s="14" t="s">
        <v>86</v>
      </c>
      <c r="AW286" s="14" t="s">
        <v>34</v>
      </c>
      <c r="AX286" s="14" t="s">
        <v>73</v>
      </c>
      <c r="AY286" s="255" t="s">
        <v>213</v>
      </c>
    </row>
    <row r="287" s="15" customFormat="1">
      <c r="A287" s="15"/>
      <c r="B287" s="256"/>
      <c r="C287" s="257"/>
      <c r="D287" s="236" t="s">
        <v>223</v>
      </c>
      <c r="E287" s="258" t="s">
        <v>21</v>
      </c>
      <c r="F287" s="259" t="s">
        <v>230</v>
      </c>
      <c r="G287" s="257"/>
      <c r="H287" s="260">
        <v>3.48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223</v>
      </c>
      <c r="AU287" s="266" t="s">
        <v>86</v>
      </c>
      <c r="AV287" s="15" t="s">
        <v>122</v>
      </c>
      <c r="AW287" s="15" t="s">
        <v>34</v>
      </c>
      <c r="AX287" s="15" t="s">
        <v>80</v>
      </c>
      <c r="AY287" s="266" t="s">
        <v>213</v>
      </c>
    </row>
    <row r="288" s="2" customFormat="1" ht="21.75" customHeight="1">
      <c r="A288" s="41"/>
      <c r="B288" s="42"/>
      <c r="C288" s="216" t="s">
        <v>328</v>
      </c>
      <c r="D288" s="216" t="s">
        <v>215</v>
      </c>
      <c r="E288" s="217" t="s">
        <v>3862</v>
      </c>
      <c r="F288" s="218" t="s">
        <v>3863</v>
      </c>
      <c r="G288" s="219" t="s">
        <v>424</v>
      </c>
      <c r="H288" s="220">
        <v>4.7999999999999998</v>
      </c>
      <c r="I288" s="221"/>
      <c r="J288" s="222">
        <f>ROUND(I288*H288,2)</f>
        <v>0</v>
      </c>
      <c r="K288" s="218" t="s">
        <v>21</v>
      </c>
      <c r="L288" s="47"/>
      <c r="M288" s="223" t="s">
        <v>21</v>
      </c>
      <c r="N288" s="224" t="s">
        <v>45</v>
      </c>
      <c r="O288" s="87"/>
      <c r="P288" s="225">
        <f>O288*H288</f>
        <v>0</v>
      </c>
      <c r="Q288" s="225">
        <v>0.00092000000000000003</v>
      </c>
      <c r="R288" s="225">
        <f>Q288*H288</f>
        <v>0.0044159999999999998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314</v>
      </c>
      <c r="AT288" s="227" t="s">
        <v>215</v>
      </c>
      <c r="AU288" s="227" t="s">
        <v>86</v>
      </c>
      <c r="AY288" s="20" t="s">
        <v>213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86</v>
      </c>
      <c r="BK288" s="228">
        <f>ROUND(I288*H288,2)</f>
        <v>0</v>
      </c>
      <c r="BL288" s="20" t="s">
        <v>314</v>
      </c>
      <c r="BM288" s="227" t="s">
        <v>3864</v>
      </c>
    </row>
    <row r="289" s="2" customFormat="1">
      <c r="A289" s="41"/>
      <c r="B289" s="42"/>
      <c r="C289" s="43"/>
      <c r="D289" s="236" t="s">
        <v>367</v>
      </c>
      <c r="E289" s="43"/>
      <c r="F289" s="281" t="s">
        <v>3801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367</v>
      </c>
      <c r="AU289" s="20" t="s">
        <v>86</v>
      </c>
    </row>
    <row r="290" s="13" customFormat="1">
      <c r="A290" s="13"/>
      <c r="B290" s="234"/>
      <c r="C290" s="235"/>
      <c r="D290" s="236" t="s">
        <v>223</v>
      </c>
      <c r="E290" s="237" t="s">
        <v>21</v>
      </c>
      <c r="F290" s="238" t="s">
        <v>3795</v>
      </c>
      <c r="G290" s="235"/>
      <c r="H290" s="237" t="s">
        <v>21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223</v>
      </c>
      <c r="AU290" s="244" t="s">
        <v>86</v>
      </c>
      <c r="AV290" s="13" t="s">
        <v>80</v>
      </c>
      <c r="AW290" s="13" t="s">
        <v>34</v>
      </c>
      <c r="AX290" s="13" t="s">
        <v>73</v>
      </c>
      <c r="AY290" s="244" t="s">
        <v>213</v>
      </c>
    </row>
    <row r="291" s="14" customFormat="1">
      <c r="A291" s="14"/>
      <c r="B291" s="245"/>
      <c r="C291" s="246"/>
      <c r="D291" s="236" t="s">
        <v>223</v>
      </c>
      <c r="E291" s="247" t="s">
        <v>21</v>
      </c>
      <c r="F291" s="248" t="s">
        <v>3865</v>
      </c>
      <c r="G291" s="246"/>
      <c r="H291" s="249">
        <v>4.7999999999999998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223</v>
      </c>
      <c r="AU291" s="255" t="s">
        <v>86</v>
      </c>
      <c r="AV291" s="14" t="s">
        <v>86</v>
      </c>
      <c r="AW291" s="14" t="s">
        <v>34</v>
      </c>
      <c r="AX291" s="14" t="s">
        <v>73</v>
      </c>
      <c r="AY291" s="255" t="s">
        <v>213</v>
      </c>
    </row>
    <row r="292" s="15" customFormat="1">
      <c r="A292" s="15"/>
      <c r="B292" s="256"/>
      <c r="C292" s="257"/>
      <c r="D292" s="236" t="s">
        <v>223</v>
      </c>
      <c r="E292" s="258" t="s">
        <v>21</v>
      </c>
      <c r="F292" s="259" t="s">
        <v>230</v>
      </c>
      <c r="G292" s="257"/>
      <c r="H292" s="260">
        <v>4.7999999999999998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223</v>
      </c>
      <c r="AU292" s="266" t="s">
        <v>86</v>
      </c>
      <c r="AV292" s="15" t="s">
        <v>122</v>
      </c>
      <c r="AW292" s="15" t="s">
        <v>34</v>
      </c>
      <c r="AX292" s="15" t="s">
        <v>80</v>
      </c>
      <c r="AY292" s="266" t="s">
        <v>213</v>
      </c>
    </row>
    <row r="293" s="2" customFormat="1" ht="21.75" customHeight="1">
      <c r="A293" s="41"/>
      <c r="B293" s="42"/>
      <c r="C293" s="216" t="s">
        <v>334</v>
      </c>
      <c r="D293" s="216" t="s">
        <v>215</v>
      </c>
      <c r="E293" s="217" t="s">
        <v>3866</v>
      </c>
      <c r="F293" s="218" t="s">
        <v>3867</v>
      </c>
      <c r="G293" s="219" t="s">
        <v>424</v>
      </c>
      <c r="H293" s="220">
        <v>1.2</v>
      </c>
      <c r="I293" s="221"/>
      <c r="J293" s="222">
        <f>ROUND(I293*H293,2)</f>
        <v>0</v>
      </c>
      <c r="K293" s="218" t="s">
        <v>21</v>
      </c>
      <c r="L293" s="47"/>
      <c r="M293" s="223" t="s">
        <v>21</v>
      </c>
      <c r="N293" s="224" t="s">
        <v>45</v>
      </c>
      <c r="O293" s="87"/>
      <c r="P293" s="225">
        <f>O293*H293</f>
        <v>0</v>
      </c>
      <c r="Q293" s="225">
        <v>0.00092000000000000003</v>
      </c>
      <c r="R293" s="225">
        <f>Q293*H293</f>
        <v>0.001104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314</v>
      </c>
      <c r="AT293" s="227" t="s">
        <v>215</v>
      </c>
      <c r="AU293" s="227" t="s">
        <v>86</v>
      </c>
      <c r="AY293" s="20" t="s">
        <v>213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86</v>
      </c>
      <c r="BK293" s="228">
        <f>ROUND(I293*H293,2)</f>
        <v>0</v>
      </c>
      <c r="BL293" s="20" t="s">
        <v>314</v>
      </c>
      <c r="BM293" s="227" t="s">
        <v>3868</v>
      </c>
    </row>
    <row r="294" s="2" customFormat="1">
      <c r="A294" s="41"/>
      <c r="B294" s="42"/>
      <c r="C294" s="43"/>
      <c r="D294" s="236" t="s">
        <v>367</v>
      </c>
      <c r="E294" s="43"/>
      <c r="F294" s="281" t="s">
        <v>3837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367</v>
      </c>
      <c r="AU294" s="20" t="s">
        <v>86</v>
      </c>
    </row>
    <row r="295" s="13" customFormat="1">
      <c r="A295" s="13"/>
      <c r="B295" s="234"/>
      <c r="C295" s="235"/>
      <c r="D295" s="236" t="s">
        <v>223</v>
      </c>
      <c r="E295" s="237" t="s">
        <v>21</v>
      </c>
      <c r="F295" s="238" t="s">
        <v>3795</v>
      </c>
      <c r="G295" s="235"/>
      <c r="H295" s="237" t="s">
        <v>21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223</v>
      </c>
      <c r="AU295" s="244" t="s">
        <v>86</v>
      </c>
      <c r="AV295" s="13" t="s">
        <v>80</v>
      </c>
      <c r="AW295" s="13" t="s">
        <v>34</v>
      </c>
      <c r="AX295" s="13" t="s">
        <v>73</v>
      </c>
      <c r="AY295" s="244" t="s">
        <v>213</v>
      </c>
    </row>
    <row r="296" s="14" customFormat="1">
      <c r="A296" s="14"/>
      <c r="B296" s="245"/>
      <c r="C296" s="246"/>
      <c r="D296" s="236" t="s">
        <v>223</v>
      </c>
      <c r="E296" s="247" t="s">
        <v>21</v>
      </c>
      <c r="F296" s="248" t="s">
        <v>3869</v>
      </c>
      <c r="G296" s="246"/>
      <c r="H296" s="249">
        <v>1.2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223</v>
      </c>
      <c r="AU296" s="255" t="s">
        <v>86</v>
      </c>
      <c r="AV296" s="14" t="s">
        <v>86</v>
      </c>
      <c r="AW296" s="14" t="s">
        <v>34</v>
      </c>
      <c r="AX296" s="14" t="s">
        <v>73</v>
      </c>
      <c r="AY296" s="255" t="s">
        <v>213</v>
      </c>
    </row>
    <row r="297" s="15" customFormat="1">
      <c r="A297" s="15"/>
      <c r="B297" s="256"/>
      <c r="C297" s="257"/>
      <c r="D297" s="236" t="s">
        <v>223</v>
      </c>
      <c r="E297" s="258" t="s">
        <v>21</v>
      </c>
      <c r="F297" s="259" t="s">
        <v>230</v>
      </c>
      <c r="G297" s="257"/>
      <c r="H297" s="260">
        <v>1.2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223</v>
      </c>
      <c r="AU297" s="266" t="s">
        <v>86</v>
      </c>
      <c r="AV297" s="15" t="s">
        <v>122</v>
      </c>
      <c r="AW297" s="15" t="s">
        <v>34</v>
      </c>
      <c r="AX297" s="15" t="s">
        <v>80</v>
      </c>
      <c r="AY297" s="266" t="s">
        <v>213</v>
      </c>
    </row>
    <row r="298" s="2" customFormat="1" ht="16.5" customHeight="1">
      <c r="A298" s="41"/>
      <c r="B298" s="42"/>
      <c r="C298" s="216" t="s">
        <v>340</v>
      </c>
      <c r="D298" s="216" t="s">
        <v>215</v>
      </c>
      <c r="E298" s="217" t="s">
        <v>3870</v>
      </c>
      <c r="F298" s="218" t="s">
        <v>3871</v>
      </c>
      <c r="G298" s="219" t="s">
        <v>424</v>
      </c>
      <c r="H298" s="220">
        <v>16.379999999999999</v>
      </c>
      <c r="I298" s="221"/>
      <c r="J298" s="222">
        <f>ROUND(I298*H298,2)</f>
        <v>0</v>
      </c>
      <c r="K298" s="218" t="s">
        <v>21</v>
      </c>
      <c r="L298" s="47"/>
      <c r="M298" s="223" t="s">
        <v>21</v>
      </c>
      <c r="N298" s="224" t="s">
        <v>45</v>
      </c>
      <c r="O298" s="87"/>
      <c r="P298" s="225">
        <f>O298*H298</f>
        <v>0</v>
      </c>
      <c r="Q298" s="225">
        <v>0.0015100000000000001</v>
      </c>
      <c r="R298" s="225">
        <f>Q298*H298</f>
        <v>0.0247338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314</v>
      </c>
      <c r="AT298" s="227" t="s">
        <v>215</v>
      </c>
      <c r="AU298" s="227" t="s">
        <v>86</v>
      </c>
      <c r="AY298" s="20" t="s">
        <v>213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86</v>
      </c>
      <c r="BK298" s="228">
        <f>ROUND(I298*H298,2)</f>
        <v>0</v>
      </c>
      <c r="BL298" s="20" t="s">
        <v>314</v>
      </c>
      <c r="BM298" s="227" t="s">
        <v>3872</v>
      </c>
    </row>
    <row r="299" s="13" customFormat="1">
      <c r="A299" s="13"/>
      <c r="B299" s="234"/>
      <c r="C299" s="235"/>
      <c r="D299" s="236" t="s">
        <v>223</v>
      </c>
      <c r="E299" s="237" t="s">
        <v>21</v>
      </c>
      <c r="F299" s="238" t="s">
        <v>3795</v>
      </c>
      <c r="G299" s="235"/>
      <c r="H299" s="237" t="s">
        <v>21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223</v>
      </c>
      <c r="AU299" s="244" t="s">
        <v>86</v>
      </c>
      <c r="AV299" s="13" t="s">
        <v>80</v>
      </c>
      <c r="AW299" s="13" t="s">
        <v>34</v>
      </c>
      <c r="AX299" s="13" t="s">
        <v>73</v>
      </c>
      <c r="AY299" s="244" t="s">
        <v>213</v>
      </c>
    </row>
    <row r="300" s="14" customFormat="1">
      <c r="A300" s="14"/>
      <c r="B300" s="245"/>
      <c r="C300" s="246"/>
      <c r="D300" s="236" t="s">
        <v>223</v>
      </c>
      <c r="E300" s="247" t="s">
        <v>21</v>
      </c>
      <c r="F300" s="248" t="s">
        <v>3873</v>
      </c>
      <c r="G300" s="246"/>
      <c r="H300" s="249">
        <v>9.8599999999999994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223</v>
      </c>
      <c r="AU300" s="255" t="s">
        <v>86</v>
      </c>
      <c r="AV300" s="14" t="s">
        <v>86</v>
      </c>
      <c r="AW300" s="14" t="s">
        <v>34</v>
      </c>
      <c r="AX300" s="14" t="s">
        <v>73</v>
      </c>
      <c r="AY300" s="255" t="s">
        <v>213</v>
      </c>
    </row>
    <row r="301" s="14" customFormat="1">
      <c r="A301" s="14"/>
      <c r="B301" s="245"/>
      <c r="C301" s="246"/>
      <c r="D301" s="236" t="s">
        <v>223</v>
      </c>
      <c r="E301" s="247" t="s">
        <v>21</v>
      </c>
      <c r="F301" s="248" t="s">
        <v>3874</v>
      </c>
      <c r="G301" s="246"/>
      <c r="H301" s="249">
        <v>6.5199999999999996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223</v>
      </c>
      <c r="AU301" s="255" t="s">
        <v>86</v>
      </c>
      <c r="AV301" s="14" t="s">
        <v>86</v>
      </c>
      <c r="AW301" s="14" t="s">
        <v>34</v>
      </c>
      <c r="AX301" s="14" t="s">
        <v>73</v>
      </c>
      <c r="AY301" s="255" t="s">
        <v>213</v>
      </c>
    </row>
    <row r="302" s="15" customFormat="1">
      <c r="A302" s="15"/>
      <c r="B302" s="256"/>
      <c r="C302" s="257"/>
      <c r="D302" s="236" t="s">
        <v>223</v>
      </c>
      <c r="E302" s="258" t="s">
        <v>21</v>
      </c>
      <c r="F302" s="259" t="s">
        <v>230</v>
      </c>
      <c r="G302" s="257"/>
      <c r="H302" s="260">
        <v>16.379999999999999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223</v>
      </c>
      <c r="AU302" s="266" t="s">
        <v>86</v>
      </c>
      <c r="AV302" s="15" t="s">
        <v>122</v>
      </c>
      <c r="AW302" s="15" t="s">
        <v>34</v>
      </c>
      <c r="AX302" s="15" t="s">
        <v>80</v>
      </c>
      <c r="AY302" s="266" t="s">
        <v>213</v>
      </c>
    </row>
    <row r="303" s="2" customFormat="1" ht="16.5" customHeight="1">
      <c r="A303" s="41"/>
      <c r="B303" s="42"/>
      <c r="C303" s="216" t="s">
        <v>7</v>
      </c>
      <c r="D303" s="216" t="s">
        <v>215</v>
      </c>
      <c r="E303" s="217" t="s">
        <v>3875</v>
      </c>
      <c r="F303" s="218" t="s">
        <v>3876</v>
      </c>
      <c r="G303" s="219" t="s">
        <v>740</v>
      </c>
      <c r="H303" s="220">
        <v>2</v>
      </c>
      <c r="I303" s="221"/>
      <c r="J303" s="222">
        <f>ROUND(I303*H303,2)</f>
        <v>0</v>
      </c>
      <c r="K303" s="218" t="s">
        <v>21</v>
      </c>
      <c r="L303" s="47"/>
      <c r="M303" s="223" t="s">
        <v>21</v>
      </c>
      <c r="N303" s="224" t="s">
        <v>45</v>
      </c>
      <c r="O303" s="87"/>
      <c r="P303" s="225">
        <f>O303*H303</f>
        <v>0</v>
      </c>
      <c r="Q303" s="225">
        <v>0.00066</v>
      </c>
      <c r="R303" s="225">
        <f>Q303*H303</f>
        <v>0.00132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314</v>
      </c>
      <c r="AT303" s="227" t="s">
        <v>215</v>
      </c>
      <c r="AU303" s="227" t="s">
        <v>86</v>
      </c>
      <c r="AY303" s="20" t="s">
        <v>213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86</v>
      </c>
      <c r="BK303" s="228">
        <f>ROUND(I303*H303,2)</f>
        <v>0</v>
      </c>
      <c r="BL303" s="20" t="s">
        <v>314</v>
      </c>
      <c r="BM303" s="227" t="s">
        <v>3877</v>
      </c>
    </row>
    <row r="304" s="2" customFormat="1">
      <c r="A304" s="41"/>
      <c r="B304" s="42"/>
      <c r="C304" s="43"/>
      <c r="D304" s="236" t="s">
        <v>367</v>
      </c>
      <c r="E304" s="43"/>
      <c r="F304" s="281" t="s">
        <v>3801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367</v>
      </c>
      <c r="AU304" s="20" t="s">
        <v>86</v>
      </c>
    </row>
    <row r="305" s="13" customFormat="1">
      <c r="A305" s="13"/>
      <c r="B305" s="234"/>
      <c r="C305" s="235"/>
      <c r="D305" s="236" t="s">
        <v>223</v>
      </c>
      <c r="E305" s="237" t="s">
        <v>21</v>
      </c>
      <c r="F305" s="238" t="s">
        <v>3795</v>
      </c>
      <c r="G305" s="235"/>
      <c r="H305" s="237" t="s">
        <v>21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223</v>
      </c>
      <c r="AU305" s="244" t="s">
        <v>86</v>
      </c>
      <c r="AV305" s="13" t="s">
        <v>80</v>
      </c>
      <c r="AW305" s="13" t="s">
        <v>34</v>
      </c>
      <c r="AX305" s="13" t="s">
        <v>73</v>
      </c>
      <c r="AY305" s="244" t="s">
        <v>213</v>
      </c>
    </row>
    <row r="306" s="14" customFormat="1">
      <c r="A306" s="14"/>
      <c r="B306" s="245"/>
      <c r="C306" s="246"/>
      <c r="D306" s="236" t="s">
        <v>223</v>
      </c>
      <c r="E306" s="247" t="s">
        <v>21</v>
      </c>
      <c r="F306" s="248" t="s">
        <v>3878</v>
      </c>
      <c r="G306" s="246"/>
      <c r="H306" s="249">
        <v>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223</v>
      </c>
      <c r="AU306" s="255" t="s">
        <v>86</v>
      </c>
      <c r="AV306" s="14" t="s">
        <v>86</v>
      </c>
      <c r="AW306" s="14" t="s">
        <v>34</v>
      </c>
      <c r="AX306" s="14" t="s">
        <v>73</v>
      </c>
      <c r="AY306" s="255" t="s">
        <v>213</v>
      </c>
    </row>
    <row r="307" s="15" customFormat="1">
      <c r="A307" s="15"/>
      <c r="B307" s="256"/>
      <c r="C307" s="257"/>
      <c r="D307" s="236" t="s">
        <v>223</v>
      </c>
      <c r="E307" s="258" t="s">
        <v>21</v>
      </c>
      <c r="F307" s="259" t="s">
        <v>230</v>
      </c>
      <c r="G307" s="257"/>
      <c r="H307" s="260">
        <v>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223</v>
      </c>
      <c r="AU307" s="266" t="s">
        <v>86</v>
      </c>
      <c r="AV307" s="15" t="s">
        <v>122</v>
      </c>
      <c r="AW307" s="15" t="s">
        <v>34</v>
      </c>
      <c r="AX307" s="15" t="s">
        <v>80</v>
      </c>
      <c r="AY307" s="266" t="s">
        <v>213</v>
      </c>
    </row>
    <row r="308" s="2" customFormat="1" ht="16.5" customHeight="1">
      <c r="A308" s="41"/>
      <c r="B308" s="42"/>
      <c r="C308" s="216" t="s">
        <v>350</v>
      </c>
      <c r="D308" s="216" t="s">
        <v>215</v>
      </c>
      <c r="E308" s="217" t="s">
        <v>3879</v>
      </c>
      <c r="F308" s="218" t="s">
        <v>3880</v>
      </c>
      <c r="G308" s="219" t="s">
        <v>740</v>
      </c>
      <c r="H308" s="220">
        <v>5</v>
      </c>
      <c r="I308" s="221"/>
      <c r="J308" s="222">
        <f>ROUND(I308*H308,2)</f>
        <v>0</v>
      </c>
      <c r="K308" s="218" t="s">
        <v>21</v>
      </c>
      <c r="L308" s="47"/>
      <c r="M308" s="223" t="s">
        <v>21</v>
      </c>
      <c r="N308" s="224" t="s">
        <v>45</v>
      </c>
      <c r="O308" s="87"/>
      <c r="P308" s="225">
        <f>O308*H308</f>
        <v>0</v>
      </c>
      <c r="Q308" s="225">
        <v>0.00071000000000000002</v>
      </c>
      <c r="R308" s="225">
        <f>Q308*H308</f>
        <v>0.0035500000000000002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314</v>
      </c>
      <c r="AT308" s="227" t="s">
        <v>215</v>
      </c>
      <c r="AU308" s="227" t="s">
        <v>86</v>
      </c>
      <c r="AY308" s="20" t="s">
        <v>213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86</v>
      </c>
      <c r="BK308" s="228">
        <f>ROUND(I308*H308,2)</f>
        <v>0</v>
      </c>
      <c r="BL308" s="20" t="s">
        <v>314</v>
      </c>
      <c r="BM308" s="227" t="s">
        <v>3881</v>
      </c>
    </row>
    <row r="309" s="2" customFormat="1">
      <c r="A309" s="41"/>
      <c r="B309" s="42"/>
      <c r="C309" s="43"/>
      <c r="D309" s="236" t="s">
        <v>367</v>
      </c>
      <c r="E309" s="43"/>
      <c r="F309" s="281" t="s">
        <v>3801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367</v>
      </c>
      <c r="AU309" s="20" t="s">
        <v>86</v>
      </c>
    </row>
    <row r="310" s="13" customFormat="1">
      <c r="A310" s="13"/>
      <c r="B310" s="234"/>
      <c r="C310" s="235"/>
      <c r="D310" s="236" t="s">
        <v>223</v>
      </c>
      <c r="E310" s="237" t="s">
        <v>21</v>
      </c>
      <c r="F310" s="238" t="s">
        <v>3795</v>
      </c>
      <c r="G310" s="235"/>
      <c r="H310" s="237" t="s">
        <v>21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223</v>
      </c>
      <c r="AU310" s="244" t="s">
        <v>86</v>
      </c>
      <c r="AV310" s="13" t="s">
        <v>80</v>
      </c>
      <c r="AW310" s="13" t="s">
        <v>34</v>
      </c>
      <c r="AX310" s="13" t="s">
        <v>73</v>
      </c>
      <c r="AY310" s="244" t="s">
        <v>213</v>
      </c>
    </row>
    <row r="311" s="14" customFormat="1">
      <c r="A311" s="14"/>
      <c r="B311" s="245"/>
      <c r="C311" s="246"/>
      <c r="D311" s="236" t="s">
        <v>223</v>
      </c>
      <c r="E311" s="247" t="s">
        <v>21</v>
      </c>
      <c r="F311" s="248" t="s">
        <v>3882</v>
      </c>
      <c r="G311" s="246"/>
      <c r="H311" s="249">
        <v>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223</v>
      </c>
      <c r="AU311" s="255" t="s">
        <v>86</v>
      </c>
      <c r="AV311" s="14" t="s">
        <v>86</v>
      </c>
      <c r="AW311" s="14" t="s">
        <v>34</v>
      </c>
      <c r="AX311" s="14" t="s">
        <v>73</v>
      </c>
      <c r="AY311" s="255" t="s">
        <v>213</v>
      </c>
    </row>
    <row r="312" s="15" customFormat="1">
      <c r="A312" s="15"/>
      <c r="B312" s="256"/>
      <c r="C312" s="257"/>
      <c r="D312" s="236" t="s">
        <v>223</v>
      </c>
      <c r="E312" s="258" t="s">
        <v>21</v>
      </c>
      <c r="F312" s="259" t="s">
        <v>230</v>
      </c>
      <c r="G312" s="257"/>
      <c r="H312" s="260">
        <v>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223</v>
      </c>
      <c r="AU312" s="266" t="s">
        <v>86</v>
      </c>
      <c r="AV312" s="15" t="s">
        <v>122</v>
      </c>
      <c r="AW312" s="15" t="s">
        <v>34</v>
      </c>
      <c r="AX312" s="15" t="s">
        <v>80</v>
      </c>
      <c r="AY312" s="266" t="s">
        <v>213</v>
      </c>
    </row>
    <row r="313" s="2" customFormat="1" ht="16.5" customHeight="1">
      <c r="A313" s="41"/>
      <c r="B313" s="42"/>
      <c r="C313" s="216" t="s">
        <v>466</v>
      </c>
      <c r="D313" s="216" t="s">
        <v>215</v>
      </c>
      <c r="E313" s="217" t="s">
        <v>3883</v>
      </c>
      <c r="F313" s="218" t="s">
        <v>3884</v>
      </c>
      <c r="G313" s="219" t="s">
        <v>740</v>
      </c>
      <c r="H313" s="220">
        <v>3</v>
      </c>
      <c r="I313" s="221"/>
      <c r="J313" s="222">
        <f>ROUND(I313*H313,2)</f>
        <v>0</v>
      </c>
      <c r="K313" s="218" t="s">
        <v>21</v>
      </c>
      <c r="L313" s="47"/>
      <c r="M313" s="223" t="s">
        <v>21</v>
      </c>
      <c r="N313" s="224" t="s">
        <v>45</v>
      </c>
      <c r="O313" s="87"/>
      <c r="P313" s="225">
        <f>O313*H313</f>
        <v>0</v>
      </c>
      <c r="Q313" s="225">
        <v>0.001</v>
      </c>
      <c r="R313" s="225">
        <f>Q313*H313</f>
        <v>0.0030000000000000001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314</v>
      </c>
      <c r="AT313" s="227" t="s">
        <v>215</v>
      </c>
      <c r="AU313" s="227" t="s">
        <v>86</v>
      </c>
      <c r="AY313" s="20" t="s">
        <v>213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86</v>
      </c>
      <c r="BK313" s="228">
        <f>ROUND(I313*H313,2)</f>
        <v>0</v>
      </c>
      <c r="BL313" s="20" t="s">
        <v>314</v>
      </c>
      <c r="BM313" s="227" t="s">
        <v>3885</v>
      </c>
    </row>
    <row r="314" s="2" customFormat="1">
      <c r="A314" s="41"/>
      <c r="B314" s="42"/>
      <c r="C314" s="43"/>
      <c r="D314" s="236" t="s">
        <v>367</v>
      </c>
      <c r="E314" s="43"/>
      <c r="F314" s="281" t="s">
        <v>3801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367</v>
      </c>
      <c r="AU314" s="20" t="s">
        <v>86</v>
      </c>
    </row>
    <row r="315" s="13" customFormat="1">
      <c r="A315" s="13"/>
      <c r="B315" s="234"/>
      <c r="C315" s="235"/>
      <c r="D315" s="236" t="s">
        <v>223</v>
      </c>
      <c r="E315" s="237" t="s">
        <v>21</v>
      </c>
      <c r="F315" s="238" t="s">
        <v>3795</v>
      </c>
      <c r="G315" s="235"/>
      <c r="H315" s="237" t="s">
        <v>21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223</v>
      </c>
      <c r="AU315" s="244" t="s">
        <v>86</v>
      </c>
      <c r="AV315" s="13" t="s">
        <v>80</v>
      </c>
      <c r="AW315" s="13" t="s">
        <v>34</v>
      </c>
      <c r="AX315" s="13" t="s">
        <v>73</v>
      </c>
      <c r="AY315" s="244" t="s">
        <v>213</v>
      </c>
    </row>
    <row r="316" s="14" customFormat="1">
      <c r="A316" s="14"/>
      <c r="B316" s="245"/>
      <c r="C316" s="246"/>
      <c r="D316" s="236" t="s">
        <v>223</v>
      </c>
      <c r="E316" s="247" t="s">
        <v>21</v>
      </c>
      <c r="F316" s="248" t="s">
        <v>3886</v>
      </c>
      <c r="G316" s="246"/>
      <c r="H316" s="249">
        <v>3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223</v>
      </c>
      <c r="AU316" s="255" t="s">
        <v>86</v>
      </c>
      <c r="AV316" s="14" t="s">
        <v>86</v>
      </c>
      <c r="AW316" s="14" t="s">
        <v>34</v>
      </c>
      <c r="AX316" s="14" t="s">
        <v>73</v>
      </c>
      <c r="AY316" s="255" t="s">
        <v>213</v>
      </c>
    </row>
    <row r="317" s="15" customFormat="1">
      <c r="A317" s="15"/>
      <c r="B317" s="256"/>
      <c r="C317" s="257"/>
      <c r="D317" s="236" t="s">
        <v>223</v>
      </c>
      <c r="E317" s="258" t="s">
        <v>21</v>
      </c>
      <c r="F317" s="259" t="s">
        <v>230</v>
      </c>
      <c r="G317" s="257"/>
      <c r="H317" s="260">
        <v>3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223</v>
      </c>
      <c r="AU317" s="266" t="s">
        <v>86</v>
      </c>
      <c r="AV317" s="15" t="s">
        <v>122</v>
      </c>
      <c r="AW317" s="15" t="s">
        <v>34</v>
      </c>
      <c r="AX317" s="15" t="s">
        <v>80</v>
      </c>
      <c r="AY317" s="266" t="s">
        <v>213</v>
      </c>
    </row>
    <row r="318" s="2" customFormat="1" ht="16.5" customHeight="1">
      <c r="A318" s="41"/>
      <c r="B318" s="42"/>
      <c r="C318" s="216" t="s">
        <v>469</v>
      </c>
      <c r="D318" s="216" t="s">
        <v>215</v>
      </c>
      <c r="E318" s="217" t="s">
        <v>3887</v>
      </c>
      <c r="F318" s="218" t="s">
        <v>3888</v>
      </c>
      <c r="G318" s="219" t="s">
        <v>424</v>
      </c>
      <c r="H318" s="220">
        <v>4.5999999999999996</v>
      </c>
      <c r="I318" s="221"/>
      <c r="J318" s="222">
        <f>ROUND(I318*H318,2)</f>
        <v>0</v>
      </c>
      <c r="K318" s="218" t="s">
        <v>219</v>
      </c>
      <c r="L318" s="47"/>
      <c r="M318" s="223" t="s">
        <v>21</v>
      </c>
      <c r="N318" s="224" t="s">
        <v>45</v>
      </c>
      <c r="O318" s="87"/>
      <c r="P318" s="225">
        <f>O318*H318</f>
        <v>0</v>
      </c>
      <c r="Q318" s="225">
        <v>0.00089999999999999998</v>
      </c>
      <c r="R318" s="225">
        <f>Q318*H318</f>
        <v>0.0041399999999999996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314</v>
      </c>
      <c r="AT318" s="227" t="s">
        <v>215</v>
      </c>
      <c r="AU318" s="227" t="s">
        <v>86</v>
      </c>
      <c r="AY318" s="20" t="s">
        <v>213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86</v>
      </c>
      <c r="BK318" s="228">
        <f>ROUND(I318*H318,2)</f>
        <v>0</v>
      </c>
      <c r="BL318" s="20" t="s">
        <v>314</v>
      </c>
      <c r="BM318" s="227" t="s">
        <v>3889</v>
      </c>
    </row>
    <row r="319" s="2" customFormat="1">
      <c r="A319" s="41"/>
      <c r="B319" s="42"/>
      <c r="C319" s="43"/>
      <c r="D319" s="229" t="s">
        <v>221</v>
      </c>
      <c r="E319" s="43"/>
      <c r="F319" s="230" t="s">
        <v>3890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221</v>
      </c>
      <c r="AU319" s="20" t="s">
        <v>86</v>
      </c>
    </row>
    <row r="320" s="2" customFormat="1">
      <c r="A320" s="41"/>
      <c r="B320" s="42"/>
      <c r="C320" s="43"/>
      <c r="D320" s="236" t="s">
        <v>367</v>
      </c>
      <c r="E320" s="43"/>
      <c r="F320" s="281" t="s">
        <v>3801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367</v>
      </c>
      <c r="AU320" s="20" t="s">
        <v>86</v>
      </c>
    </row>
    <row r="321" s="13" customFormat="1">
      <c r="A321" s="13"/>
      <c r="B321" s="234"/>
      <c r="C321" s="235"/>
      <c r="D321" s="236" t="s">
        <v>223</v>
      </c>
      <c r="E321" s="237" t="s">
        <v>21</v>
      </c>
      <c r="F321" s="238" t="s">
        <v>3795</v>
      </c>
      <c r="G321" s="235"/>
      <c r="H321" s="237" t="s">
        <v>21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223</v>
      </c>
      <c r="AU321" s="244" t="s">
        <v>86</v>
      </c>
      <c r="AV321" s="13" t="s">
        <v>80</v>
      </c>
      <c r="AW321" s="13" t="s">
        <v>34</v>
      </c>
      <c r="AX321" s="13" t="s">
        <v>73</v>
      </c>
      <c r="AY321" s="244" t="s">
        <v>213</v>
      </c>
    </row>
    <row r="322" s="14" customFormat="1">
      <c r="A322" s="14"/>
      <c r="B322" s="245"/>
      <c r="C322" s="246"/>
      <c r="D322" s="236" t="s">
        <v>223</v>
      </c>
      <c r="E322" s="247" t="s">
        <v>21</v>
      </c>
      <c r="F322" s="248" t="s">
        <v>3891</v>
      </c>
      <c r="G322" s="246"/>
      <c r="H322" s="249">
        <v>4.5999999999999996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223</v>
      </c>
      <c r="AU322" s="255" t="s">
        <v>86</v>
      </c>
      <c r="AV322" s="14" t="s">
        <v>86</v>
      </c>
      <c r="AW322" s="14" t="s">
        <v>34</v>
      </c>
      <c r="AX322" s="14" t="s">
        <v>73</v>
      </c>
      <c r="AY322" s="255" t="s">
        <v>213</v>
      </c>
    </row>
    <row r="323" s="15" customFormat="1">
      <c r="A323" s="15"/>
      <c r="B323" s="256"/>
      <c r="C323" s="257"/>
      <c r="D323" s="236" t="s">
        <v>223</v>
      </c>
      <c r="E323" s="258" t="s">
        <v>21</v>
      </c>
      <c r="F323" s="259" t="s">
        <v>230</v>
      </c>
      <c r="G323" s="257"/>
      <c r="H323" s="260">
        <v>4.5999999999999996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223</v>
      </c>
      <c r="AU323" s="266" t="s">
        <v>86</v>
      </c>
      <c r="AV323" s="15" t="s">
        <v>122</v>
      </c>
      <c r="AW323" s="15" t="s">
        <v>34</v>
      </c>
      <c r="AX323" s="15" t="s">
        <v>80</v>
      </c>
      <c r="AY323" s="266" t="s">
        <v>213</v>
      </c>
    </row>
    <row r="324" s="2" customFormat="1" ht="16.5" customHeight="1">
      <c r="A324" s="41"/>
      <c r="B324" s="42"/>
      <c r="C324" s="216" t="s">
        <v>475</v>
      </c>
      <c r="D324" s="216" t="s">
        <v>215</v>
      </c>
      <c r="E324" s="217" t="s">
        <v>3892</v>
      </c>
      <c r="F324" s="218" t="s">
        <v>3893</v>
      </c>
      <c r="G324" s="219" t="s">
        <v>424</v>
      </c>
      <c r="H324" s="220">
        <v>20.210000000000001</v>
      </c>
      <c r="I324" s="221"/>
      <c r="J324" s="222">
        <f>ROUND(I324*H324,2)</f>
        <v>0</v>
      </c>
      <c r="K324" s="218" t="s">
        <v>219</v>
      </c>
      <c r="L324" s="47"/>
      <c r="M324" s="223" t="s">
        <v>21</v>
      </c>
      <c r="N324" s="224" t="s">
        <v>45</v>
      </c>
      <c r="O324" s="87"/>
      <c r="P324" s="225">
        <f>O324*H324</f>
        <v>0</v>
      </c>
      <c r="Q324" s="225">
        <v>0.00092000000000000003</v>
      </c>
      <c r="R324" s="225">
        <f>Q324*H324</f>
        <v>0.018593200000000001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314</v>
      </c>
      <c r="AT324" s="227" t="s">
        <v>215</v>
      </c>
      <c r="AU324" s="227" t="s">
        <v>86</v>
      </c>
      <c r="AY324" s="20" t="s">
        <v>213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86</v>
      </c>
      <c r="BK324" s="228">
        <f>ROUND(I324*H324,2)</f>
        <v>0</v>
      </c>
      <c r="BL324" s="20" t="s">
        <v>314</v>
      </c>
      <c r="BM324" s="227" t="s">
        <v>3894</v>
      </c>
    </row>
    <row r="325" s="2" customFormat="1">
      <c r="A325" s="41"/>
      <c r="B325" s="42"/>
      <c r="C325" s="43"/>
      <c r="D325" s="229" t="s">
        <v>221</v>
      </c>
      <c r="E325" s="43"/>
      <c r="F325" s="230" t="s">
        <v>3895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221</v>
      </c>
      <c r="AU325" s="20" t="s">
        <v>86</v>
      </c>
    </row>
    <row r="326" s="2" customFormat="1">
      <c r="A326" s="41"/>
      <c r="B326" s="42"/>
      <c r="C326" s="43"/>
      <c r="D326" s="236" t="s">
        <v>367</v>
      </c>
      <c r="E326" s="43"/>
      <c r="F326" s="281" t="s">
        <v>3801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367</v>
      </c>
      <c r="AU326" s="20" t="s">
        <v>86</v>
      </c>
    </row>
    <row r="327" s="13" customFormat="1">
      <c r="A327" s="13"/>
      <c r="B327" s="234"/>
      <c r="C327" s="235"/>
      <c r="D327" s="236" t="s">
        <v>223</v>
      </c>
      <c r="E327" s="237" t="s">
        <v>21</v>
      </c>
      <c r="F327" s="238" t="s">
        <v>3795</v>
      </c>
      <c r="G327" s="235"/>
      <c r="H327" s="237" t="s">
        <v>21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223</v>
      </c>
      <c r="AU327" s="244" t="s">
        <v>86</v>
      </c>
      <c r="AV327" s="13" t="s">
        <v>80</v>
      </c>
      <c r="AW327" s="13" t="s">
        <v>34</v>
      </c>
      <c r="AX327" s="13" t="s">
        <v>73</v>
      </c>
      <c r="AY327" s="244" t="s">
        <v>213</v>
      </c>
    </row>
    <row r="328" s="14" customFormat="1">
      <c r="A328" s="14"/>
      <c r="B328" s="245"/>
      <c r="C328" s="246"/>
      <c r="D328" s="236" t="s">
        <v>223</v>
      </c>
      <c r="E328" s="247" t="s">
        <v>21</v>
      </c>
      <c r="F328" s="248" t="s">
        <v>3896</v>
      </c>
      <c r="G328" s="246"/>
      <c r="H328" s="249">
        <v>20.210000000000001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223</v>
      </c>
      <c r="AU328" s="255" t="s">
        <v>86</v>
      </c>
      <c r="AV328" s="14" t="s">
        <v>86</v>
      </c>
      <c r="AW328" s="14" t="s">
        <v>34</v>
      </c>
      <c r="AX328" s="14" t="s">
        <v>73</v>
      </c>
      <c r="AY328" s="255" t="s">
        <v>213</v>
      </c>
    </row>
    <row r="329" s="15" customFormat="1">
      <c r="A329" s="15"/>
      <c r="B329" s="256"/>
      <c r="C329" s="257"/>
      <c r="D329" s="236" t="s">
        <v>223</v>
      </c>
      <c r="E329" s="258" t="s">
        <v>21</v>
      </c>
      <c r="F329" s="259" t="s">
        <v>230</v>
      </c>
      <c r="G329" s="257"/>
      <c r="H329" s="260">
        <v>20.210000000000001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223</v>
      </c>
      <c r="AU329" s="266" t="s">
        <v>86</v>
      </c>
      <c r="AV329" s="15" t="s">
        <v>122</v>
      </c>
      <c r="AW329" s="15" t="s">
        <v>34</v>
      </c>
      <c r="AX329" s="15" t="s">
        <v>80</v>
      </c>
      <c r="AY329" s="266" t="s">
        <v>213</v>
      </c>
    </row>
    <row r="330" s="2" customFormat="1" ht="16.5" customHeight="1">
      <c r="A330" s="41"/>
      <c r="B330" s="42"/>
      <c r="C330" s="216" t="s">
        <v>478</v>
      </c>
      <c r="D330" s="216" t="s">
        <v>215</v>
      </c>
      <c r="E330" s="217" t="s">
        <v>3897</v>
      </c>
      <c r="F330" s="218" t="s">
        <v>3898</v>
      </c>
      <c r="G330" s="219" t="s">
        <v>424</v>
      </c>
      <c r="H330" s="220">
        <v>68</v>
      </c>
      <c r="I330" s="221"/>
      <c r="J330" s="222">
        <f>ROUND(I330*H330,2)</f>
        <v>0</v>
      </c>
      <c r="K330" s="218" t="s">
        <v>21</v>
      </c>
      <c r="L330" s="47"/>
      <c r="M330" s="223" t="s">
        <v>21</v>
      </c>
      <c r="N330" s="224" t="s">
        <v>45</v>
      </c>
      <c r="O330" s="87"/>
      <c r="P330" s="225">
        <f>O330*H330</f>
        <v>0</v>
      </c>
      <c r="Q330" s="225">
        <v>0.0028800000000000002</v>
      </c>
      <c r="R330" s="225">
        <f>Q330*H330</f>
        <v>0.19584000000000001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314</v>
      </c>
      <c r="AT330" s="227" t="s">
        <v>215</v>
      </c>
      <c r="AU330" s="227" t="s">
        <v>86</v>
      </c>
      <c r="AY330" s="20" t="s">
        <v>213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86</v>
      </c>
      <c r="BK330" s="228">
        <f>ROUND(I330*H330,2)</f>
        <v>0</v>
      </c>
      <c r="BL330" s="20" t="s">
        <v>314</v>
      </c>
      <c r="BM330" s="227" t="s">
        <v>3899</v>
      </c>
    </row>
    <row r="331" s="2" customFormat="1">
      <c r="A331" s="41"/>
      <c r="B331" s="42"/>
      <c r="C331" s="43"/>
      <c r="D331" s="236" t="s">
        <v>367</v>
      </c>
      <c r="E331" s="43"/>
      <c r="F331" s="281" t="s">
        <v>3801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367</v>
      </c>
      <c r="AU331" s="20" t="s">
        <v>86</v>
      </c>
    </row>
    <row r="332" s="13" customFormat="1">
      <c r="A332" s="13"/>
      <c r="B332" s="234"/>
      <c r="C332" s="235"/>
      <c r="D332" s="236" t="s">
        <v>223</v>
      </c>
      <c r="E332" s="237" t="s">
        <v>21</v>
      </c>
      <c r="F332" s="238" t="s">
        <v>3795</v>
      </c>
      <c r="G332" s="235"/>
      <c r="H332" s="237" t="s">
        <v>21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223</v>
      </c>
      <c r="AU332" s="244" t="s">
        <v>86</v>
      </c>
      <c r="AV332" s="13" t="s">
        <v>80</v>
      </c>
      <c r="AW332" s="13" t="s">
        <v>34</v>
      </c>
      <c r="AX332" s="13" t="s">
        <v>73</v>
      </c>
      <c r="AY332" s="244" t="s">
        <v>213</v>
      </c>
    </row>
    <row r="333" s="14" customFormat="1">
      <c r="A333" s="14"/>
      <c r="B333" s="245"/>
      <c r="C333" s="246"/>
      <c r="D333" s="236" t="s">
        <v>223</v>
      </c>
      <c r="E333" s="247" t="s">
        <v>21</v>
      </c>
      <c r="F333" s="248" t="s">
        <v>3900</v>
      </c>
      <c r="G333" s="246"/>
      <c r="H333" s="249">
        <v>34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223</v>
      </c>
      <c r="AU333" s="255" t="s">
        <v>86</v>
      </c>
      <c r="AV333" s="14" t="s">
        <v>86</v>
      </c>
      <c r="AW333" s="14" t="s">
        <v>34</v>
      </c>
      <c r="AX333" s="14" t="s">
        <v>73</v>
      </c>
      <c r="AY333" s="255" t="s">
        <v>213</v>
      </c>
    </row>
    <row r="334" s="14" customFormat="1">
      <c r="A334" s="14"/>
      <c r="B334" s="245"/>
      <c r="C334" s="246"/>
      <c r="D334" s="236" t="s">
        <v>223</v>
      </c>
      <c r="E334" s="247" t="s">
        <v>21</v>
      </c>
      <c r="F334" s="248" t="s">
        <v>3901</v>
      </c>
      <c r="G334" s="246"/>
      <c r="H334" s="249">
        <v>13.75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223</v>
      </c>
      <c r="AU334" s="255" t="s">
        <v>86</v>
      </c>
      <c r="AV334" s="14" t="s">
        <v>86</v>
      </c>
      <c r="AW334" s="14" t="s">
        <v>34</v>
      </c>
      <c r="AX334" s="14" t="s">
        <v>73</v>
      </c>
      <c r="AY334" s="255" t="s">
        <v>213</v>
      </c>
    </row>
    <row r="335" s="14" customFormat="1">
      <c r="A335" s="14"/>
      <c r="B335" s="245"/>
      <c r="C335" s="246"/>
      <c r="D335" s="236" t="s">
        <v>223</v>
      </c>
      <c r="E335" s="247" t="s">
        <v>21</v>
      </c>
      <c r="F335" s="248" t="s">
        <v>3902</v>
      </c>
      <c r="G335" s="246"/>
      <c r="H335" s="249">
        <v>6.2999999999999998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223</v>
      </c>
      <c r="AU335" s="255" t="s">
        <v>86</v>
      </c>
      <c r="AV335" s="14" t="s">
        <v>86</v>
      </c>
      <c r="AW335" s="14" t="s">
        <v>34</v>
      </c>
      <c r="AX335" s="14" t="s">
        <v>73</v>
      </c>
      <c r="AY335" s="255" t="s">
        <v>213</v>
      </c>
    </row>
    <row r="336" s="14" customFormat="1">
      <c r="A336" s="14"/>
      <c r="B336" s="245"/>
      <c r="C336" s="246"/>
      <c r="D336" s="236" t="s">
        <v>223</v>
      </c>
      <c r="E336" s="247" t="s">
        <v>21</v>
      </c>
      <c r="F336" s="248" t="s">
        <v>3903</v>
      </c>
      <c r="G336" s="246"/>
      <c r="H336" s="249">
        <v>13.949999999999999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223</v>
      </c>
      <c r="AU336" s="255" t="s">
        <v>86</v>
      </c>
      <c r="AV336" s="14" t="s">
        <v>86</v>
      </c>
      <c r="AW336" s="14" t="s">
        <v>34</v>
      </c>
      <c r="AX336" s="14" t="s">
        <v>73</v>
      </c>
      <c r="AY336" s="255" t="s">
        <v>213</v>
      </c>
    </row>
    <row r="337" s="15" customFormat="1">
      <c r="A337" s="15"/>
      <c r="B337" s="256"/>
      <c r="C337" s="257"/>
      <c r="D337" s="236" t="s">
        <v>223</v>
      </c>
      <c r="E337" s="258" t="s">
        <v>21</v>
      </c>
      <c r="F337" s="259" t="s">
        <v>230</v>
      </c>
      <c r="G337" s="257"/>
      <c r="H337" s="260">
        <v>68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223</v>
      </c>
      <c r="AU337" s="266" t="s">
        <v>86</v>
      </c>
      <c r="AV337" s="15" t="s">
        <v>122</v>
      </c>
      <c r="AW337" s="15" t="s">
        <v>34</v>
      </c>
      <c r="AX337" s="15" t="s">
        <v>80</v>
      </c>
      <c r="AY337" s="266" t="s">
        <v>213</v>
      </c>
    </row>
    <row r="338" s="2" customFormat="1" ht="16.5" customHeight="1">
      <c r="A338" s="41"/>
      <c r="B338" s="42"/>
      <c r="C338" s="216" t="s">
        <v>481</v>
      </c>
      <c r="D338" s="216" t="s">
        <v>215</v>
      </c>
      <c r="E338" s="217" t="s">
        <v>3904</v>
      </c>
      <c r="F338" s="218" t="s">
        <v>3905</v>
      </c>
      <c r="G338" s="219" t="s">
        <v>424</v>
      </c>
      <c r="H338" s="220">
        <v>8.6999999999999993</v>
      </c>
      <c r="I338" s="221"/>
      <c r="J338" s="222">
        <f>ROUND(I338*H338,2)</f>
        <v>0</v>
      </c>
      <c r="K338" s="218" t="s">
        <v>21</v>
      </c>
      <c r="L338" s="47"/>
      <c r="M338" s="223" t="s">
        <v>21</v>
      </c>
      <c r="N338" s="224" t="s">
        <v>45</v>
      </c>
      <c r="O338" s="87"/>
      <c r="P338" s="225">
        <f>O338*H338</f>
        <v>0</v>
      </c>
      <c r="Q338" s="225">
        <v>0.00085999999999999998</v>
      </c>
      <c r="R338" s="225">
        <f>Q338*H338</f>
        <v>0.0074819999999999991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314</v>
      </c>
      <c r="AT338" s="227" t="s">
        <v>215</v>
      </c>
      <c r="AU338" s="227" t="s">
        <v>86</v>
      </c>
      <c r="AY338" s="20" t="s">
        <v>213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86</v>
      </c>
      <c r="BK338" s="228">
        <f>ROUND(I338*H338,2)</f>
        <v>0</v>
      </c>
      <c r="BL338" s="20" t="s">
        <v>314</v>
      </c>
      <c r="BM338" s="227" t="s">
        <v>3906</v>
      </c>
    </row>
    <row r="339" s="2" customFormat="1">
      <c r="A339" s="41"/>
      <c r="B339" s="42"/>
      <c r="C339" s="43"/>
      <c r="D339" s="236" t="s">
        <v>367</v>
      </c>
      <c r="E339" s="43"/>
      <c r="F339" s="281" t="s">
        <v>3801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367</v>
      </c>
      <c r="AU339" s="20" t="s">
        <v>86</v>
      </c>
    </row>
    <row r="340" s="13" customFormat="1">
      <c r="A340" s="13"/>
      <c r="B340" s="234"/>
      <c r="C340" s="235"/>
      <c r="D340" s="236" t="s">
        <v>223</v>
      </c>
      <c r="E340" s="237" t="s">
        <v>21</v>
      </c>
      <c r="F340" s="238" t="s">
        <v>3795</v>
      </c>
      <c r="G340" s="235"/>
      <c r="H340" s="237" t="s">
        <v>21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223</v>
      </c>
      <c r="AU340" s="244" t="s">
        <v>86</v>
      </c>
      <c r="AV340" s="13" t="s">
        <v>80</v>
      </c>
      <c r="AW340" s="13" t="s">
        <v>34</v>
      </c>
      <c r="AX340" s="13" t="s">
        <v>73</v>
      </c>
      <c r="AY340" s="244" t="s">
        <v>213</v>
      </c>
    </row>
    <row r="341" s="14" customFormat="1">
      <c r="A341" s="14"/>
      <c r="B341" s="245"/>
      <c r="C341" s="246"/>
      <c r="D341" s="236" t="s">
        <v>223</v>
      </c>
      <c r="E341" s="247" t="s">
        <v>21</v>
      </c>
      <c r="F341" s="248" t="s">
        <v>3907</v>
      </c>
      <c r="G341" s="246"/>
      <c r="H341" s="249">
        <v>4.0499999999999998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223</v>
      </c>
      <c r="AU341" s="255" t="s">
        <v>86</v>
      </c>
      <c r="AV341" s="14" t="s">
        <v>86</v>
      </c>
      <c r="AW341" s="14" t="s">
        <v>34</v>
      </c>
      <c r="AX341" s="14" t="s">
        <v>73</v>
      </c>
      <c r="AY341" s="255" t="s">
        <v>213</v>
      </c>
    </row>
    <row r="342" s="14" customFormat="1">
      <c r="A342" s="14"/>
      <c r="B342" s="245"/>
      <c r="C342" s="246"/>
      <c r="D342" s="236" t="s">
        <v>223</v>
      </c>
      <c r="E342" s="247" t="s">
        <v>21</v>
      </c>
      <c r="F342" s="248" t="s">
        <v>3908</v>
      </c>
      <c r="G342" s="246"/>
      <c r="H342" s="249">
        <v>4.6500000000000004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223</v>
      </c>
      <c r="AU342" s="255" t="s">
        <v>86</v>
      </c>
      <c r="AV342" s="14" t="s">
        <v>86</v>
      </c>
      <c r="AW342" s="14" t="s">
        <v>34</v>
      </c>
      <c r="AX342" s="14" t="s">
        <v>73</v>
      </c>
      <c r="AY342" s="255" t="s">
        <v>213</v>
      </c>
    </row>
    <row r="343" s="15" customFormat="1">
      <c r="A343" s="15"/>
      <c r="B343" s="256"/>
      <c r="C343" s="257"/>
      <c r="D343" s="236" t="s">
        <v>223</v>
      </c>
      <c r="E343" s="258" t="s">
        <v>21</v>
      </c>
      <c r="F343" s="259" t="s">
        <v>230</v>
      </c>
      <c r="G343" s="257"/>
      <c r="H343" s="260">
        <v>8.6999999999999993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223</v>
      </c>
      <c r="AU343" s="266" t="s">
        <v>86</v>
      </c>
      <c r="AV343" s="15" t="s">
        <v>122</v>
      </c>
      <c r="AW343" s="15" t="s">
        <v>34</v>
      </c>
      <c r="AX343" s="15" t="s">
        <v>80</v>
      </c>
      <c r="AY343" s="266" t="s">
        <v>213</v>
      </c>
    </row>
    <row r="344" s="2" customFormat="1" ht="16.5" customHeight="1">
      <c r="A344" s="41"/>
      <c r="B344" s="42"/>
      <c r="C344" s="216" t="s">
        <v>487</v>
      </c>
      <c r="D344" s="216" t="s">
        <v>215</v>
      </c>
      <c r="E344" s="217" t="s">
        <v>3909</v>
      </c>
      <c r="F344" s="218" t="s">
        <v>3910</v>
      </c>
      <c r="G344" s="219" t="s">
        <v>424</v>
      </c>
      <c r="H344" s="220">
        <v>102.65000000000001</v>
      </c>
      <c r="I344" s="221"/>
      <c r="J344" s="222">
        <f>ROUND(I344*H344,2)</f>
        <v>0</v>
      </c>
      <c r="K344" s="218" t="s">
        <v>219</v>
      </c>
      <c r="L344" s="47"/>
      <c r="M344" s="223" t="s">
        <v>21</v>
      </c>
      <c r="N344" s="224" t="s">
        <v>45</v>
      </c>
      <c r="O344" s="87"/>
      <c r="P344" s="225">
        <f>O344*H344</f>
        <v>0</v>
      </c>
      <c r="Q344" s="225">
        <v>0.00108</v>
      </c>
      <c r="R344" s="225">
        <f>Q344*H344</f>
        <v>0.110862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314</v>
      </c>
      <c r="AT344" s="227" t="s">
        <v>215</v>
      </c>
      <c r="AU344" s="227" t="s">
        <v>86</v>
      </c>
      <c r="AY344" s="20" t="s">
        <v>213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86</v>
      </c>
      <c r="BK344" s="228">
        <f>ROUND(I344*H344,2)</f>
        <v>0</v>
      </c>
      <c r="BL344" s="20" t="s">
        <v>314</v>
      </c>
      <c r="BM344" s="227" t="s">
        <v>3911</v>
      </c>
    </row>
    <row r="345" s="2" customFormat="1">
      <c r="A345" s="41"/>
      <c r="B345" s="42"/>
      <c r="C345" s="43"/>
      <c r="D345" s="229" t="s">
        <v>221</v>
      </c>
      <c r="E345" s="43"/>
      <c r="F345" s="230" t="s">
        <v>3912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221</v>
      </c>
      <c r="AU345" s="20" t="s">
        <v>86</v>
      </c>
    </row>
    <row r="346" s="2" customFormat="1">
      <c r="A346" s="41"/>
      <c r="B346" s="42"/>
      <c r="C346" s="43"/>
      <c r="D346" s="236" t="s">
        <v>367</v>
      </c>
      <c r="E346" s="43"/>
      <c r="F346" s="281" t="s">
        <v>3801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367</v>
      </c>
      <c r="AU346" s="20" t="s">
        <v>86</v>
      </c>
    </row>
    <row r="347" s="13" customFormat="1">
      <c r="A347" s="13"/>
      <c r="B347" s="234"/>
      <c r="C347" s="235"/>
      <c r="D347" s="236" t="s">
        <v>223</v>
      </c>
      <c r="E347" s="237" t="s">
        <v>21</v>
      </c>
      <c r="F347" s="238" t="s">
        <v>3795</v>
      </c>
      <c r="G347" s="235"/>
      <c r="H347" s="237" t="s">
        <v>21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223</v>
      </c>
      <c r="AU347" s="244" t="s">
        <v>86</v>
      </c>
      <c r="AV347" s="13" t="s">
        <v>80</v>
      </c>
      <c r="AW347" s="13" t="s">
        <v>34</v>
      </c>
      <c r="AX347" s="13" t="s">
        <v>73</v>
      </c>
      <c r="AY347" s="244" t="s">
        <v>213</v>
      </c>
    </row>
    <row r="348" s="14" customFormat="1">
      <c r="A348" s="14"/>
      <c r="B348" s="245"/>
      <c r="C348" s="246"/>
      <c r="D348" s="236" t="s">
        <v>223</v>
      </c>
      <c r="E348" s="247" t="s">
        <v>21</v>
      </c>
      <c r="F348" s="248" t="s">
        <v>3913</v>
      </c>
      <c r="G348" s="246"/>
      <c r="H348" s="249">
        <v>10.25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223</v>
      </c>
      <c r="AU348" s="255" t="s">
        <v>86</v>
      </c>
      <c r="AV348" s="14" t="s">
        <v>86</v>
      </c>
      <c r="AW348" s="14" t="s">
        <v>34</v>
      </c>
      <c r="AX348" s="14" t="s">
        <v>73</v>
      </c>
      <c r="AY348" s="255" t="s">
        <v>213</v>
      </c>
    </row>
    <row r="349" s="14" customFormat="1">
      <c r="A349" s="14"/>
      <c r="B349" s="245"/>
      <c r="C349" s="246"/>
      <c r="D349" s="236" t="s">
        <v>223</v>
      </c>
      <c r="E349" s="247" t="s">
        <v>21</v>
      </c>
      <c r="F349" s="248" t="s">
        <v>3914</v>
      </c>
      <c r="G349" s="246"/>
      <c r="H349" s="249">
        <v>20.899999999999999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223</v>
      </c>
      <c r="AU349" s="255" t="s">
        <v>86</v>
      </c>
      <c r="AV349" s="14" t="s">
        <v>86</v>
      </c>
      <c r="AW349" s="14" t="s">
        <v>34</v>
      </c>
      <c r="AX349" s="14" t="s">
        <v>73</v>
      </c>
      <c r="AY349" s="255" t="s">
        <v>213</v>
      </c>
    </row>
    <row r="350" s="14" customFormat="1">
      <c r="A350" s="14"/>
      <c r="B350" s="245"/>
      <c r="C350" s="246"/>
      <c r="D350" s="236" t="s">
        <v>223</v>
      </c>
      <c r="E350" s="247" t="s">
        <v>21</v>
      </c>
      <c r="F350" s="248" t="s">
        <v>3915</v>
      </c>
      <c r="G350" s="246"/>
      <c r="H350" s="249">
        <v>10.800000000000001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223</v>
      </c>
      <c r="AU350" s="255" t="s">
        <v>86</v>
      </c>
      <c r="AV350" s="14" t="s">
        <v>86</v>
      </c>
      <c r="AW350" s="14" t="s">
        <v>34</v>
      </c>
      <c r="AX350" s="14" t="s">
        <v>73</v>
      </c>
      <c r="AY350" s="255" t="s">
        <v>213</v>
      </c>
    </row>
    <row r="351" s="14" customFormat="1">
      <c r="A351" s="14"/>
      <c r="B351" s="245"/>
      <c r="C351" s="246"/>
      <c r="D351" s="236" t="s">
        <v>223</v>
      </c>
      <c r="E351" s="247" t="s">
        <v>21</v>
      </c>
      <c r="F351" s="248" t="s">
        <v>3916</v>
      </c>
      <c r="G351" s="246"/>
      <c r="H351" s="249">
        <v>6.9000000000000004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223</v>
      </c>
      <c r="AU351" s="255" t="s">
        <v>86</v>
      </c>
      <c r="AV351" s="14" t="s">
        <v>86</v>
      </c>
      <c r="AW351" s="14" t="s">
        <v>34</v>
      </c>
      <c r="AX351" s="14" t="s">
        <v>73</v>
      </c>
      <c r="AY351" s="255" t="s">
        <v>213</v>
      </c>
    </row>
    <row r="352" s="14" customFormat="1">
      <c r="A352" s="14"/>
      <c r="B352" s="245"/>
      <c r="C352" s="246"/>
      <c r="D352" s="236" t="s">
        <v>223</v>
      </c>
      <c r="E352" s="247" t="s">
        <v>21</v>
      </c>
      <c r="F352" s="248" t="s">
        <v>3917</v>
      </c>
      <c r="G352" s="246"/>
      <c r="H352" s="249">
        <v>8.5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223</v>
      </c>
      <c r="AU352" s="255" t="s">
        <v>86</v>
      </c>
      <c r="AV352" s="14" t="s">
        <v>86</v>
      </c>
      <c r="AW352" s="14" t="s">
        <v>34</v>
      </c>
      <c r="AX352" s="14" t="s">
        <v>73</v>
      </c>
      <c r="AY352" s="255" t="s">
        <v>213</v>
      </c>
    </row>
    <row r="353" s="14" customFormat="1">
      <c r="A353" s="14"/>
      <c r="B353" s="245"/>
      <c r="C353" s="246"/>
      <c r="D353" s="236" t="s">
        <v>223</v>
      </c>
      <c r="E353" s="247" t="s">
        <v>21</v>
      </c>
      <c r="F353" s="248" t="s">
        <v>3918</v>
      </c>
      <c r="G353" s="246"/>
      <c r="H353" s="249">
        <v>9.0999999999999996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223</v>
      </c>
      <c r="AU353" s="255" t="s">
        <v>86</v>
      </c>
      <c r="AV353" s="14" t="s">
        <v>86</v>
      </c>
      <c r="AW353" s="14" t="s">
        <v>34</v>
      </c>
      <c r="AX353" s="14" t="s">
        <v>73</v>
      </c>
      <c r="AY353" s="255" t="s">
        <v>213</v>
      </c>
    </row>
    <row r="354" s="14" customFormat="1">
      <c r="A354" s="14"/>
      <c r="B354" s="245"/>
      <c r="C354" s="246"/>
      <c r="D354" s="236" t="s">
        <v>223</v>
      </c>
      <c r="E354" s="247" t="s">
        <v>21</v>
      </c>
      <c r="F354" s="248" t="s">
        <v>3919</v>
      </c>
      <c r="G354" s="246"/>
      <c r="H354" s="249">
        <v>7.9000000000000004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223</v>
      </c>
      <c r="AU354" s="255" t="s">
        <v>86</v>
      </c>
      <c r="AV354" s="14" t="s">
        <v>86</v>
      </c>
      <c r="AW354" s="14" t="s">
        <v>34</v>
      </c>
      <c r="AX354" s="14" t="s">
        <v>73</v>
      </c>
      <c r="AY354" s="255" t="s">
        <v>213</v>
      </c>
    </row>
    <row r="355" s="14" customFormat="1">
      <c r="A355" s="14"/>
      <c r="B355" s="245"/>
      <c r="C355" s="246"/>
      <c r="D355" s="236" t="s">
        <v>223</v>
      </c>
      <c r="E355" s="247" t="s">
        <v>21</v>
      </c>
      <c r="F355" s="248" t="s">
        <v>3920</v>
      </c>
      <c r="G355" s="246"/>
      <c r="H355" s="249">
        <v>8.6999999999999993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223</v>
      </c>
      <c r="AU355" s="255" t="s">
        <v>86</v>
      </c>
      <c r="AV355" s="14" t="s">
        <v>86</v>
      </c>
      <c r="AW355" s="14" t="s">
        <v>34</v>
      </c>
      <c r="AX355" s="14" t="s">
        <v>73</v>
      </c>
      <c r="AY355" s="255" t="s">
        <v>213</v>
      </c>
    </row>
    <row r="356" s="14" customFormat="1">
      <c r="A356" s="14"/>
      <c r="B356" s="245"/>
      <c r="C356" s="246"/>
      <c r="D356" s="236" t="s">
        <v>223</v>
      </c>
      <c r="E356" s="247" t="s">
        <v>21</v>
      </c>
      <c r="F356" s="248" t="s">
        <v>3921</v>
      </c>
      <c r="G356" s="246"/>
      <c r="H356" s="249">
        <v>9.25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223</v>
      </c>
      <c r="AU356" s="255" t="s">
        <v>86</v>
      </c>
      <c r="AV356" s="14" t="s">
        <v>86</v>
      </c>
      <c r="AW356" s="14" t="s">
        <v>34</v>
      </c>
      <c r="AX356" s="14" t="s">
        <v>73</v>
      </c>
      <c r="AY356" s="255" t="s">
        <v>213</v>
      </c>
    </row>
    <row r="357" s="14" customFormat="1">
      <c r="A357" s="14"/>
      <c r="B357" s="245"/>
      <c r="C357" s="246"/>
      <c r="D357" s="236" t="s">
        <v>223</v>
      </c>
      <c r="E357" s="247" t="s">
        <v>21</v>
      </c>
      <c r="F357" s="248" t="s">
        <v>3922</v>
      </c>
      <c r="G357" s="246"/>
      <c r="H357" s="249">
        <v>10.35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223</v>
      </c>
      <c r="AU357" s="255" t="s">
        <v>86</v>
      </c>
      <c r="AV357" s="14" t="s">
        <v>86</v>
      </c>
      <c r="AW357" s="14" t="s">
        <v>34</v>
      </c>
      <c r="AX357" s="14" t="s">
        <v>73</v>
      </c>
      <c r="AY357" s="255" t="s">
        <v>213</v>
      </c>
    </row>
    <row r="358" s="15" customFormat="1">
      <c r="A358" s="15"/>
      <c r="B358" s="256"/>
      <c r="C358" s="257"/>
      <c r="D358" s="236" t="s">
        <v>223</v>
      </c>
      <c r="E358" s="258" t="s">
        <v>21</v>
      </c>
      <c r="F358" s="259" t="s">
        <v>230</v>
      </c>
      <c r="G358" s="257"/>
      <c r="H358" s="260">
        <v>102.65000000000001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223</v>
      </c>
      <c r="AU358" s="266" t="s">
        <v>86</v>
      </c>
      <c r="AV358" s="15" t="s">
        <v>122</v>
      </c>
      <c r="AW358" s="15" t="s">
        <v>34</v>
      </c>
      <c r="AX358" s="15" t="s">
        <v>80</v>
      </c>
      <c r="AY358" s="266" t="s">
        <v>213</v>
      </c>
    </row>
    <row r="359" s="2" customFormat="1" ht="21.75" customHeight="1">
      <c r="A359" s="41"/>
      <c r="B359" s="42"/>
      <c r="C359" s="216" t="s">
        <v>493</v>
      </c>
      <c r="D359" s="216" t="s">
        <v>215</v>
      </c>
      <c r="E359" s="217" t="s">
        <v>3923</v>
      </c>
      <c r="F359" s="218" t="s">
        <v>3924</v>
      </c>
      <c r="G359" s="219" t="s">
        <v>424</v>
      </c>
      <c r="H359" s="220">
        <v>5.7000000000000002</v>
      </c>
      <c r="I359" s="221"/>
      <c r="J359" s="222">
        <f>ROUND(I359*H359,2)</f>
        <v>0</v>
      </c>
      <c r="K359" s="218" t="s">
        <v>21</v>
      </c>
      <c r="L359" s="47"/>
      <c r="M359" s="223" t="s">
        <v>21</v>
      </c>
      <c r="N359" s="224" t="s">
        <v>45</v>
      </c>
      <c r="O359" s="87"/>
      <c r="P359" s="225">
        <f>O359*H359</f>
        <v>0</v>
      </c>
      <c r="Q359" s="225">
        <v>0.00108</v>
      </c>
      <c r="R359" s="225">
        <f>Q359*H359</f>
        <v>0.006156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314</v>
      </c>
      <c r="AT359" s="227" t="s">
        <v>215</v>
      </c>
      <c r="AU359" s="227" t="s">
        <v>86</v>
      </c>
      <c r="AY359" s="20" t="s">
        <v>213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86</v>
      </c>
      <c r="BK359" s="228">
        <f>ROUND(I359*H359,2)</f>
        <v>0</v>
      </c>
      <c r="BL359" s="20" t="s">
        <v>314</v>
      </c>
      <c r="BM359" s="227" t="s">
        <v>3925</v>
      </c>
    </row>
    <row r="360" s="2" customFormat="1">
      <c r="A360" s="41"/>
      <c r="B360" s="42"/>
      <c r="C360" s="43"/>
      <c r="D360" s="236" t="s">
        <v>367</v>
      </c>
      <c r="E360" s="43"/>
      <c r="F360" s="281" t="s">
        <v>3801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367</v>
      </c>
      <c r="AU360" s="20" t="s">
        <v>86</v>
      </c>
    </row>
    <row r="361" s="13" customFormat="1">
      <c r="A361" s="13"/>
      <c r="B361" s="234"/>
      <c r="C361" s="235"/>
      <c r="D361" s="236" t="s">
        <v>223</v>
      </c>
      <c r="E361" s="237" t="s">
        <v>21</v>
      </c>
      <c r="F361" s="238" t="s">
        <v>3802</v>
      </c>
      <c r="G361" s="235"/>
      <c r="H361" s="237" t="s">
        <v>21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223</v>
      </c>
      <c r="AU361" s="244" t="s">
        <v>86</v>
      </c>
      <c r="AV361" s="13" t="s">
        <v>80</v>
      </c>
      <c r="AW361" s="13" t="s">
        <v>34</v>
      </c>
      <c r="AX361" s="13" t="s">
        <v>73</v>
      </c>
      <c r="AY361" s="244" t="s">
        <v>213</v>
      </c>
    </row>
    <row r="362" s="14" customFormat="1">
      <c r="A362" s="14"/>
      <c r="B362" s="245"/>
      <c r="C362" s="246"/>
      <c r="D362" s="236" t="s">
        <v>223</v>
      </c>
      <c r="E362" s="247" t="s">
        <v>21</v>
      </c>
      <c r="F362" s="248" t="s">
        <v>3926</v>
      </c>
      <c r="G362" s="246"/>
      <c r="H362" s="249">
        <v>5.7000000000000002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223</v>
      </c>
      <c r="AU362" s="255" t="s">
        <v>86</v>
      </c>
      <c r="AV362" s="14" t="s">
        <v>86</v>
      </c>
      <c r="AW362" s="14" t="s">
        <v>34</v>
      </c>
      <c r="AX362" s="14" t="s">
        <v>73</v>
      </c>
      <c r="AY362" s="255" t="s">
        <v>213</v>
      </c>
    </row>
    <row r="363" s="15" customFormat="1">
      <c r="A363" s="15"/>
      <c r="B363" s="256"/>
      <c r="C363" s="257"/>
      <c r="D363" s="236" t="s">
        <v>223</v>
      </c>
      <c r="E363" s="258" t="s">
        <v>21</v>
      </c>
      <c r="F363" s="259" t="s">
        <v>230</v>
      </c>
      <c r="G363" s="257"/>
      <c r="H363" s="260">
        <v>5.7000000000000002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223</v>
      </c>
      <c r="AU363" s="266" t="s">
        <v>86</v>
      </c>
      <c r="AV363" s="15" t="s">
        <v>122</v>
      </c>
      <c r="AW363" s="15" t="s">
        <v>34</v>
      </c>
      <c r="AX363" s="15" t="s">
        <v>80</v>
      </c>
      <c r="AY363" s="266" t="s">
        <v>213</v>
      </c>
    </row>
    <row r="364" s="12" customFormat="1" ht="22.8" customHeight="1">
      <c r="A364" s="12"/>
      <c r="B364" s="200"/>
      <c r="C364" s="201"/>
      <c r="D364" s="202" t="s">
        <v>72</v>
      </c>
      <c r="E364" s="214" t="s">
        <v>2546</v>
      </c>
      <c r="F364" s="214" t="s">
        <v>3927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SUM(P365:P568)</f>
        <v>0</v>
      </c>
      <c r="Q364" s="208"/>
      <c r="R364" s="209">
        <f>SUM(R365:R568)</f>
        <v>0</v>
      </c>
      <c r="S364" s="208"/>
      <c r="T364" s="210">
        <f>SUM(T365:T568)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86</v>
      </c>
      <c r="AT364" s="212" t="s">
        <v>72</v>
      </c>
      <c r="AU364" s="212" t="s">
        <v>80</v>
      </c>
      <c r="AY364" s="211" t="s">
        <v>213</v>
      </c>
      <c r="BK364" s="213">
        <f>SUM(BK365:BK568)</f>
        <v>0</v>
      </c>
    </row>
    <row r="365" s="2" customFormat="1" ht="37.8" customHeight="1">
      <c r="A365" s="41"/>
      <c r="B365" s="42"/>
      <c r="C365" s="216" t="s">
        <v>496</v>
      </c>
      <c r="D365" s="216" t="s">
        <v>215</v>
      </c>
      <c r="E365" s="217" t="s">
        <v>3928</v>
      </c>
      <c r="F365" s="218" t="s">
        <v>3929</v>
      </c>
      <c r="G365" s="219" t="s">
        <v>263</v>
      </c>
      <c r="H365" s="220">
        <v>2</v>
      </c>
      <c r="I365" s="221"/>
      <c r="J365" s="222">
        <f>ROUND(I365*H365,2)</f>
        <v>0</v>
      </c>
      <c r="K365" s="218" t="s">
        <v>21</v>
      </c>
      <c r="L365" s="47"/>
      <c r="M365" s="223" t="s">
        <v>21</v>
      </c>
      <c r="N365" s="224" t="s">
        <v>45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314</v>
      </c>
      <c r="AT365" s="227" t="s">
        <v>215</v>
      </c>
      <c r="AU365" s="227" t="s">
        <v>86</v>
      </c>
      <c r="AY365" s="20" t="s">
        <v>213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86</v>
      </c>
      <c r="BK365" s="228">
        <f>ROUND(I365*H365,2)</f>
        <v>0</v>
      </c>
      <c r="BL365" s="20" t="s">
        <v>314</v>
      </c>
      <c r="BM365" s="227" t="s">
        <v>3930</v>
      </c>
    </row>
    <row r="366" s="2" customFormat="1">
      <c r="A366" s="41"/>
      <c r="B366" s="42"/>
      <c r="C366" s="43"/>
      <c r="D366" s="236" t="s">
        <v>367</v>
      </c>
      <c r="E366" s="43"/>
      <c r="F366" s="281" t="s">
        <v>3931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367</v>
      </c>
      <c r="AU366" s="20" t="s">
        <v>86</v>
      </c>
    </row>
    <row r="367" s="2" customFormat="1" ht="37.8" customHeight="1">
      <c r="A367" s="41"/>
      <c r="B367" s="42"/>
      <c r="C367" s="216" t="s">
        <v>499</v>
      </c>
      <c r="D367" s="216" t="s">
        <v>215</v>
      </c>
      <c r="E367" s="217" t="s">
        <v>3932</v>
      </c>
      <c r="F367" s="218" t="s">
        <v>3933</v>
      </c>
      <c r="G367" s="219" t="s">
        <v>263</v>
      </c>
      <c r="H367" s="220">
        <v>1</v>
      </c>
      <c r="I367" s="221"/>
      <c r="J367" s="222">
        <f>ROUND(I367*H367,2)</f>
        <v>0</v>
      </c>
      <c r="K367" s="218" t="s">
        <v>21</v>
      </c>
      <c r="L367" s="47"/>
      <c r="M367" s="223" t="s">
        <v>21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314</v>
      </c>
      <c r="AT367" s="227" t="s">
        <v>215</v>
      </c>
      <c r="AU367" s="227" t="s">
        <v>86</v>
      </c>
      <c r="AY367" s="20" t="s">
        <v>213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86</v>
      </c>
      <c r="BK367" s="228">
        <f>ROUND(I367*H367,2)</f>
        <v>0</v>
      </c>
      <c r="BL367" s="20" t="s">
        <v>314</v>
      </c>
      <c r="BM367" s="227" t="s">
        <v>3934</v>
      </c>
    </row>
    <row r="368" s="2" customFormat="1">
      <c r="A368" s="41"/>
      <c r="B368" s="42"/>
      <c r="C368" s="43"/>
      <c r="D368" s="236" t="s">
        <v>367</v>
      </c>
      <c r="E368" s="43"/>
      <c r="F368" s="281" t="s">
        <v>3931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367</v>
      </c>
      <c r="AU368" s="20" t="s">
        <v>86</v>
      </c>
    </row>
    <row r="369" s="2" customFormat="1" ht="37.8" customHeight="1">
      <c r="A369" s="41"/>
      <c r="B369" s="42"/>
      <c r="C369" s="216" t="s">
        <v>502</v>
      </c>
      <c r="D369" s="216" t="s">
        <v>215</v>
      </c>
      <c r="E369" s="217" t="s">
        <v>3935</v>
      </c>
      <c r="F369" s="218" t="s">
        <v>3936</v>
      </c>
      <c r="G369" s="219" t="s">
        <v>3937</v>
      </c>
      <c r="H369" s="220">
        <v>1</v>
      </c>
      <c r="I369" s="221"/>
      <c r="J369" s="222">
        <f>ROUND(I369*H369,2)</f>
        <v>0</v>
      </c>
      <c r="K369" s="218" t="s">
        <v>21</v>
      </c>
      <c r="L369" s="47"/>
      <c r="M369" s="223" t="s">
        <v>21</v>
      </c>
      <c r="N369" s="224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314</v>
      </c>
      <c r="AT369" s="227" t="s">
        <v>215</v>
      </c>
      <c r="AU369" s="227" t="s">
        <v>86</v>
      </c>
      <c r="AY369" s="20" t="s">
        <v>213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86</v>
      </c>
      <c r="BK369" s="228">
        <f>ROUND(I369*H369,2)</f>
        <v>0</v>
      </c>
      <c r="BL369" s="20" t="s">
        <v>314</v>
      </c>
      <c r="BM369" s="227" t="s">
        <v>3938</v>
      </c>
    </row>
    <row r="370" s="2" customFormat="1">
      <c r="A370" s="41"/>
      <c r="B370" s="42"/>
      <c r="C370" s="43"/>
      <c r="D370" s="236" t="s">
        <v>367</v>
      </c>
      <c r="E370" s="43"/>
      <c r="F370" s="281" t="s">
        <v>3939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367</v>
      </c>
      <c r="AU370" s="20" t="s">
        <v>86</v>
      </c>
    </row>
    <row r="371" s="2" customFormat="1" ht="33" customHeight="1">
      <c r="A371" s="41"/>
      <c r="B371" s="42"/>
      <c r="C371" s="216" t="s">
        <v>505</v>
      </c>
      <c r="D371" s="216" t="s">
        <v>215</v>
      </c>
      <c r="E371" s="217" t="s">
        <v>3940</v>
      </c>
      <c r="F371" s="218" t="s">
        <v>3941</v>
      </c>
      <c r="G371" s="219" t="s">
        <v>263</v>
      </c>
      <c r="H371" s="220">
        <v>1</v>
      </c>
      <c r="I371" s="221"/>
      <c r="J371" s="222">
        <f>ROUND(I371*H371,2)</f>
        <v>0</v>
      </c>
      <c r="K371" s="218" t="s">
        <v>21</v>
      </c>
      <c r="L371" s="47"/>
      <c r="M371" s="223" t="s">
        <v>21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314</v>
      </c>
      <c r="AT371" s="227" t="s">
        <v>215</v>
      </c>
      <c r="AU371" s="227" t="s">
        <v>86</v>
      </c>
      <c r="AY371" s="20" t="s">
        <v>213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86</v>
      </c>
      <c r="BK371" s="228">
        <f>ROUND(I371*H371,2)</f>
        <v>0</v>
      </c>
      <c r="BL371" s="20" t="s">
        <v>314</v>
      </c>
      <c r="BM371" s="227" t="s">
        <v>3942</v>
      </c>
    </row>
    <row r="372" s="2" customFormat="1">
      <c r="A372" s="41"/>
      <c r="B372" s="42"/>
      <c r="C372" s="43"/>
      <c r="D372" s="236" t="s">
        <v>367</v>
      </c>
      <c r="E372" s="43"/>
      <c r="F372" s="281" t="s">
        <v>3943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367</v>
      </c>
      <c r="AU372" s="20" t="s">
        <v>86</v>
      </c>
    </row>
    <row r="373" s="2" customFormat="1" ht="33" customHeight="1">
      <c r="A373" s="41"/>
      <c r="B373" s="42"/>
      <c r="C373" s="216" t="s">
        <v>509</v>
      </c>
      <c r="D373" s="216" t="s">
        <v>215</v>
      </c>
      <c r="E373" s="217" t="s">
        <v>3944</v>
      </c>
      <c r="F373" s="218" t="s">
        <v>3945</v>
      </c>
      <c r="G373" s="219" t="s">
        <v>263</v>
      </c>
      <c r="H373" s="220">
        <v>1</v>
      </c>
      <c r="I373" s="221"/>
      <c r="J373" s="222">
        <f>ROUND(I373*H373,2)</f>
        <v>0</v>
      </c>
      <c r="K373" s="218" t="s">
        <v>21</v>
      </c>
      <c r="L373" s="47"/>
      <c r="M373" s="223" t="s">
        <v>21</v>
      </c>
      <c r="N373" s="224" t="s">
        <v>45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314</v>
      </c>
      <c r="AT373" s="227" t="s">
        <v>215</v>
      </c>
      <c r="AU373" s="227" t="s">
        <v>86</v>
      </c>
      <c r="AY373" s="20" t="s">
        <v>213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86</v>
      </c>
      <c r="BK373" s="228">
        <f>ROUND(I373*H373,2)</f>
        <v>0</v>
      </c>
      <c r="BL373" s="20" t="s">
        <v>314</v>
      </c>
      <c r="BM373" s="227" t="s">
        <v>3946</v>
      </c>
    </row>
    <row r="374" s="2" customFormat="1">
      <c r="A374" s="41"/>
      <c r="B374" s="42"/>
      <c r="C374" s="43"/>
      <c r="D374" s="236" t="s">
        <v>367</v>
      </c>
      <c r="E374" s="43"/>
      <c r="F374" s="281" t="s">
        <v>3943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367</v>
      </c>
      <c r="AU374" s="20" t="s">
        <v>86</v>
      </c>
    </row>
    <row r="375" s="2" customFormat="1" ht="37.8" customHeight="1">
      <c r="A375" s="41"/>
      <c r="B375" s="42"/>
      <c r="C375" s="216" t="s">
        <v>513</v>
      </c>
      <c r="D375" s="216" t="s">
        <v>215</v>
      </c>
      <c r="E375" s="217" t="s">
        <v>3947</v>
      </c>
      <c r="F375" s="218" t="s">
        <v>3948</v>
      </c>
      <c r="G375" s="219" t="s">
        <v>263</v>
      </c>
      <c r="H375" s="220">
        <v>1</v>
      </c>
      <c r="I375" s="221"/>
      <c r="J375" s="222">
        <f>ROUND(I375*H375,2)</f>
        <v>0</v>
      </c>
      <c r="K375" s="218" t="s">
        <v>21</v>
      </c>
      <c r="L375" s="47"/>
      <c r="M375" s="223" t="s">
        <v>21</v>
      </c>
      <c r="N375" s="224" t="s">
        <v>45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314</v>
      </c>
      <c r="AT375" s="227" t="s">
        <v>215</v>
      </c>
      <c r="AU375" s="227" t="s">
        <v>86</v>
      </c>
      <c r="AY375" s="20" t="s">
        <v>213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86</v>
      </c>
      <c r="BK375" s="228">
        <f>ROUND(I375*H375,2)</f>
        <v>0</v>
      </c>
      <c r="BL375" s="20" t="s">
        <v>314</v>
      </c>
      <c r="BM375" s="227" t="s">
        <v>3949</v>
      </c>
    </row>
    <row r="376" s="2" customFormat="1">
      <c r="A376" s="41"/>
      <c r="B376" s="42"/>
      <c r="C376" s="43"/>
      <c r="D376" s="236" t="s">
        <v>367</v>
      </c>
      <c r="E376" s="43"/>
      <c r="F376" s="281" t="s">
        <v>3950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367</v>
      </c>
      <c r="AU376" s="20" t="s">
        <v>86</v>
      </c>
    </row>
    <row r="377" s="2" customFormat="1" ht="24.15" customHeight="1">
      <c r="A377" s="41"/>
      <c r="B377" s="42"/>
      <c r="C377" s="216" t="s">
        <v>888</v>
      </c>
      <c r="D377" s="216" t="s">
        <v>215</v>
      </c>
      <c r="E377" s="217" t="s">
        <v>3951</v>
      </c>
      <c r="F377" s="218" t="s">
        <v>3952</v>
      </c>
      <c r="G377" s="219" t="s">
        <v>263</v>
      </c>
      <c r="H377" s="220">
        <v>1</v>
      </c>
      <c r="I377" s="221"/>
      <c r="J377" s="222">
        <f>ROUND(I377*H377,2)</f>
        <v>0</v>
      </c>
      <c r="K377" s="218" t="s">
        <v>21</v>
      </c>
      <c r="L377" s="47"/>
      <c r="M377" s="223" t="s">
        <v>21</v>
      </c>
      <c r="N377" s="224" t="s">
        <v>45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314</v>
      </c>
      <c r="AT377" s="227" t="s">
        <v>215</v>
      </c>
      <c r="AU377" s="227" t="s">
        <v>86</v>
      </c>
      <c r="AY377" s="20" t="s">
        <v>213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86</v>
      </c>
      <c r="BK377" s="228">
        <f>ROUND(I377*H377,2)</f>
        <v>0</v>
      </c>
      <c r="BL377" s="20" t="s">
        <v>314</v>
      </c>
      <c r="BM377" s="227" t="s">
        <v>3953</v>
      </c>
    </row>
    <row r="378" s="2" customFormat="1">
      <c r="A378" s="41"/>
      <c r="B378" s="42"/>
      <c r="C378" s="43"/>
      <c r="D378" s="236" t="s">
        <v>367</v>
      </c>
      <c r="E378" s="43"/>
      <c r="F378" s="281" t="s">
        <v>3943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367</v>
      </c>
      <c r="AU378" s="20" t="s">
        <v>86</v>
      </c>
    </row>
    <row r="379" s="2" customFormat="1" ht="24.15" customHeight="1">
      <c r="A379" s="41"/>
      <c r="B379" s="42"/>
      <c r="C379" s="216" t="s">
        <v>895</v>
      </c>
      <c r="D379" s="216" t="s">
        <v>215</v>
      </c>
      <c r="E379" s="217" t="s">
        <v>3954</v>
      </c>
      <c r="F379" s="218" t="s">
        <v>3955</v>
      </c>
      <c r="G379" s="219" t="s">
        <v>263</v>
      </c>
      <c r="H379" s="220">
        <v>1</v>
      </c>
      <c r="I379" s="221"/>
      <c r="J379" s="222">
        <f>ROUND(I379*H379,2)</f>
        <v>0</v>
      </c>
      <c r="K379" s="218" t="s">
        <v>21</v>
      </c>
      <c r="L379" s="47"/>
      <c r="M379" s="223" t="s">
        <v>21</v>
      </c>
      <c r="N379" s="224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314</v>
      </c>
      <c r="AT379" s="227" t="s">
        <v>215</v>
      </c>
      <c r="AU379" s="227" t="s">
        <v>86</v>
      </c>
      <c r="AY379" s="20" t="s">
        <v>213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86</v>
      </c>
      <c r="BK379" s="228">
        <f>ROUND(I379*H379,2)</f>
        <v>0</v>
      </c>
      <c r="BL379" s="20" t="s">
        <v>314</v>
      </c>
      <c r="BM379" s="227" t="s">
        <v>3956</v>
      </c>
    </row>
    <row r="380" s="2" customFormat="1">
      <c r="A380" s="41"/>
      <c r="B380" s="42"/>
      <c r="C380" s="43"/>
      <c r="D380" s="236" t="s">
        <v>367</v>
      </c>
      <c r="E380" s="43"/>
      <c r="F380" s="281" t="s">
        <v>3943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367</v>
      </c>
      <c r="AU380" s="20" t="s">
        <v>86</v>
      </c>
    </row>
    <row r="381" s="2" customFormat="1" ht="37.8" customHeight="1">
      <c r="A381" s="41"/>
      <c r="B381" s="42"/>
      <c r="C381" s="216" t="s">
        <v>901</v>
      </c>
      <c r="D381" s="216" t="s">
        <v>215</v>
      </c>
      <c r="E381" s="217" t="s">
        <v>3957</v>
      </c>
      <c r="F381" s="218" t="s">
        <v>3958</v>
      </c>
      <c r="G381" s="219" t="s">
        <v>263</v>
      </c>
      <c r="H381" s="220">
        <v>1</v>
      </c>
      <c r="I381" s="221"/>
      <c r="J381" s="222">
        <f>ROUND(I381*H381,2)</f>
        <v>0</v>
      </c>
      <c r="K381" s="218" t="s">
        <v>21</v>
      </c>
      <c r="L381" s="47"/>
      <c r="M381" s="223" t="s">
        <v>21</v>
      </c>
      <c r="N381" s="224" t="s">
        <v>45</v>
      </c>
      <c r="O381" s="87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314</v>
      </c>
      <c r="AT381" s="227" t="s">
        <v>215</v>
      </c>
      <c r="AU381" s="227" t="s">
        <v>86</v>
      </c>
      <c r="AY381" s="20" t="s">
        <v>213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86</v>
      </c>
      <c r="BK381" s="228">
        <f>ROUND(I381*H381,2)</f>
        <v>0</v>
      </c>
      <c r="BL381" s="20" t="s">
        <v>314</v>
      </c>
      <c r="BM381" s="227" t="s">
        <v>3959</v>
      </c>
    </row>
    <row r="382" s="2" customFormat="1">
      <c r="A382" s="41"/>
      <c r="B382" s="42"/>
      <c r="C382" s="43"/>
      <c r="D382" s="236" t="s">
        <v>367</v>
      </c>
      <c r="E382" s="43"/>
      <c r="F382" s="281" t="s">
        <v>3943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367</v>
      </c>
      <c r="AU382" s="20" t="s">
        <v>86</v>
      </c>
    </row>
    <row r="383" s="2" customFormat="1" ht="37.8" customHeight="1">
      <c r="A383" s="41"/>
      <c r="B383" s="42"/>
      <c r="C383" s="216" t="s">
        <v>906</v>
      </c>
      <c r="D383" s="216" t="s">
        <v>215</v>
      </c>
      <c r="E383" s="217" t="s">
        <v>3960</v>
      </c>
      <c r="F383" s="218" t="s">
        <v>3961</v>
      </c>
      <c r="G383" s="219" t="s">
        <v>263</v>
      </c>
      <c r="H383" s="220">
        <v>1</v>
      </c>
      <c r="I383" s="221"/>
      <c r="J383" s="222">
        <f>ROUND(I383*H383,2)</f>
        <v>0</v>
      </c>
      <c r="K383" s="218" t="s">
        <v>21</v>
      </c>
      <c r="L383" s="47"/>
      <c r="M383" s="223" t="s">
        <v>21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314</v>
      </c>
      <c r="AT383" s="227" t="s">
        <v>215</v>
      </c>
      <c r="AU383" s="227" t="s">
        <v>86</v>
      </c>
      <c r="AY383" s="20" t="s">
        <v>213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86</v>
      </c>
      <c r="BK383" s="228">
        <f>ROUND(I383*H383,2)</f>
        <v>0</v>
      </c>
      <c r="BL383" s="20" t="s">
        <v>314</v>
      </c>
      <c r="BM383" s="227" t="s">
        <v>3962</v>
      </c>
    </row>
    <row r="384" s="2" customFormat="1">
      <c r="A384" s="41"/>
      <c r="B384" s="42"/>
      <c r="C384" s="43"/>
      <c r="D384" s="236" t="s">
        <v>367</v>
      </c>
      <c r="E384" s="43"/>
      <c r="F384" s="281" t="s">
        <v>3963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367</v>
      </c>
      <c r="AU384" s="20" t="s">
        <v>86</v>
      </c>
    </row>
    <row r="385" s="2" customFormat="1" ht="37.8" customHeight="1">
      <c r="A385" s="41"/>
      <c r="B385" s="42"/>
      <c r="C385" s="216" t="s">
        <v>917</v>
      </c>
      <c r="D385" s="216" t="s">
        <v>215</v>
      </c>
      <c r="E385" s="217" t="s">
        <v>3964</v>
      </c>
      <c r="F385" s="218" t="s">
        <v>3965</v>
      </c>
      <c r="G385" s="219" t="s">
        <v>263</v>
      </c>
      <c r="H385" s="220">
        <v>1</v>
      </c>
      <c r="I385" s="221"/>
      <c r="J385" s="222">
        <f>ROUND(I385*H385,2)</f>
        <v>0</v>
      </c>
      <c r="K385" s="218" t="s">
        <v>21</v>
      </c>
      <c r="L385" s="47"/>
      <c r="M385" s="223" t="s">
        <v>21</v>
      </c>
      <c r="N385" s="224" t="s">
        <v>45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314</v>
      </c>
      <c r="AT385" s="227" t="s">
        <v>215</v>
      </c>
      <c r="AU385" s="227" t="s">
        <v>86</v>
      </c>
      <c r="AY385" s="20" t="s">
        <v>213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86</v>
      </c>
      <c r="BK385" s="228">
        <f>ROUND(I385*H385,2)</f>
        <v>0</v>
      </c>
      <c r="BL385" s="20" t="s">
        <v>314</v>
      </c>
      <c r="BM385" s="227" t="s">
        <v>3966</v>
      </c>
    </row>
    <row r="386" s="2" customFormat="1">
      <c r="A386" s="41"/>
      <c r="B386" s="42"/>
      <c r="C386" s="43"/>
      <c r="D386" s="236" t="s">
        <v>367</v>
      </c>
      <c r="E386" s="43"/>
      <c r="F386" s="281" t="s">
        <v>3931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367</v>
      </c>
      <c r="AU386" s="20" t="s">
        <v>86</v>
      </c>
    </row>
    <row r="387" s="2" customFormat="1" ht="37.8" customHeight="1">
      <c r="A387" s="41"/>
      <c r="B387" s="42"/>
      <c r="C387" s="216" t="s">
        <v>946</v>
      </c>
      <c r="D387" s="216" t="s">
        <v>215</v>
      </c>
      <c r="E387" s="217" t="s">
        <v>3967</v>
      </c>
      <c r="F387" s="218" t="s">
        <v>3968</v>
      </c>
      <c r="G387" s="219" t="s">
        <v>263</v>
      </c>
      <c r="H387" s="220">
        <v>1</v>
      </c>
      <c r="I387" s="221"/>
      <c r="J387" s="222">
        <f>ROUND(I387*H387,2)</f>
        <v>0</v>
      </c>
      <c r="K387" s="218" t="s">
        <v>21</v>
      </c>
      <c r="L387" s="47"/>
      <c r="M387" s="223" t="s">
        <v>21</v>
      </c>
      <c r="N387" s="224" t="s">
        <v>45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314</v>
      </c>
      <c r="AT387" s="227" t="s">
        <v>215</v>
      </c>
      <c r="AU387" s="227" t="s">
        <v>86</v>
      </c>
      <c r="AY387" s="20" t="s">
        <v>213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86</v>
      </c>
      <c r="BK387" s="228">
        <f>ROUND(I387*H387,2)</f>
        <v>0</v>
      </c>
      <c r="BL387" s="20" t="s">
        <v>314</v>
      </c>
      <c r="BM387" s="227" t="s">
        <v>3969</v>
      </c>
    </row>
    <row r="388" s="2" customFormat="1">
      <c r="A388" s="41"/>
      <c r="B388" s="42"/>
      <c r="C388" s="43"/>
      <c r="D388" s="236" t="s">
        <v>367</v>
      </c>
      <c r="E388" s="43"/>
      <c r="F388" s="281" t="s">
        <v>3943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367</v>
      </c>
      <c r="AU388" s="20" t="s">
        <v>86</v>
      </c>
    </row>
    <row r="389" s="2" customFormat="1" ht="37.8" customHeight="1">
      <c r="A389" s="41"/>
      <c r="B389" s="42"/>
      <c r="C389" s="216" t="s">
        <v>956</v>
      </c>
      <c r="D389" s="216" t="s">
        <v>215</v>
      </c>
      <c r="E389" s="217" t="s">
        <v>3970</v>
      </c>
      <c r="F389" s="218" t="s">
        <v>3971</v>
      </c>
      <c r="G389" s="219" t="s">
        <v>263</v>
      </c>
      <c r="H389" s="220">
        <v>1</v>
      </c>
      <c r="I389" s="221"/>
      <c r="J389" s="222">
        <f>ROUND(I389*H389,2)</f>
        <v>0</v>
      </c>
      <c r="K389" s="218" t="s">
        <v>21</v>
      </c>
      <c r="L389" s="47"/>
      <c r="M389" s="223" t="s">
        <v>21</v>
      </c>
      <c r="N389" s="224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314</v>
      </c>
      <c r="AT389" s="227" t="s">
        <v>215</v>
      </c>
      <c r="AU389" s="227" t="s">
        <v>86</v>
      </c>
      <c r="AY389" s="20" t="s">
        <v>213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86</v>
      </c>
      <c r="BK389" s="228">
        <f>ROUND(I389*H389,2)</f>
        <v>0</v>
      </c>
      <c r="BL389" s="20" t="s">
        <v>314</v>
      </c>
      <c r="BM389" s="227" t="s">
        <v>3972</v>
      </c>
    </row>
    <row r="390" s="2" customFormat="1">
      <c r="A390" s="41"/>
      <c r="B390" s="42"/>
      <c r="C390" s="43"/>
      <c r="D390" s="236" t="s">
        <v>367</v>
      </c>
      <c r="E390" s="43"/>
      <c r="F390" s="281" t="s">
        <v>3943</v>
      </c>
      <c r="G390" s="43"/>
      <c r="H390" s="43"/>
      <c r="I390" s="231"/>
      <c r="J390" s="43"/>
      <c r="K390" s="43"/>
      <c r="L390" s="47"/>
      <c r="M390" s="232"/>
      <c r="N390" s="233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367</v>
      </c>
      <c r="AU390" s="20" t="s">
        <v>86</v>
      </c>
    </row>
    <row r="391" s="2" customFormat="1" ht="37.8" customHeight="1">
      <c r="A391" s="41"/>
      <c r="B391" s="42"/>
      <c r="C391" s="216" t="s">
        <v>979</v>
      </c>
      <c r="D391" s="216" t="s">
        <v>215</v>
      </c>
      <c r="E391" s="217" t="s">
        <v>3973</v>
      </c>
      <c r="F391" s="218" t="s">
        <v>3974</v>
      </c>
      <c r="G391" s="219" t="s">
        <v>263</v>
      </c>
      <c r="H391" s="220">
        <v>1</v>
      </c>
      <c r="I391" s="221"/>
      <c r="J391" s="222">
        <f>ROUND(I391*H391,2)</f>
        <v>0</v>
      </c>
      <c r="K391" s="218" t="s">
        <v>21</v>
      </c>
      <c r="L391" s="47"/>
      <c r="M391" s="223" t="s">
        <v>21</v>
      </c>
      <c r="N391" s="224" t="s">
        <v>45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314</v>
      </c>
      <c r="AT391" s="227" t="s">
        <v>215</v>
      </c>
      <c r="AU391" s="227" t="s">
        <v>86</v>
      </c>
      <c r="AY391" s="20" t="s">
        <v>213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86</v>
      </c>
      <c r="BK391" s="228">
        <f>ROUND(I391*H391,2)</f>
        <v>0</v>
      </c>
      <c r="BL391" s="20" t="s">
        <v>314</v>
      </c>
      <c r="BM391" s="227" t="s">
        <v>3975</v>
      </c>
    </row>
    <row r="392" s="2" customFormat="1">
      <c r="A392" s="41"/>
      <c r="B392" s="42"/>
      <c r="C392" s="43"/>
      <c r="D392" s="236" t="s">
        <v>367</v>
      </c>
      <c r="E392" s="43"/>
      <c r="F392" s="281" t="s">
        <v>3976</v>
      </c>
      <c r="G392" s="43"/>
      <c r="H392" s="43"/>
      <c r="I392" s="231"/>
      <c r="J392" s="43"/>
      <c r="K392" s="43"/>
      <c r="L392" s="47"/>
      <c r="M392" s="232"/>
      <c r="N392" s="233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367</v>
      </c>
      <c r="AU392" s="20" t="s">
        <v>86</v>
      </c>
    </row>
    <row r="393" s="2" customFormat="1" ht="24.15" customHeight="1">
      <c r="A393" s="41"/>
      <c r="B393" s="42"/>
      <c r="C393" s="216" t="s">
        <v>1008</v>
      </c>
      <c r="D393" s="216" t="s">
        <v>215</v>
      </c>
      <c r="E393" s="217" t="s">
        <v>3977</v>
      </c>
      <c r="F393" s="218" t="s">
        <v>3978</v>
      </c>
      <c r="G393" s="219" t="s">
        <v>21</v>
      </c>
      <c r="H393" s="220">
        <v>1</v>
      </c>
      <c r="I393" s="221"/>
      <c r="J393" s="222">
        <f>ROUND(I393*H393,2)</f>
        <v>0</v>
      </c>
      <c r="K393" s="218" t="s">
        <v>21</v>
      </c>
      <c r="L393" s="47"/>
      <c r="M393" s="223" t="s">
        <v>21</v>
      </c>
      <c r="N393" s="224" t="s">
        <v>45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314</v>
      </c>
      <c r="AT393" s="227" t="s">
        <v>215</v>
      </c>
      <c r="AU393" s="227" t="s">
        <v>86</v>
      </c>
      <c r="AY393" s="20" t="s">
        <v>213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86</v>
      </c>
      <c r="BK393" s="228">
        <f>ROUND(I393*H393,2)</f>
        <v>0</v>
      </c>
      <c r="BL393" s="20" t="s">
        <v>314</v>
      </c>
      <c r="BM393" s="227" t="s">
        <v>3979</v>
      </c>
    </row>
    <row r="394" s="2" customFormat="1">
      <c r="A394" s="41"/>
      <c r="B394" s="42"/>
      <c r="C394" s="43"/>
      <c r="D394" s="236" t="s">
        <v>367</v>
      </c>
      <c r="E394" s="43"/>
      <c r="F394" s="281" t="s">
        <v>3943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367</v>
      </c>
      <c r="AU394" s="20" t="s">
        <v>86</v>
      </c>
    </row>
    <row r="395" s="2" customFormat="1" ht="24.15" customHeight="1">
      <c r="A395" s="41"/>
      <c r="B395" s="42"/>
      <c r="C395" s="216" t="s">
        <v>1013</v>
      </c>
      <c r="D395" s="216" t="s">
        <v>215</v>
      </c>
      <c r="E395" s="217" t="s">
        <v>3980</v>
      </c>
      <c r="F395" s="218" t="s">
        <v>3981</v>
      </c>
      <c r="G395" s="219" t="s">
        <v>21</v>
      </c>
      <c r="H395" s="220">
        <v>1</v>
      </c>
      <c r="I395" s="221"/>
      <c r="J395" s="222">
        <f>ROUND(I395*H395,2)</f>
        <v>0</v>
      </c>
      <c r="K395" s="218" t="s">
        <v>21</v>
      </c>
      <c r="L395" s="47"/>
      <c r="M395" s="223" t="s">
        <v>21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314</v>
      </c>
      <c r="AT395" s="227" t="s">
        <v>215</v>
      </c>
      <c r="AU395" s="227" t="s">
        <v>86</v>
      </c>
      <c r="AY395" s="20" t="s">
        <v>213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86</v>
      </c>
      <c r="BK395" s="228">
        <f>ROUND(I395*H395,2)</f>
        <v>0</v>
      </c>
      <c r="BL395" s="20" t="s">
        <v>314</v>
      </c>
      <c r="BM395" s="227" t="s">
        <v>3982</v>
      </c>
    </row>
    <row r="396" s="2" customFormat="1">
      <c r="A396" s="41"/>
      <c r="B396" s="42"/>
      <c r="C396" s="43"/>
      <c r="D396" s="236" t="s">
        <v>367</v>
      </c>
      <c r="E396" s="43"/>
      <c r="F396" s="281" t="s">
        <v>3943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367</v>
      </c>
      <c r="AU396" s="20" t="s">
        <v>86</v>
      </c>
    </row>
    <row r="397" s="2" customFormat="1" ht="24.15" customHeight="1">
      <c r="A397" s="41"/>
      <c r="B397" s="42"/>
      <c r="C397" s="216" t="s">
        <v>1021</v>
      </c>
      <c r="D397" s="216" t="s">
        <v>215</v>
      </c>
      <c r="E397" s="217" t="s">
        <v>3983</v>
      </c>
      <c r="F397" s="218" t="s">
        <v>3984</v>
      </c>
      <c r="G397" s="219" t="s">
        <v>740</v>
      </c>
      <c r="H397" s="220">
        <v>2</v>
      </c>
      <c r="I397" s="221"/>
      <c r="J397" s="222">
        <f>ROUND(I397*H397,2)</f>
        <v>0</v>
      </c>
      <c r="K397" s="218" t="s">
        <v>21</v>
      </c>
      <c r="L397" s="47"/>
      <c r="M397" s="223" t="s">
        <v>21</v>
      </c>
      <c r="N397" s="224" t="s">
        <v>45</v>
      </c>
      <c r="O397" s="87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314</v>
      </c>
      <c r="AT397" s="227" t="s">
        <v>215</v>
      </c>
      <c r="AU397" s="227" t="s">
        <v>86</v>
      </c>
      <c r="AY397" s="20" t="s">
        <v>213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86</v>
      </c>
      <c r="BK397" s="228">
        <f>ROUND(I397*H397,2)</f>
        <v>0</v>
      </c>
      <c r="BL397" s="20" t="s">
        <v>314</v>
      </c>
      <c r="BM397" s="227" t="s">
        <v>3985</v>
      </c>
    </row>
    <row r="398" s="2" customFormat="1">
      <c r="A398" s="41"/>
      <c r="B398" s="42"/>
      <c r="C398" s="43"/>
      <c r="D398" s="236" t="s">
        <v>367</v>
      </c>
      <c r="E398" s="43"/>
      <c r="F398" s="281" t="s">
        <v>3986</v>
      </c>
      <c r="G398" s="43"/>
      <c r="H398" s="43"/>
      <c r="I398" s="231"/>
      <c r="J398" s="43"/>
      <c r="K398" s="43"/>
      <c r="L398" s="47"/>
      <c r="M398" s="232"/>
      <c r="N398" s="233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367</v>
      </c>
      <c r="AU398" s="20" t="s">
        <v>86</v>
      </c>
    </row>
    <row r="399" s="2" customFormat="1" ht="33" customHeight="1">
      <c r="A399" s="41"/>
      <c r="B399" s="42"/>
      <c r="C399" s="216" t="s">
        <v>1025</v>
      </c>
      <c r="D399" s="216" t="s">
        <v>215</v>
      </c>
      <c r="E399" s="217" t="s">
        <v>3987</v>
      </c>
      <c r="F399" s="218" t="s">
        <v>3988</v>
      </c>
      <c r="G399" s="219" t="s">
        <v>740</v>
      </c>
      <c r="H399" s="220">
        <v>1</v>
      </c>
      <c r="I399" s="221"/>
      <c r="J399" s="222">
        <f>ROUND(I399*H399,2)</f>
        <v>0</v>
      </c>
      <c r="K399" s="218" t="s">
        <v>21</v>
      </c>
      <c r="L399" s="47"/>
      <c r="M399" s="223" t="s">
        <v>21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314</v>
      </c>
      <c r="AT399" s="227" t="s">
        <v>215</v>
      </c>
      <c r="AU399" s="227" t="s">
        <v>86</v>
      </c>
      <c r="AY399" s="20" t="s">
        <v>213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86</v>
      </c>
      <c r="BK399" s="228">
        <f>ROUND(I399*H399,2)</f>
        <v>0</v>
      </c>
      <c r="BL399" s="20" t="s">
        <v>314</v>
      </c>
      <c r="BM399" s="227" t="s">
        <v>3989</v>
      </c>
    </row>
    <row r="400" s="2" customFormat="1">
      <c r="A400" s="41"/>
      <c r="B400" s="42"/>
      <c r="C400" s="43"/>
      <c r="D400" s="236" t="s">
        <v>367</v>
      </c>
      <c r="E400" s="43"/>
      <c r="F400" s="281" t="s">
        <v>3986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367</v>
      </c>
      <c r="AU400" s="20" t="s">
        <v>86</v>
      </c>
    </row>
    <row r="401" s="2" customFormat="1" ht="24.15" customHeight="1">
      <c r="A401" s="41"/>
      <c r="B401" s="42"/>
      <c r="C401" s="216" t="s">
        <v>1030</v>
      </c>
      <c r="D401" s="216" t="s">
        <v>215</v>
      </c>
      <c r="E401" s="217" t="s">
        <v>3990</v>
      </c>
      <c r="F401" s="218" t="s">
        <v>3991</v>
      </c>
      <c r="G401" s="219" t="s">
        <v>740</v>
      </c>
      <c r="H401" s="220">
        <v>1</v>
      </c>
      <c r="I401" s="221"/>
      <c r="J401" s="222">
        <f>ROUND(I401*H401,2)</f>
        <v>0</v>
      </c>
      <c r="K401" s="218" t="s">
        <v>21</v>
      </c>
      <c r="L401" s="47"/>
      <c r="M401" s="223" t="s">
        <v>21</v>
      </c>
      <c r="N401" s="224" t="s">
        <v>45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314</v>
      </c>
      <c r="AT401" s="227" t="s">
        <v>215</v>
      </c>
      <c r="AU401" s="227" t="s">
        <v>86</v>
      </c>
      <c r="AY401" s="20" t="s">
        <v>213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86</v>
      </c>
      <c r="BK401" s="228">
        <f>ROUND(I401*H401,2)</f>
        <v>0</v>
      </c>
      <c r="BL401" s="20" t="s">
        <v>314</v>
      </c>
      <c r="BM401" s="227" t="s">
        <v>3992</v>
      </c>
    </row>
    <row r="402" s="2" customFormat="1">
      <c r="A402" s="41"/>
      <c r="B402" s="42"/>
      <c r="C402" s="43"/>
      <c r="D402" s="236" t="s">
        <v>367</v>
      </c>
      <c r="E402" s="43"/>
      <c r="F402" s="281" t="s">
        <v>3986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367</v>
      </c>
      <c r="AU402" s="20" t="s">
        <v>86</v>
      </c>
    </row>
    <row r="403" s="2" customFormat="1" ht="24.15" customHeight="1">
      <c r="A403" s="41"/>
      <c r="B403" s="42"/>
      <c r="C403" s="216" t="s">
        <v>1051</v>
      </c>
      <c r="D403" s="216" t="s">
        <v>215</v>
      </c>
      <c r="E403" s="217" t="s">
        <v>3993</v>
      </c>
      <c r="F403" s="218" t="s">
        <v>3994</v>
      </c>
      <c r="G403" s="219" t="s">
        <v>740</v>
      </c>
      <c r="H403" s="220">
        <v>1</v>
      </c>
      <c r="I403" s="221"/>
      <c r="J403" s="222">
        <f>ROUND(I403*H403,2)</f>
        <v>0</v>
      </c>
      <c r="K403" s="218" t="s">
        <v>21</v>
      </c>
      <c r="L403" s="47"/>
      <c r="M403" s="223" t="s">
        <v>21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314</v>
      </c>
      <c r="AT403" s="227" t="s">
        <v>215</v>
      </c>
      <c r="AU403" s="227" t="s">
        <v>86</v>
      </c>
      <c r="AY403" s="20" t="s">
        <v>213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86</v>
      </c>
      <c r="BK403" s="228">
        <f>ROUND(I403*H403,2)</f>
        <v>0</v>
      </c>
      <c r="BL403" s="20" t="s">
        <v>314</v>
      </c>
      <c r="BM403" s="227" t="s">
        <v>3995</v>
      </c>
    </row>
    <row r="404" s="2" customFormat="1">
      <c r="A404" s="41"/>
      <c r="B404" s="42"/>
      <c r="C404" s="43"/>
      <c r="D404" s="236" t="s">
        <v>367</v>
      </c>
      <c r="E404" s="43"/>
      <c r="F404" s="281" t="s">
        <v>3986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367</v>
      </c>
      <c r="AU404" s="20" t="s">
        <v>86</v>
      </c>
    </row>
    <row r="405" s="2" customFormat="1" ht="33" customHeight="1">
      <c r="A405" s="41"/>
      <c r="B405" s="42"/>
      <c r="C405" s="216" t="s">
        <v>1136</v>
      </c>
      <c r="D405" s="216" t="s">
        <v>215</v>
      </c>
      <c r="E405" s="217" t="s">
        <v>3996</v>
      </c>
      <c r="F405" s="218" t="s">
        <v>3997</v>
      </c>
      <c r="G405" s="219" t="s">
        <v>740</v>
      </c>
      <c r="H405" s="220">
        <v>2</v>
      </c>
      <c r="I405" s="221"/>
      <c r="J405" s="222">
        <f>ROUND(I405*H405,2)</f>
        <v>0</v>
      </c>
      <c r="K405" s="218" t="s">
        <v>21</v>
      </c>
      <c r="L405" s="47"/>
      <c r="M405" s="223" t="s">
        <v>21</v>
      </c>
      <c r="N405" s="224" t="s">
        <v>45</v>
      </c>
      <c r="O405" s="87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314</v>
      </c>
      <c r="AT405" s="227" t="s">
        <v>215</v>
      </c>
      <c r="AU405" s="227" t="s">
        <v>86</v>
      </c>
      <c r="AY405" s="20" t="s">
        <v>213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86</v>
      </c>
      <c r="BK405" s="228">
        <f>ROUND(I405*H405,2)</f>
        <v>0</v>
      </c>
      <c r="BL405" s="20" t="s">
        <v>314</v>
      </c>
      <c r="BM405" s="227" t="s">
        <v>3998</v>
      </c>
    </row>
    <row r="406" s="2" customFormat="1">
      <c r="A406" s="41"/>
      <c r="B406" s="42"/>
      <c r="C406" s="43"/>
      <c r="D406" s="236" t="s">
        <v>367</v>
      </c>
      <c r="E406" s="43"/>
      <c r="F406" s="281" t="s">
        <v>3986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367</v>
      </c>
      <c r="AU406" s="20" t="s">
        <v>86</v>
      </c>
    </row>
    <row r="407" s="2" customFormat="1" ht="33" customHeight="1">
      <c r="A407" s="41"/>
      <c r="B407" s="42"/>
      <c r="C407" s="216" t="s">
        <v>1146</v>
      </c>
      <c r="D407" s="216" t="s">
        <v>215</v>
      </c>
      <c r="E407" s="217" t="s">
        <v>3999</v>
      </c>
      <c r="F407" s="218" t="s">
        <v>4000</v>
      </c>
      <c r="G407" s="219" t="s">
        <v>740</v>
      </c>
      <c r="H407" s="220">
        <v>1</v>
      </c>
      <c r="I407" s="221"/>
      <c r="J407" s="222">
        <f>ROUND(I407*H407,2)</f>
        <v>0</v>
      </c>
      <c r="K407" s="218" t="s">
        <v>21</v>
      </c>
      <c r="L407" s="47"/>
      <c r="M407" s="223" t="s">
        <v>21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314</v>
      </c>
      <c r="AT407" s="227" t="s">
        <v>215</v>
      </c>
      <c r="AU407" s="227" t="s">
        <v>86</v>
      </c>
      <c r="AY407" s="20" t="s">
        <v>213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86</v>
      </c>
      <c r="BK407" s="228">
        <f>ROUND(I407*H407,2)</f>
        <v>0</v>
      </c>
      <c r="BL407" s="20" t="s">
        <v>314</v>
      </c>
      <c r="BM407" s="227" t="s">
        <v>4001</v>
      </c>
    </row>
    <row r="408" s="2" customFormat="1">
      <c r="A408" s="41"/>
      <c r="B408" s="42"/>
      <c r="C408" s="43"/>
      <c r="D408" s="236" t="s">
        <v>367</v>
      </c>
      <c r="E408" s="43"/>
      <c r="F408" s="281" t="s">
        <v>3986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367</v>
      </c>
      <c r="AU408" s="20" t="s">
        <v>86</v>
      </c>
    </row>
    <row r="409" s="2" customFormat="1" ht="33" customHeight="1">
      <c r="A409" s="41"/>
      <c r="B409" s="42"/>
      <c r="C409" s="216" t="s">
        <v>1153</v>
      </c>
      <c r="D409" s="216" t="s">
        <v>215</v>
      </c>
      <c r="E409" s="217" t="s">
        <v>4002</v>
      </c>
      <c r="F409" s="218" t="s">
        <v>4003</v>
      </c>
      <c r="G409" s="219" t="s">
        <v>740</v>
      </c>
      <c r="H409" s="220">
        <v>1</v>
      </c>
      <c r="I409" s="221"/>
      <c r="J409" s="222">
        <f>ROUND(I409*H409,2)</f>
        <v>0</v>
      </c>
      <c r="K409" s="218" t="s">
        <v>21</v>
      </c>
      <c r="L409" s="47"/>
      <c r="M409" s="223" t="s">
        <v>21</v>
      </c>
      <c r="N409" s="224" t="s">
        <v>45</v>
      </c>
      <c r="O409" s="87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314</v>
      </c>
      <c r="AT409" s="227" t="s">
        <v>215</v>
      </c>
      <c r="AU409" s="227" t="s">
        <v>86</v>
      </c>
      <c r="AY409" s="20" t="s">
        <v>213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86</v>
      </c>
      <c r="BK409" s="228">
        <f>ROUND(I409*H409,2)</f>
        <v>0</v>
      </c>
      <c r="BL409" s="20" t="s">
        <v>314</v>
      </c>
      <c r="BM409" s="227" t="s">
        <v>4004</v>
      </c>
    </row>
    <row r="410" s="2" customFormat="1">
      <c r="A410" s="41"/>
      <c r="B410" s="42"/>
      <c r="C410" s="43"/>
      <c r="D410" s="236" t="s">
        <v>367</v>
      </c>
      <c r="E410" s="43"/>
      <c r="F410" s="281" t="s">
        <v>3986</v>
      </c>
      <c r="G410" s="43"/>
      <c r="H410" s="43"/>
      <c r="I410" s="231"/>
      <c r="J410" s="43"/>
      <c r="K410" s="43"/>
      <c r="L410" s="47"/>
      <c r="M410" s="232"/>
      <c r="N410" s="233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367</v>
      </c>
      <c r="AU410" s="20" t="s">
        <v>86</v>
      </c>
    </row>
    <row r="411" s="2" customFormat="1" ht="33" customHeight="1">
      <c r="A411" s="41"/>
      <c r="B411" s="42"/>
      <c r="C411" s="216" t="s">
        <v>1158</v>
      </c>
      <c r="D411" s="216" t="s">
        <v>215</v>
      </c>
      <c r="E411" s="217" t="s">
        <v>4005</v>
      </c>
      <c r="F411" s="218" t="s">
        <v>4006</v>
      </c>
      <c r="G411" s="219" t="s">
        <v>740</v>
      </c>
      <c r="H411" s="220">
        <v>1</v>
      </c>
      <c r="I411" s="221"/>
      <c r="J411" s="222">
        <f>ROUND(I411*H411,2)</f>
        <v>0</v>
      </c>
      <c r="K411" s="218" t="s">
        <v>21</v>
      </c>
      <c r="L411" s="47"/>
      <c r="M411" s="223" t="s">
        <v>21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314</v>
      </c>
      <c r="AT411" s="227" t="s">
        <v>215</v>
      </c>
      <c r="AU411" s="227" t="s">
        <v>86</v>
      </c>
      <c r="AY411" s="20" t="s">
        <v>213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86</v>
      </c>
      <c r="BK411" s="228">
        <f>ROUND(I411*H411,2)</f>
        <v>0</v>
      </c>
      <c r="BL411" s="20" t="s">
        <v>314</v>
      </c>
      <c r="BM411" s="227" t="s">
        <v>4007</v>
      </c>
    </row>
    <row r="412" s="2" customFormat="1">
      <c r="A412" s="41"/>
      <c r="B412" s="42"/>
      <c r="C412" s="43"/>
      <c r="D412" s="236" t="s">
        <v>367</v>
      </c>
      <c r="E412" s="43"/>
      <c r="F412" s="281" t="s">
        <v>3986</v>
      </c>
      <c r="G412" s="43"/>
      <c r="H412" s="43"/>
      <c r="I412" s="231"/>
      <c r="J412" s="43"/>
      <c r="K412" s="43"/>
      <c r="L412" s="47"/>
      <c r="M412" s="232"/>
      <c r="N412" s="233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367</v>
      </c>
      <c r="AU412" s="20" t="s">
        <v>86</v>
      </c>
    </row>
    <row r="413" s="2" customFormat="1" ht="33" customHeight="1">
      <c r="A413" s="41"/>
      <c r="B413" s="42"/>
      <c r="C413" s="216" t="s">
        <v>1165</v>
      </c>
      <c r="D413" s="216" t="s">
        <v>215</v>
      </c>
      <c r="E413" s="217" t="s">
        <v>4008</v>
      </c>
      <c r="F413" s="218" t="s">
        <v>4009</v>
      </c>
      <c r="G413" s="219" t="s">
        <v>740</v>
      </c>
      <c r="H413" s="220">
        <v>1</v>
      </c>
      <c r="I413" s="221"/>
      <c r="J413" s="222">
        <f>ROUND(I413*H413,2)</f>
        <v>0</v>
      </c>
      <c r="K413" s="218" t="s">
        <v>21</v>
      </c>
      <c r="L413" s="47"/>
      <c r="M413" s="223" t="s">
        <v>21</v>
      </c>
      <c r="N413" s="224" t="s">
        <v>45</v>
      </c>
      <c r="O413" s="87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314</v>
      </c>
      <c r="AT413" s="227" t="s">
        <v>215</v>
      </c>
      <c r="AU413" s="227" t="s">
        <v>86</v>
      </c>
      <c r="AY413" s="20" t="s">
        <v>213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86</v>
      </c>
      <c r="BK413" s="228">
        <f>ROUND(I413*H413,2)</f>
        <v>0</v>
      </c>
      <c r="BL413" s="20" t="s">
        <v>314</v>
      </c>
      <c r="BM413" s="227" t="s">
        <v>4010</v>
      </c>
    </row>
    <row r="414" s="2" customFormat="1">
      <c r="A414" s="41"/>
      <c r="B414" s="42"/>
      <c r="C414" s="43"/>
      <c r="D414" s="236" t="s">
        <v>367</v>
      </c>
      <c r="E414" s="43"/>
      <c r="F414" s="281" t="s">
        <v>3986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367</v>
      </c>
      <c r="AU414" s="20" t="s">
        <v>86</v>
      </c>
    </row>
    <row r="415" s="2" customFormat="1" ht="33" customHeight="1">
      <c r="A415" s="41"/>
      <c r="B415" s="42"/>
      <c r="C415" s="216" t="s">
        <v>1170</v>
      </c>
      <c r="D415" s="216" t="s">
        <v>215</v>
      </c>
      <c r="E415" s="217" t="s">
        <v>4011</v>
      </c>
      <c r="F415" s="218" t="s">
        <v>4012</v>
      </c>
      <c r="G415" s="219" t="s">
        <v>740</v>
      </c>
      <c r="H415" s="220">
        <v>1</v>
      </c>
      <c r="I415" s="221"/>
      <c r="J415" s="222">
        <f>ROUND(I415*H415,2)</f>
        <v>0</v>
      </c>
      <c r="K415" s="218" t="s">
        <v>21</v>
      </c>
      <c r="L415" s="47"/>
      <c r="M415" s="223" t="s">
        <v>21</v>
      </c>
      <c r="N415" s="224" t="s">
        <v>45</v>
      </c>
      <c r="O415" s="87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314</v>
      </c>
      <c r="AT415" s="227" t="s">
        <v>215</v>
      </c>
      <c r="AU415" s="227" t="s">
        <v>86</v>
      </c>
      <c r="AY415" s="20" t="s">
        <v>213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86</v>
      </c>
      <c r="BK415" s="228">
        <f>ROUND(I415*H415,2)</f>
        <v>0</v>
      </c>
      <c r="BL415" s="20" t="s">
        <v>314</v>
      </c>
      <c r="BM415" s="227" t="s">
        <v>4013</v>
      </c>
    </row>
    <row r="416" s="2" customFormat="1">
      <c r="A416" s="41"/>
      <c r="B416" s="42"/>
      <c r="C416" s="43"/>
      <c r="D416" s="236" t="s">
        <v>367</v>
      </c>
      <c r="E416" s="43"/>
      <c r="F416" s="281" t="s">
        <v>3986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367</v>
      </c>
      <c r="AU416" s="20" t="s">
        <v>86</v>
      </c>
    </row>
    <row r="417" s="2" customFormat="1" ht="24.15" customHeight="1">
      <c r="A417" s="41"/>
      <c r="B417" s="42"/>
      <c r="C417" s="216" t="s">
        <v>1179</v>
      </c>
      <c r="D417" s="216" t="s">
        <v>215</v>
      </c>
      <c r="E417" s="217" t="s">
        <v>4014</v>
      </c>
      <c r="F417" s="218" t="s">
        <v>4015</v>
      </c>
      <c r="G417" s="219" t="s">
        <v>740</v>
      </c>
      <c r="H417" s="220">
        <v>1</v>
      </c>
      <c r="I417" s="221"/>
      <c r="J417" s="222">
        <f>ROUND(I417*H417,2)</f>
        <v>0</v>
      </c>
      <c r="K417" s="218" t="s">
        <v>21</v>
      </c>
      <c r="L417" s="47"/>
      <c r="M417" s="223" t="s">
        <v>21</v>
      </c>
      <c r="N417" s="224" t="s">
        <v>45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314</v>
      </c>
      <c r="AT417" s="227" t="s">
        <v>215</v>
      </c>
      <c r="AU417" s="227" t="s">
        <v>86</v>
      </c>
      <c r="AY417" s="20" t="s">
        <v>213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86</v>
      </c>
      <c r="BK417" s="228">
        <f>ROUND(I417*H417,2)</f>
        <v>0</v>
      </c>
      <c r="BL417" s="20" t="s">
        <v>314</v>
      </c>
      <c r="BM417" s="227" t="s">
        <v>4016</v>
      </c>
    </row>
    <row r="418" s="2" customFormat="1">
      <c r="A418" s="41"/>
      <c r="B418" s="42"/>
      <c r="C418" s="43"/>
      <c r="D418" s="236" t="s">
        <v>367</v>
      </c>
      <c r="E418" s="43"/>
      <c r="F418" s="281" t="s">
        <v>3986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367</v>
      </c>
      <c r="AU418" s="20" t="s">
        <v>86</v>
      </c>
    </row>
    <row r="419" s="2" customFormat="1" ht="24.15" customHeight="1">
      <c r="A419" s="41"/>
      <c r="B419" s="42"/>
      <c r="C419" s="216" t="s">
        <v>1185</v>
      </c>
      <c r="D419" s="216" t="s">
        <v>215</v>
      </c>
      <c r="E419" s="217" t="s">
        <v>4017</v>
      </c>
      <c r="F419" s="218" t="s">
        <v>4018</v>
      </c>
      <c r="G419" s="219" t="s">
        <v>740</v>
      </c>
      <c r="H419" s="220">
        <v>1</v>
      </c>
      <c r="I419" s="221"/>
      <c r="J419" s="222">
        <f>ROUND(I419*H419,2)</f>
        <v>0</v>
      </c>
      <c r="K419" s="218" t="s">
        <v>21</v>
      </c>
      <c r="L419" s="47"/>
      <c r="M419" s="223" t="s">
        <v>21</v>
      </c>
      <c r="N419" s="224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314</v>
      </c>
      <c r="AT419" s="227" t="s">
        <v>215</v>
      </c>
      <c r="AU419" s="227" t="s">
        <v>86</v>
      </c>
      <c r="AY419" s="20" t="s">
        <v>213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86</v>
      </c>
      <c r="BK419" s="228">
        <f>ROUND(I419*H419,2)</f>
        <v>0</v>
      </c>
      <c r="BL419" s="20" t="s">
        <v>314</v>
      </c>
      <c r="BM419" s="227" t="s">
        <v>4019</v>
      </c>
    </row>
    <row r="420" s="2" customFormat="1">
      <c r="A420" s="41"/>
      <c r="B420" s="42"/>
      <c r="C420" s="43"/>
      <c r="D420" s="236" t="s">
        <v>367</v>
      </c>
      <c r="E420" s="43"/>
      <c r="F420" s="281" t="s">
        <v>3986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367</v>
      </c>
      <c r="AU420" s="20" t="s">
        <v>86</v>
      </c>
    </row>
    <row r="421" s="2" customFormat="1" ht="24.15" customHeight="1">
      <c r="A421" s="41"/>
      <c r="B421" s="42"/>
      <c r="C421" s="216" t="s">
        <v>1191</v>
      </c>
      <c r="D421" s="216" t="s">
        <v>215</v>
      </c>
      <c r="E421" s="217" t="s">
        <v>4020</v>
      </c>
      <c r="F421" s="218" t="s">
        <v>4021</v>
      </c>
      <c r="G421" s="219" t="s">
        <v>740</v>
      </c>
      <c r="H421" s="220">
        <v>8</v>
      </c>
      <c r="I421" s="221"/>
      <c r="J421" s="222">
        <f>ROUND(I421*H421,2)</f>
        <v>0</v>
      </c>
      <c r="K421" s="218" t="s">
        <v>21</v>
      </c>
      <c r="L421" s="47"/>
      <c r="M421" s="223" t="s">
        <v>21</v>
      </c>
      <c r="N421" s="224" t="s">
        <v>45</v>
      </c>
      <c r="O421" s="87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314</v>
      </c>
      <c r="AT421" s="227" t="s">
        <v>215</v>
      </c>
      <c r="AU421" s="227" t="s">
        <v>86</v>
      </c>
      <c r="AY421" s="20" t="s">
        <v>213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86</v>
      </c>
      <c r="BK421" s="228">
        <f>ROUND(I421*H421,2)</f>
        <v>0</v>
      </c>
      <c r="BL421" s="20" t="s">
        <v>314</v>
      </c>
      <c r="BM421" s="227" t="s">
        <v>4022</v>
      </c>
    </row>
    <row r="422" s="2" customFormat="1">
      <c r="A422" s="41"/>
      <c r="B422" s="42"/>
      <c r="C422" s="43"/>
      <c r="D422" s="236" t="s">
        <v>367</v>
      </c>
      <c r="E422" s="43"/>
      <c r="F422" s="281" t="s">
        <v>3986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367</v>
      </c>
      <c r="AU422" s="20" t="s">
        <v>86</v>
      </c>
    </row>
    <row r="423" s="2" customFormat="1" ht="24.15" customHeight="1">
      <c r="A423" s="41"/>
      <c r="B423" s="42"/>
      <c r="C423" s="216" t="s">
        <v>1199</v>
      </c>
      <c r="D423" s="216" t="s">
        <v>215</v>
      </c>
      <c r="E423" s="217" t="s">
        <v>4023</v>
      </c>
      <c r="F423" s="218" t="s">
        <v>4024</v>
      </c>
      <c r="G423" s="219" t="s">
        <v>740</v>
      </c>
      <c r="H423" s="220">
        <v>1</v>
      </c>
      <c r="I423" s="221"/>
      <c r="J423" s="222">
        <f>ROUND(I423*H423,2)</f>
        <v>0</v>
      </c>
      <c r="K423" s="218" t="s">
        <v>21</v>
      </c>
      <c r="L423" s="47"/>
      <c r="M423" s="223" t="s">
        <v>21</v>
      </c>
      <c r="N423" s="224" t="s">
        <v>45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314</v>
      </c>
      <c r="AT423" s="227" t="s">
        <v>215</v>
      </c>
      <c r="AU423" s="227" t="s">
        <v>86</v>
      </c>
      <c r="AY423" s="20" t="s">
        <v>213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86</v>
      </c>
      <c r="BK423" s="228">
        <f>ROUND(I423*H423,2)</f>
        <v>0</v>
      </c>
      <c r="BL423" s="20" t="s">
        <v>314</v>
      </c>
      <c r="BM423" s="227" t="s">
        <v>4025</v>
      </c>
    </row>
    <row r="424" s="2" customFormat="1">
      <c r="A424" s="41"/>
      <c r="B424" s="42"/>
      <c r="C424" s="43"/>
      <c r="D424" s="236" t="s">
        <v>367</v>
      </c>
      <c r="E424" s="43"/>
      <c r="F424" s="281" t="s">
        <v>3986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367</v>
      </c>
      <c r="AU424" s="20" t="s">
        <v>86</v>
      </c>
    </row>
    <row r="425" s="2" customFormat="1" ht="33" customHeight="1">
      <c r="A425" s="41"/>
      <c r="B425" s="42"/>
      <c r="C425" s="216" t="s">
        <v>1205</v>
      </c>
      <c r="D425" s="216" t="s">
        <v>215</v>
      </c>
      <c r="E425" s="217" t="s">
        <v>4026</v>
      </c>
      <c r="F425" s="218" t="s">
        <v>4027</v>
      </c>
      <c r="G425" s="219" t="s">
        <v>740</v>
      </c>
      <c r="H425" s="220">
        <v>1</v>
      </c>
      <c r="I425" s="221"/>
      <c r="J425" s="222">
        <f>ROUND(I425*H425,2)</f>
        <v>0</v>
      </c>
      <c r="K425" s="218" t="s">
        <v>21</v>
      </c>
      <c r="L425" s="47"/>
      <c r="M425" s="223" t="s">
        <v>21</v>
      </c>
      <c r="N425" s="224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314</v>
      </c>
      <c r="AT425" s="227" t="s">
        <v>215</v>
      </c>
      <c r="AU425" s="227" t="s">
        <v>86</v>
      </c>
      <c r="AY425" s="20" t="s">
        <v>213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86</v>
      </c>
      <c r="BK425" s="228">
        <f>ROUND(I425*H425,2)</f>
        <v>0</v>
      </c>
      <c r="BL425" s="20" t="s">
        <v>314</v>
      </c>
      <c r="BM425" s="227" t="s">
        <v>4028</v>
      </c>
    </row>
    <row r="426" s="2" customFormat="1">
      <c r="A426" s="41"/>
      <c r="B426" s="42"/>
      <c r="C426" s="43"/>
      <c r="D426" s="236" t="s">
        <v>367</v>
      </c>
      <c r="E426" s="43"/>
      <c r="F426" s="281" t="s">
        <v>3986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367</v>
      </c>
      <c r="AU426" s="20" t="s">
        <v>86</v>
      </c>
    </row>
    <row r="427" s="2" customFormat="1" ht="24.15" customHeight="1">
      <c r="A427" s="41"/>
      <c r="B427" s="42"/>
      <c r="C427" s="216" t="s">
        <v>1215</v>
      </c>
      <c r="D427" s="216" t="s">
        <v>215</v>
      </c>
      <c r="E427" s="217" t="s">
        <v>4029</v>
      </c>
      <c r="F427" s="218" t="s">
        <v>4030</v>
      </c>
      <c r="G427" s="219" t="s">
        <v>740</v>
      </c>
      <c r="H427" s="220">
        <v>5</v>
      </c>
      <c r="I427" s="221"/>
      <c r="J427" s="222">
        <f>ROUND(I427*H427,2)</f>
        <v>0</v>
      </c>
      <c r="K427" s="218" t="s">
        <v>21</v>
      </c>
      <c r="L427" s="47"/>
      <c r="M427" s="223" t="s">
        <v>21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314</v>
      </c>
      <c r="AT427" s="227" t="s">
        <v>215</v>
      </c>
      <c r="AU427" s="227" t="s">
        <v>86</v>
      </c>
      <c r="AY427" s="20" t="s">
        <v>213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86</v>
      </c>
      <c r="BK427" s="228">
        <f>ROUND(I427*H427,2)</f>
        <v>0</v>
      </c>
      <c r="BL427" s="20" t="s">
        <v>314</v>
      </c>
      <c r="BM427" s="227" t="s">
        <v>4031</v>
      </c>
    </row>
    <row r="428" s="2" customFormat="1">
      <c r="A428" s="41"/>
      <c r="B428" s="42"/>
      <c r="C428" s="43"/>
      <c r="D428" s="236" t="s">
        <v>367</v>
      </c>
      <c r="E428" s="43"/>
      <c r="F428" s="281" t="s">
        <v>3986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367</v>
      </c>
      <c r="AU428" s="20" t="s">
        <v>86</v>
      </c>
    </row>
    <row r="429" s="2" customFormat="1" ht="24.15" customHeight="1">
      <c r="A429" s="41"/>
      <c r="B429" s="42"/>
      <c r="C429" s="216" t="s">
        <v>1221</v>
      </c>
      <c r="D429" s="216" t="s">
        <v>215</v>
      </c>
      <c r="E429" s="217" t="s">
        <v>4032</v>
      </c>
      <c r="F429" s="218" t="s">
        <v>4033</v>
      </c>
      <c r="G429" s="219" t="s">
        <v>740</v>
      </c>
      <c r="H429" s="220">
        <v>1</v>
      </c>
      <c r="I429" s="221"/>
      <c r="J429" s="222">
        <f>ROUND(I429*H429,2)</f>
        <v>0</v>
      </c>
      <c r="K429" s="218" t="s">
        <v>21</v>
      </c>
      <c r="L429" s="47"/>
      <c r="M429" s="223" t="s">
        <v>21</v>
      </c>
      <c r="N429" s="224" t="s">
        <v>45</v>
      </c>
      <c r="O429" s="87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314</v>
      </c>
      <c r="AT429" s="227" t="s">
        <v>215</v>
      </c>
      <c r="AU429" s="227" t="s">
        <v>86</v>
      </c>
      <c r="AY429" s="20" t="s">
        <v>213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86</v>
      </c>
      <c r="BK429" s="228">
        <f>ROUND(I429*H429,2)</f>
        <v>0</v>
      </c>
      <c r="BL429" s="20" t="s">
        <v>314</v>
      </c>
      <c r="BM429" s="227" t="s">
        <v>4034</v>
      </c>
    </row>
    <row r="430" s="2" customFormat="1">
      <c r="A430" s="41"/>
      <c r="B430" s="42"/>
      <c r="C430" s="43"/>
      <c r="D430" s="236" t="s">
        <v>367</v>
      </c>
      <c r="E430" s="43"/>
      <c r="F430" s="281" t="s">
        <v>3986</v>
      </c>
      <c r="G430" s="43"/>
      <c r="H430" s="43"/>
      <c r="I430" s="231"/>
      <c r="J430" s="43"/>
      <c r="K430" s="43"/>
      <c r="L430" s="47"/>
      <c r="M430" s="232"/>
      <c r="N430" s="233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367</v>
      </c>
      <c r="AU430" s="20" t="s">
        <v>86</v>
      </c>
    </row>
    <row r="431" s="2" customFormat="1" ht="24.15" customHeight="1">
      <c r="A431" s="41"/>
      <c r="B431" s="42"/>
      <c r="C431" s="216" t="s">
        <v>1227</v>
      </c>
      <c r="D431" s="216" t="s">
        <v>215</v>
      </c>
      <c r="E431" s="217" t="s">
        <v>4035</v>
      </c>
      <c r="F431" s="218" t="s">
        <v>4036</v>
      </c>
      <c r="G431" s="219" t="s">
        <v>740</v>
      </c>
      <c r="H431" s="220">
        <v>1</v>
      </c>
      <c r="I431" s="221"/>
      <c r="J431" s="222">
        <f>ROUND(I431*H431,2)</f>
        <v>0</v>
      </c>
      <c r="K431" s="218" t="s">
        <v>21</v>
      </c>
      <c r="L431" s="47"/>
      <c r="M431" s="223" t="s">
        <v>21</v>
      </c>
      <c r="N431" s="224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314</v>
      </c>
      <c r="AT431" s="227" t="s">
        <v>215</v>
      </c>
      <c r="AU431" s="227" t="s">
        <v>86</v>
      </c>
      <c r="AY431" s="20" t="s">
        <v>213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86</v>
      </c>
      <c r="BK431" s="228">
        <f>ROUND(I431*H431,2)</f>
        <v>0</v>
      </c>
      <c r="BL431" s="20" t="s">
        <v>314</v>
      </c>
      <c r="BM431" s="227" t="s">
        <v>4037</v>
      </c>
    </row>
    <row r="432" s="2" customFormat="1">
      <c r="A432" s="41"/>
      <c r="B432" s="42"/>
      <c r="C432" s="43"/>
      <c r="D432" s="236" t="s">
        <v>367</v>
      </c>
      <c r="E432" s="43"/>
      <c r="F432" s="281" t="s">
        <v>3986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367</v>
      </c>
      <c r="AU432" s="20" t="s">
        <v>86</v>
      </c>
    </row>
    <row r="433" s="2" customFormat="1" ht="33" customHeight="1">
      <c r="A433" s="41"/>
      <c r="B433" s="42"/>
      <c r="C433" s="216" t="s">
        <v>1232</v>
      </c>
      <c r="D433" s="216" t="s">
        <v>215</v>
      </c>
      <c r="E433" s="217" t="s">
        <v>4038</v>
      </c>
      <c r="F433" s="218" t="s">
        <v>4039</v>
      </c>
      <c r="G433" s="219" t="s">
        <v>740</v>
      </c>
      <c r="H433" s="220">
        <v>2</v>
      </c>
      <c r="I433" s="221"/>
      <c r="J433" s="222">
        <f>ROUND(I433*H433,2)</f>
        <v>0</v>
      </c>
      <c r="K433" s="218" t="s">
        <v>21</v>
      </c>
      <c r="L433" s="47"/>
      <c r="M433" s="223" t="s">
        <v>21</v>
      </c>
      <c r="N433" s="224" t="s">
        <v>45</v>
      </c>
      <c r="O433" s="87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314</v>
      </c>
      <c r="AT433" s="227" t="s">
        <v>215</v>
      </c>
      <c r="AU433" s="227" t="s">
        <v>86</v>
      </c>
      <c r="AY433" s="20" t="s">
        <v>213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86</v>
      </c>
      <c r="BK433" s="228">
        <f>ROUND(I433*H433,2)</f>
        <v>0</v>
      </c>
      <c r="BL433" s="20" t="s">
        <v>314</v>
      </c>
      <c r="BM433" s="227" t="s">
        <v>4040</v>
      </c>
    </row>
    <row r="434" s="2" customFormat="1">
      <c r="A434" s="41"/>
      <c r="B434" s="42"/>
      <c r="C434" s="43"/>
      <c r="D434" s="236" t="s">
        <v>367</v>
      </c>
      <c r="E434" s="43"/>
      <c r="F434" s="281" t="s">
        <v>3986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367</v>
      </c>
      <c r="AU434" s="20" t="s">
        <v>86</v>
      </c>
    </row>
    <row r="435" s="2" customFormat="1" ht="33" customHeight="1">
      <c r="A435" s="41"/>
      <c r="B435" s="42"/>
      <c r="C435" s="216" t="s">
        <v>1238</v>
      </c>
      <c r="D435" s="216" t="s">
        <v>215</v>
      </c>
      <c r="E435" s="217" t="s">
        <v>4041</v>
      </c>
      <c r="F435" s="218" t="s">
        <v>4042</v>
      </c>
      <c r="G435" s="219" t="s">
        <v>740</v>
      </c>
      <c r="H435" s="220">
        <v>1</v>
      </c>
      <c r="I435" s="221"/>
      <c r="J435" s="222">
        <f>ROUND(I435*H435,2)</f>
        <v>0</v>
      </c>
      <c r="K435" s="218" t="s">
        <v>21</v>
      </c>
      <c r="L435" s="47"/>
      <c r="M435" s="223" t="s">
        <v>21</v>
      </c>
      <c r="N435" s="224" t="s">
        <v>45</v>
      </c>
      <c r="O435" s="87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7" t="s">
        <v>314</v>
      </c>
      <c r="AT435" s="227" t="s">
        <v>215</v>
      </c>
      <c r="AU435" s="227" t="s">
        <v>86</v>
      </c>
      <c r="AY435" s="20" t="s">
        <v>213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0" t="s">
        <v>86</v>
      </c>
      <c r="BK435" s="228">
        <f>ROUND(I435*H435,2)</f>
        <v>0</v>
      </c>
      <c r="BL435" s="20" t="s">
        <v>314</v>
      </c>
      <c r="BM435" s="227" t="s">
        <v>4043</v>
      </c>
    </row>
    <row r="436" s="2" customFormat="1">
      <c r="A436" s="41"/>
      <c r="B436" s="42"/>
      <c r="C436" s="43"/>
      <c r="D436" s="236" t="s">
        <v>367</v>
      </c>
      <c r="E436" s="43"/>
      <c r="F436" s="281" t="s">
        <v>3986</v>
      </c>
      <c r="G436" s="43"/>
      <c r="H436" s="43"/>
      <c r="I436" s="231"/>
      <c r="J436" s="43"/>
      <c r="K436" s="43"/>
      <c r="L436" s="47"/>
      <c r="M436" s="232"/>
      <c r="N436" s="233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367</v>
      </c>
      <c r="AU436" s="20" t="s">
        <v>86</v>
      </c>
    </row>
    <row r="437" s="2" customFormat="1" ht="24.15" customHeight="1">
      <c r="A437" s="41"/>
      <c r="B437" s="42"/>
      <c r="C437" s="216" t="s">
        <v>1243</v>
      </c>
      <c r="D437" s="216" t="s">
        <v>215</v>
      </c>
      <c r="E437" s="217" t="s">
        <v>4044</v>
      </c>
      <c r="F437" s="218" t="s">
        <v>4045</v>
      </c>
      <c r="G437" s="219" t="s">
        <v>740</v>
      </c>
      <c r="H437" s="220">
        <v>2</v>
      </c>
      <c r="I437" s="221"/>
      <c r="J437" s="222">
        <f>ROUND(I437*H437,2)</f>
        <v>0</v>
      </c>
      <c r="K437" s="218" t="s">
        <v>21</v>
      </c>
      <c r="L437" s="47"/>
      <c r="M437" s="223" t="s">
        <v>21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314</v>
      </c>
      <c r="AT437" s="227" t="s">
        <v>215</v>
      </c>
      <c r="AU437" s="227" t="s">
        <v>86</v>
      </c>
      <c r="AY437" s="20" t="s">
        <v>213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86</v>
      </c>
      <c r="BK437" s="228">
        <f>ROUND(I437*H437,2)</f>
        <v>0</v>
      </c>
      <c r="BL437" s="20" t="s">
        <v>314</v>
      </c>
      <c r="BM437" s="227" t="s">
        <v>4046</v>
      </c>
    </row>
    <row r="438" s="2" customFormat="1">
      <c r="A438" s="41"/>
      <c r="B438" s="42"/>
      <c r="C438" s="43"/>
      <c r="D438" s="236" t="s">
        <v>367</v>
      </c>
      <c r="E438" s="43"/>
      <c r="F438" s="281" t="s">
        <v>3986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367</v>
      </c>
      <c r="AU438" s="20" t="s">
        <v>86</v>
      </c>
    </row>
    <row r="439" s="2" customFormat="1" ht="24.15" customHeight="1">
      <c r="A439" s="41"/>
      <c r="B439" s="42"/>
      <c r="C439" s="216" t="s">
        <v>1248</v>
      </c>
      <c r="D439" s="216" t="s">
        <v>215</v>
      </c>
      <c r="E439" s="217" t="s">
        <v>4047</v>
      </c>
      <c r="F439" s="218" t="s">
        <v>4048</v>
      </c>
      <c r="G439" s="219" t="s">
        <v>740</v>
      </c>
      <c r="H439" s="220">
        <v>2</v>
      </c>
      <c r="I439" s="221"/>
      <c r="J439" s="222">
        <f>ROUND(I439*H439,2)</f>
        <v>0</v>
      </c>
      <c r="K439" s="218" t="s">
        <v>21</v>
      </c>
      <c r="L439" s="47"/>
      <c r="M439" s="223" t="s">
        <v>21</v>
      </c>
      <c r="N439" s="224" t="s">
        <v>45</v>
      </c>
      <c r="O439" s="87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314</v>
      </c>
      <c r="AT439" s="227" t="s">
        <v>215</v>
      </c>
      <c r="AU439" s="227" t="s">
        <v>86</v>
      </c>
      <c r="AY439" s="20" t="s">
        <v>213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86</v>
      </c>
      <c r="BK439" s="228">
        <f>ROUND(I439*H439,2)</f>
        <v>0</v>
      </c>
      <c r="BL439" s="20" t="s">
        <v>314</v>
      </c>
      <c r="BM439" s="227" t="s">
        <v>4049</v>
      </c>
    </row>
    <row r="440" s="2" customFormat="1">
      <c r="A440" s="41"/>
      <c r="B440" s="42"/>
      <c r="C440" s="43"/>
      <c r="D440" s="236" t="s">
        <v>367</v>
      </c>
      <c r="E440" s="43"/>
      <c r="F440" s="281" t="s">
        <v>3986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367</v>
      </c>
      <c r="AU440" s="20" t="s">
        <v>86</v>
      </c>
    </row>
    <row r="441" s="2" customFormat="1" ht="24.15" customHeight="1">
      <c r="A441" s="41"/>
      <c r="B441" s="42"/>
      <c r="C441" s="216" t="s">
        <v>1254</v>
      </c>
      <c r="D441" s="216" t="s">
        <v>215</v>
      </c>
      <c r="E441" s="217" t="s">
        <v>4050</v>
      </c>
      <c r="F441" s="218" t="s">
        <v>4051</v>
      </c>
      <c r="G441" s="219" t="s">
        <v>740</v>
      </c>
      <c r="H441" s="220">
        <v>5</v>
      </c>
      <c r="I441" s="221"/>
      <c r="J441" s="222">
        <f>ROUND(I441*H441,2)</f>
        <v>0</v>
      </c>
      <c r="K441" s="218" t="s">
        <v>21</v>
      </c>
      <c r="L441" s="47"/>
      <c r="M441" s="223" t="s">
        <v>21</v>
      </c>
      <c r="N441" s="224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314</v>
      </c>
      <c r="AT441" s="227" t="s">
        <v>215</v>
      </c>
      <c r="AU441" s="227" t="s">
        <v>86</v>
      </c>
      <c r="AY441" s="20" t="s">
        <v>213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86</v>
      </c>
      <c r="BK441" s="228">
        <f>ROUND(I441*H441,2)</f>
        <v>0</v>
      </c>
      <c r="BL441" s="20" t="s">
        <v>314</v>
      </c>
      <c r="BM441" s="227" t="s">
        <v>4052</v>
      </c>
    </row>
    <row r="442" s="2" customFormat="1">
      <c r="A442" s="41"/>
      <c r="B442" s="42"/>
      <c r="C442" s="43"/>
      <c r="D442" s="236" t="s">
        <v>367</v>
      </c>
      <c r="E442" s="43"/>
      <c r="F442" s="281" t="s">
        <v>3986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367</v>
      </c>
      <c r="AU442" s="20" t="s">
        <v>86</v>
      </c>
    </row>
    <row r="443" s="2" customFormat="1" ht="24.15" customHeight="1">
      <c r="A443" s="41"/>
      <c r="B443" s="42"/>
      <c r="C443" s="216" t="s">
        <v>1260</v>
      </c>
      <c r="D443" s="216" t="s">
        <v>215</v>
      </c>
      <c r="E443" s="217" t="s">
        <v>4053</v>
      </c>
      <c r="F443" s="218" t="s">
        <v>4054</v>
      </c>
      <c r="G443" s="219" t="s">
        <v>740</v>
      </c>
      <c r="H443" s="220">
        <v>2</v>
      </c>
      <c r="I443" s="221"/>
      <c r="J443" s="222">
        <f>ROUND(I443*H443,2)</f>
        <v>0</v>
      </c>
      <c r="K443" s="218" t="s">
        <v>21</v>
      </c>
      <c r="L443" s="47"/>
      <c r="M443" s="223" t="s">
        <v>21</v>
      </c>
      <c r="N443" s="224" t="s">
        <v>45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314</v>
      </c>
      <c r="AT443" s="227" t="s">
        <v>215</v>
      </c>
      <c r="AU443" s="227" t="s">
        <v>86</v>
      </c>
      <c r="AY443" s="20" t="s">
        <v>213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86</v>
      </c>
      <c r="BK443" s="228">
        <f>ROUND(I443*H443,2)</f>
        <v>0</v>
      </c>
      <c r="BL443" s="20" t="s">
        <v>314</v>
      </c>
      <c r="BM443" s="227" t="s">
        <v>4055</v>
      </c>
    </row>
    <row r="444" s="2" customFormat="1">
      <c r="A444" s="41"/>
      <c r="B444" s="42"/>
      <c r="C444" s="43"/>
      <c r="D444" s="236" t="s">
        <v>367</v>
      </c>
      <c r="E444" s="43"/>
      <c r="F444" s="281" t="s">
        <v>3986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367</v>
      </c>
      <c r="AU444" s="20" t="s">
        <v>86</v>
      </c>
    </row>
    <row r="445" s="2" customFormat="1" ht="24.15" customHeight="1">
      <c r="A445" s="41"/>
      <c r="B445" s="42"/>
      <c r="C445" s="216" t="s">
        <v>1265</v>
      </c>
      <c r="D445" s="216" t="s">
        <v>215</v>
      </c>
      <c r="E445" s="217" t="s">
        <v>4056</v>
      </c>
      <c r="F445" s="218" t="s">
        <v>4057</v>
      </c>
      <c r="G445" s="219" t="s">
        <v>740</v>
      </c>
      <c r="H445" s="220">
        <v>3</v>
      </c>
      <c r="I445" s="221"/>
      <c r="J445" s="222">
        <f>ROUND(I445*H445,2)</f>
        <v>0</v>
      </c>
      <c r="K445" s="218" t="s">
        <v>21</v>
      </c>
      <c r="L445" s="47"/>
      <c r="M445" s="223" t="s">
        <v>21</v>
      </c>
      <c r="N445" s="224" t="s">
        <v>45</v>
      </c>
      <c r="O445" s="87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314</v>
      </c>
      <c r="AT445" s="227" t="s">
        <v>215</v>
      </c>
      <c r="AU445" s="227" t="s">
        <v>86</v>
      </c>
      <c r="AY445" s="20" t="s">
        <v>213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86</v>
      </c>
      <c r="BK445" s="228">
        <f>ROUND(I445*H445,2)</f>
        <v>0</v>
      </c>
      <c r="BL445" s="20" t="s">
        <v>314</v>
      </c>
      <c r="BM445" s="227" t="s">
        <v>4058</v>
      </c>
    </row>
    <row r="446" s="2" customFormat="1">
      <c r="A446" s="41"/>
      <c r="B446" s="42"/>
      <c r="C446" s="43"/>
      <c r="D446" s="236" t="s">
        <v>367</v>
      </c>
      <c r="E446" s="43"/>
      <c r="F446" s="281" t="s">
        <v>3986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367</v>
      </c>
      <c r="AU446" s="20" t="s">
        <v>86</v>
      </c>
    </row>
    <row r="447" s="2" customFormat="1" ht="24.15" customHeight="1">
      <c r="A447" s="41"/>
      <c r="B447" s="42"/>
      <c r="C447" s="216" t="s">
        <v>1270</v>
      </c>
      <c r="D447" s="216" t="s">
        <v>215</v>
      </c>
      <c r="E447" s="217" t="s">
        <v>4059</v>
      </c>
      <c r="F447" s="218" t="s">
        <v>4060</v>
      </c>
      <c r="G447" s="219" t="s">
        <v>740</v>
      </c>
      <c r="H447" s="220">
        <v>3</v>
      </c>
      <c r="I447" s="221"/>
      <c r="J447" s="222">
        <f>ROUND(I447*H447,2)</f>
        <v>0</v>
      </c>
      <c r="K447" s="218" t="s">
        <v>21</v>
      </c>
      <c r="L447" s="47"/>
      <c r="M447" s="223" t="s">
        <v>21</v>
      </c>
      <c r="N447" s="224" t="s">
        <v>45</v>
      </c>
      <c r="O447" s="87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314</v>
      </c>
      <c r="AT447" s="227" t="s">
        <v>215</v>
      </c>
      <c r="AU447" s="227" t="s">
        <v>86</v>
      </c>
      <c r="AY447" s="20" t="s">
        <v>213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86</v>
      </c>
      <c r="BK447" s="228">
        <f>ROUND(I447*H447,2)</f>
        <v>0</v>
      </c>
      <c r="BL447" s="20" t="s">
        <v>314</v>
      </c>
      <c r="BM447" s="227" t="s">
        <v>4061</v>
      </c>
    </row>
    <row r="448" s="2" customFormat="1">
      <c r="A448" s="41"/>
      <c r="B448" s="42"/>
      <c r="C448" s="43"/>
      <c r="D448" s="236" t="s">
        <v>367</v>
      </c>
      <c r="E448" s="43"/>
      <c r="F448" s="281" t="s">
        <v>3986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367</v>
      </c>
      <c r="AU448" s="20" t="s">
        <v>86</v>
      </c>
    </row>
    <row r="449" s="2" customFormat="1" ht="24.15" customHeight="1">
      <c r="A449" s="41"/>
      <c r="B449" s="42"/>
      <c r="C449" s="216" t="s">
        <v>1275</v>
      </c>
      <c r="D449" s="216" t="s">
        <v>215</v>
      </c>
      <c r="E449" s="217" t="s">
        <v>4062</v>
      </c>
      <c r="F449" s="218" t="s">
        <v>4063</v>
      </c>
      <c r="G449" s="219" t="s">
        <v>740</v>
      </c>
      <c r="H449" s="220">
        <v>4</v>
      </c>
      <c r="I449" s="221"/>
      <c r="J449" s="222">
        <f>ROUND(I449*H449,2)</f>
        <v>0</v>
      </c>
      <c r="K449" s="218" t="s">
        <v>21</v>
      </c>
      <c r="L449" s="47"/>
      <c r="M449" s="223" t="s">
        <v>21</v>
      </c>
      <c r="N449" s="224" t="s">
        <v>45</v>
      </c>
      <c r="O449" s="87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314</v>
      </c>
      <c r="AT449" s="227" t="s">
        <v>215</v>
      </c>
      <c r="AU449" s="227" t="s">
        <v>86</v>
      </c>
      <c r="AY449" s="20" t="s">
        <v>213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86</v>
      </c>
      <c r="BK449" s="228">
        <f>ROUND(I449*H449,2)</f>
        <v>0</v>
      </c>
      <c r="BL449" s="20" t="s">
        <v>314</v>
      </c>
      <c r="BM449" s="227" t="s">
        <v>4064</v>
      </c>
    </row>
    <row r="450" s="2" customFormat="1">
      <c r="A450" s="41"/>
      <c r="B450" s="42"/>
      <c r="C450" s="43"/>
      <c r="D450" s="236" t="s">
        <v>367</v>
      </c>
      <c r="E450" s="43"/>
      <c r="F450" s="281" t="s">
        <v>3986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367</v>
      </c>
      <c r="AU450" s="20" t="s">
        <v>86</v>
      </c>
    </row>
    <row r="451" s="2" customFormat="1" ht="33" customHeight="1">
      <c r="A451" s="41"/>
      <c r="B451" s="42"/>
      <c r="C451" s="216" t="s">
        <v>1286</v>
      </c>
      <c r="D451" s="216" t="s">
        <v>215</v>
      </c>
      <c r="E451" s="217" t="s">
        <v>4065</v>
      </c>
      <c r="F451" s="218" t="s">
        <v>4066</v>
      </c>
      <c r="G451" s="219" t="s">
        <v>740</v>
      </c>
      <c r="H451" s="220">
        <v>1</v>
      </c>
      <c r="I451" s="221"/>
      <c r="J451" s="222">
        <f>ROUND(I451*H451,2)</f>
        <v>0</v>
      </c>
      <c r="K451" s="218" t="s">
        <v>21</v>
      </c>
      <c r="L451" s="47"/>
      <c r="M451" s="223" t="s">
        <v>21</v>
      </c>
      <c r="N451" s="224" t="s">
        <v>45</v>
      </c>
      <c r="O451" s="87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314</v>
      </c>
      <c r="AT451" s="227" t="s">
        <v>215</v>
      </c>
      <c r="AU451" s="227" t="s">
        <v>86</v>
      </c>
      <c r="AY451" s="20" t="s">
        <v>213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86</v>
      </c>
      <c r="BK451" s="228">
        <f>ROUND(I451*H451,2)</f>
        <v>0</v>
      </c>
      <c r="BL451" s="20" t="s">
        <v>314</v>
      </c>
      <c r="BM451" s="227" t="s">
        <v>4067</v>
      </c>
    </row>
    <row r="452" s="2" customFormat="1">
      <c r="A452" s="41"/>
      <c r="B452" s="42"/>
      <c r="C452" s="43"/>
      <c r="D452" s="236" t="s">
        <v>367</v>
      </c>
      <c r="E452" s="43"/>
      <c r="F452" s="281" t="s">
        <v>3986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367</v>
      </c>
      <c r="AU452" s="20" t="s">
        <v>86</v>
      </c>
    </row>
    <row r="453" s="2" customFormat="1" ht="33" customHeight="1">
      <c r="A453" s="41"/>
      <c r="B453" s="42"/>
      <c r="C453" s="216" t="s">
        <v>1292</v>
      </c>
      <c r="D453" s="216" t="s">
        <v>215</v>
      </c>
      <c r="E453" s="217" t="s">
        <v>4068</v>
      </c>
      <c r="F453" s="218" t="s">
        <v>4069</v>
      </c>
      <c r="G453" s="219" t="s">
        <v>740</v>
      </c>
      <c r="H453" s="220">
        <v>4</v>
      </c>
      <c r="I453" s="221"/>
      <c r="J453" s="222">
        <f>ROUND(I453*H453,2)</f>
        <v>0</v>
      </c>
      <c r="K453" s="218" t="s">
        <v>21</v>
      </c>
      <c r="L453" s="47"/>
      <c r="M453" s="223" t="s">
        <v>21</v>
      </c>
      <c r="N453" s="224" t="s">
        <v>45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314</v>
      </c>
      <c r="AT453" s="227" t="s">
        <v>215</v>
      </c>
      <c r="AU453" s="227" t="s">
        <v>86</v>
      </c>
      <c r="AY453" s="20" t="s">
        <v>213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86</v>
      </c>
      <c r="BK453" s="228">
        <f>ROUND(I453*H453,2)</f>
        <v>0</v>
      </c>
      <c r="BL453" s="20" t="s">
        <v>314</v>
      </c>
      <c r="BM453" s="227" t="s">
        <v>4070</v>
      </c>
    </row>
    <row r="454" s="2" customFormat="1">
      <c r="A454" s="41"/>
      <c r="B454" s="42"/>
      <c r="C454" s="43"/>
      <c r="D454" s="236" t="s">
        <v>367</v>
      </c>
      <c r="E454" s="43"/>
      <c r="F454" s="281" t="s">
        <v>3986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367</v>
      </c>
      <c r="AU454" s="20" t="s">
        <v>86</v>
      </c>
    </row>
    <row r="455" s="2" customFormat="1" ht="24.15" customHeight="1">
      <c r="A455" s="41"/>
      <c r="B455" s="42"/>
      <c r="C455" s="216" t="s">
        <v>1359</v>
      </c>
      <c r="D455" s="216" t="s">
        <v>215</v>
      </c>
      <c r="E455" s="217" t="s">
        <v>4071</v>
      </c>
      <c r="F455" s="218" t="s">
        <v>4072</v>
      </c>
      <c r="G455" s="219" t="s">
        <v>740</v>
      </c>
      <c r="H455" s="220">
        <v>4</v>
      </c>
      <c r="I455" s="221"/>
      <c r="J455" s="222">
        <f>ROUND(I455*H455,2)</f>
        <v>0</v>
      </c>
      <c r="K455" s="218" t="s">
        <v>21</v>
      </c>
      <c r="L455" s="47"/>
      <c r="M455" s="223" t="s">
        <v>21</v>
      </c>
      <c r="N455" s="224" t="s">
        <v>45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314</v>
      </c>
      <c r="AT455" s="227" t="s">
        <v>215</v>
      </c>
      <c r="AU455" s="227" t="s">
        <v>86</v>
      </c>
      <c r="AY455" s="20" t="s">
        <v>213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86</v>
      </c>
      <c r="BK455" s="228">
        <f>ROUND(I455*H455,2)</f>
        <v>0</v>
      </c>
      <c r="BL455" s="20" t="s">
        <v>314</v>
      </c>
      <c r="BM455" s="227" t="s">
        <v>4073</v>
      </c>
    </row>
    <row r="456" s="2" customFormat="1">
      <c r="A456" s="41"/>
      <c r="B456" s="42"/>
      <c r="C456" s="43"/>
      <c r="D456" s="236" t="s">
        <v>367</v>
      </c>
      <c r="E456" s="43"/>
      <c r="F456" s="281" t="s">
        <v>3986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367</v>
      </c>
      <c r="AU456" s="20" t="s">
        <v>86</v>
      </c>
    </row>
    <row r="457" s="2" customFormat="1" ht="33" customHeight="1">
      <c r="A457" s="41"/>
      <c r="B457" s="42"/>
      <c r="C457" s="216" t="s">
        <v>1387</v>
      </c>
      <c r="D457" s="216" t="s">
        <v>215</v>
      </c>
      <c r="E457" s="217" t="s">
        <v>4074</v>
      </c>
      <c r="F457" s="218" t="s">
        <v>4075</v>
      </c>
      <c r="G457" s="219" t="s">
        <v>740</v>
      </c>
      <c r="H457" s="220">
        <v>2</v>
      </c>
      <c r="I457" s="221"/>
      <c r="J457" s="222">
        <f>ROUND(I457*H457,2)</f>
        <v>0</v>
      </c>
      <c r="K457" s="218" t="s">
        <v>21</v>
      </c>
      <c r="L457" s="47"/>
      <c r="M457" s="223" t="s">
        <v>21</v>
      </c>
      <c r="N457" s="224" t="s">
        <v>45</v>
      </c>
      <c r="O457" s="87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314</v>
      </c>
      <c r="AT457" s="227" t="s">
        <v>215</v>
      </c>
      <c r="AU457" s="227" t="s">
        <v>86</v>
      </c>
      <c r="AY457" s="20" t="s">
        <v>213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86</v>
      </c>
      <c r="BK457" s="228">
        <f>ROUND(I457*H457,2)</f>
        <v>0</v>
      </c>
      <c r="BL457" s="20" t="s">
        <v>314</v>
      </c>
      <c r="BM457" s="227" t="s">
        <v>4076</v>
      </c>
    </row>
    <row r="458" s="2" customFormat="1">
      <c r="A458" s="41"/>
      <c r="B458" s="42"/>
      <c r="C458" s="43"/>
      <c r="D458" s="236" t="s">
        <v>367</v>
      </c>
      <c r="E458" s="43"/>
      <c r="F458" s="281" t="s">
        <v>3986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367</v>
      </c>
      <c r="AU458" s="20" t="s">
        <v>86</v>
      </c>
    </row>
    <row r="459" s="2" customFormat="1" ht="24.15" customHeight="1">
      <c r="A459" s="41"/>
      <c r="B459" s="42"/>
      <c r="C459" s="216" t="s">
        <v>1405</v>
      </c>
      <c r="D459" s="216" t="s">
        <v>215</v>
      </c>
      <c r="E459" s="217" t="s">
        <v>4077</v>
      </c>
      <c r="F459" s="218" t="s">
        <v>4078</v>
      </c>
      <c r="G459" s="219" t="s">
        <v>740</v>
      </c>
      <c r="H459" s="220">
        <v>2</v>
      </c>
      <c r="I459" s="221"/>
      <c r="J459" s="222">
        <f>ROUND(I459*H459,2)</f>
        <v>0</v>
      </c>
      <c r="K459" s="218" t="s">
        <v>21</v>
      </c>
      <c r="L459" s="47"/>
      <c r="M459" s="223" t="s">
        <v>21</v>
      </c>
      <c r="N459" s="224" t="s">
        <v>45</v>
      </c>
      <c r="O459" s="87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314</v>
      </c>
      <c r="AT459" s="227" t="s">
        <v>215</v>
      </c>
      <c r="AU459" s="227" t="s">
        <v>86</v>
      </c>
      <c r="AY459" s="20" t="s">
        <v>213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86</v>
      </c>
      <c r="BK459" s="228">
        <f>ROUND(I459*H459,2)</f>
        <v>0</v>
      </c>
      <c r="BL459" s="20" t="s">
        <v>314</v>
      </c>
      <c r="BM459" s="227" t="s">
        <v>4079</v>
      </c>
    </row>
    <row r="460" s="2" customFormat="1">
      <c r="A460" s="41"/>
      <c r="B460" s="42"/>
      <c r="C460" s="43"/>
      <c r="D460" s="236" t="s">
        <v>367</v>
      </c>
      <c r="E460" s="43"/>
      <c r="F460" s="281" t="s">
        <v>3986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367</v>
      </c>
      <c r="AU460" s="20" t="s">
        <v>86</v>
      </c>
    </row>
    <row r="461" s="2" customFormat="1" ht="33" customHeight="1">
      <c r="A461" s="41"/>
      <c r="B461" s="42"/>
      <c r="C461" s="216" t="s">
        <v>1412</v>
      </c>
      <c r="D461" s="216" t="s">
        <v>215</v>
      </c>
      <c r="E461" s="217" t="s">
        <v>4080</v>
      </c>
      <c r="F461" s="218" t="s">
        <v>4081</v>
      </c>
      <c r="G461" s="219" t="s">
        <v>740</v>
      </c>
      <c r="H461" s="220">
        <v>1</v>
      </c>
      <c r="I461" s="221"/>
      <c r="J461" s="222">
        <f>ROUND(I461*H461,2)</f>
        <v>0</v>
      </c>
      <c r="K461" s="218" t="s">
        <v>21</v>
      </c>
      <c r="L461" s="47"/>
      <c r="M461" s="223" t="s">
        <v>21</v>
      </c>
      <c r="N461" s="224" t="s">
        <v>45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314</v>
      </c>
      <c r="AT461" s="227" t="s">
        <v>215</v>
      </c>
      <c r="AU461" s="227" t="s">
        <v>86</v>
      </c>
      <c r="AY461" s="20" t="s">
        <v>213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86</v>
      </c>
      <c r="BK461" s="228">
        <f>ROUND(I461*H461,2)</f>
        <v>0</v>
      </c>
      <c r="BL461" s="20" t="s">
        <v>314</v>
      </c>
      <c r="BM461" s="227" t="s">
        <v>4082</v>
      </c>
    </row>
    <row r="462" s="2" customFormat="1">
      <c r="A462" s="41"/>
      <c r="B462" s="42"/>
      <c r="C462" s="43"/>
      <c r="D462" s="236" t="s">
        <v>367</v>
      </c>
      <c r="E462" s="43"/>
      <c r="F462" s="281" t="s">
        <v>3986</v>
      </c>
      <c r="G462" s="43"/>
      <c r="H462" s="43"/>
      <c r="I462" s="231"/>
      <c r="J462" s="43"/>
      <c r="K462" s="43"/>
      <c r="L462" s="47"/>
      <c r="M462" s="232"/>
      <c r="N462" s="233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367</v>
      </c>
      <c r="AU462" s="20" t="s">
        <v>86</v>
      </c>
    </row>
    <row r="463" s="2" customFormat="1" ht="24.15" customHeight="1">
      <c r="A463" s="41"/>
      <c r="B463" s="42"/>
      <c r="C463" s="216" t="s">
        <v>1418</v>
      </c>
      <c r="D463" s="216" t="s">
        <v>215</v>
      </c>
      <c r="E463" s="217" t="s">
        <v>4083</v>
      </c>
      <c r="F463" s="218" t="s">
        <v>4084</v>
      </c>
      <c r="G463" s="219" t="s">
        <v>740</v>
      </c>
      <c r="H463" s="220">
        <v>1</v>
      </c>
      <c r="I463" s="221"/>
      <c r="J463" s="222">
        <f>ROUND(I463*H463,2)</f>
        <v>0</v>
      </c>
      <c r="K463" s="218" t="s">
        <v>21</v>
      </c>
      <c r="L463" s="47"/>
      <c r="M463" s="223" t="s">
        <v>21</v>
      </c>
      <c r="N463" s="224" t="s">
        <v>45</v>
      </c>
      <c r="O463" s="87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314</v>
      </c>
      <c r="AT463" s="227" t="s">
        <v>215</v>
      </c>
      <c r="AU463" s="227" t="s">
        <v>86</v>
      </c>
      <c r="AY463" s="20" t="s">
        <v>213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86</v>
      </c>
      <c r="BK463" s="228">
        <f>ROUND(I463*H463,2)</f>
        <v>0</v>
      </c>
      <c r="BL463" s="20" t="s">
        <v>314</v>
      </c>
      <c r="BM463" s="227" t="s">
        <v>4085</v>
      </c>
    </row>
    <row r="464" s="2" customFormat="1">
      <c r="A464" s="41"/>
      <c r="B464" s="42"/>
      <c r="C464" s="43"/>
      <c r="D464" s="236" t="s">
        <v>367</v>
      </c>
      <c r="E464" s="43"/>
      <c r="F464" s="281" t="s">
        <v>3986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367</v>
      </c>
      <c r="AU464" s="20" t="s">
        <v>86</v>
      </c>
    </row>
    <row r="465" s="2" customFormat="1" ht="33" customHeight="1">
      <c r="A465" s="41"/>
      <c r="B465" s="42"/>
      <c r="C465" s="216" t="s">
        <v>1423</v>
      </c>
      <c r="D465" s="216" t="s">
        <v>215</v>
      </c>
      <c r="E465" s="217" t="s">
        <v>4086</v>
      </c>
      <c r="F465" s="218" t="s">
        <v>4087</v>
      </c>
      <c r="G465" s="219" t="s">
        <v>740</v>
      </c>
      <c r="H465" s="220">
        <v>1</v>
      </c>
      <c r="I465" s="221"/>
      <c r="J465" s="222">
        <f>ROUND(I465*H465,2)</f>
        <v>0</v>
      </c>
      <c r="K465" s="218" t="s">
        <v>21</v>
      </c>
      <c r="L465" s="47"/>
      <c r="M465" s="223" t="s">
        <v>21</v>
      </c>
      <c r="N465" s="224" t="s">
        <v>45</v>
      </c>
      <c r="O465" s="87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314</v>
      </c>
      <c r="AT465" s="227" t="s">
        <v>215</v>
      </c>
      <c r="AU465" s="227" t="s">
        <v>86</v>
      </c>
      <c r="AY465" s="20" t="s">
        <v>213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86</v>
      </c>
      <c r="BK465" s="228">
        <f>ROUND(I465*H465,2)</f>
        <v>0</v>
      </c>
      <c r="BL465" s="20" t="s">
        <v>314</v>
      </c>
      <c r="BM465" s="227" t="s">
        <v>4088</v>
      </c>
    </row>
    <row r="466" s="2" customFormat="1">
      <c r="A466" s="41"/>
      <c r="B466" s="42"/>
      <c r="C466" s="43"/>
      <c r="D466" s="236" t="s">
        <v>367</v>
      </c>
      <c r="E466" s="43"/>
      <c r="F466" s="281" t="s">
        <v>3986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367</v>
      </c>
      <c r="AU466" s="20" t="s">
        <v>86</v>
      </c>
    </row>
    <row r="467" s="2" customFormat="1" ht="33" customHeight="1">
      <c r="A467" s="41"/>
      <c r="B467" s="42"/>
      <c r="C467" s="216" t="s">
        <v>1430</v>
      </c>
      <c r="D467" s="216" t="s">
        <v>215</v>
      </c>
      <c r="E467" s="217" t="s">
        <v>4089</v>
      </c>
      <c r="F467" s="218" t="s">
        <v>4090</v>
      </c>
      <c r="G467" s="219" t="s">
        <v>740</v>
      </c>
      <c r="H467" s="220">
        <v>1</v>
      </c>
      <c r="I467" s="221"/>
      <c r="J467" s="222">
        <f>ROUND(I467*H467,2)</f>
        <v>0</v>
      </c>
      <c r="K467" s="218" t="s">
        <v>21</v>
      </c>
      <c r="L467" s="47"/>
      <c r="M467" s="223" t="s">
        <v>21</v>
      </c>
      <c r="N467" s="224" t="s">
        <v>45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314</v>
      </c>
      <c r="AT467" s="227" t="s">
        <v>215</v>
      </c>
      <c r="AU467" s="227" t="s">
        <v>86</v>
      </c>
      <c r="AY467" s="20" t="s">
        <v>213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86</v>
      </c>
      <c r="BK467" s="228">
        <f>ROUND(I467*H467,2)</f>
        <v>0</v>
      </c>
      <c r="BL467" s="20" t="s">
        <v>314</v>
      </c>
      <c r="BM467" s="227" t="s">
        <v>4091</v>
      </c>
    </row>
    <row r="468" s="2" customFormat="1">
      <c r="A468" s="41"/>
      <c r="B468" s="42"/>
      <c r="C468" s="43"/>
      <c r="D468" s="236" t="s">
        <v>367</v>
      </c>
      <c r="E468" s="43"/>
      <c r="F468" s="281" t="s">
        <v>3986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367</v>
      </c>
      <c r="AU468" s="20" t="s">
        <v>86</v>
      </c>
    </row>
    <row r="469" s="2" customFormat="1" ht="33" customHeight="1">
      <c r="A469" s="41"/>
      <c r="B469" s="42"/>
      <c r="C469" s="216" t="s">
        <v>1438</v>
      </c>
      <c r="D469" s="216" t="s">
        <v>215</v>
      </c>
      <c r="E469" s="217" t="s">
        <v>4092</v>
      </c>
      <c r="F469" s="218" t="s">
        <v>4093</v>
      </c>
      <c r="G469" s="219" t="s">
        <v>740</v>
      </c>
      <c r="H469" s="220">
        <v>1</v>
      </c>
      <c r="I469" s="221"/>
      <c r="J469" s="222">
        <f>ROUND(I469*H469,2)</f>
        <v>0</v>
      </c>
      <c r="K469" s="218" t="s">
        <v>21</v>
      </c>
      <c r="L469" s="47"/>
      <c r="M469" s="223" t="s">
        <v>21</v>
      </c>
      <c r="N469" s="224" t="s">
        <v>45</v>
      </c>
      <c r="O469" s="87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314</v>
      </c>
      <c r="AT469" s="227" t="s">
        <v>215</v>
      </c>
      <c r="AU469" s="227" t="s">
        <v>86</v>
      </c>
      <c r="AY469" s="20" t="s">
        <v>213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86</v>
      </c>
      <c r="BK469" s="228">
        <f>ROUND(I469*H469,2)</f>
        <v>0</v>
      </c>
      <c r="BL469" s="20" t="s">
        <v>314</v>
      </c>
      <c r="BM469" s="227" t="s">
        <v>4094</v>
      </c>
    </row>
    <row r="470" s="2" customFormat="1">
      <c r="A470" s="41"/>
      <c r="B470" s="42"/>
      <c r="C470" s="43"/>
      <c r="D470" s="236" t="s">
        <v>367</v>
      </c>
      <c r="E470" s="43"/>
      <c r="F470" s="281" t="s">
        <v>3986</v>
      </c>
      <c r="G470" s="43"/>
      <c r="H470" s="43"/>
      <c r="I470" s="231"/>
      <c r="J470" s="43"/>
      <c r="K470" s="43"/>
      <c r="L470" s="47"/>
      <c r="M470" s="232"/>
      <c r="N470" s="233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367</v>
      </c>
      <c r="AU470" s="20" t="s">
        <v>86</v>
      </c>
    </row>
    <row r="471" s="2" customFormat="1" ht="24.15" customHeight="1">
      <c r="A471" s="41"/>
      <c r="B471" s="42"/>
      <c r="C471" s="216" t="s">
        <v>1444</v>
      </c>
      <c r="D471" s="216" t="s">
        <v>215</v>
      </c>
      <c r="E471" s="217" t="s">
        <v>4095</v>
      </c>
      <c r="F471" s="218" t="s">
        <v>4096</v>
      </c>
      <c r="G471" s="219" t="s">
        <v>740</v>
      </c>
      <c r="H471" s="220">
        <v>1</v>
      </c>
      <c r="I471" s="221"/>
      <c r="J471" s="222">
        <f>ROUND(I471*H471,2)</f>
        <v>0</v>
      </c>
      <c r="K471" s="218" t="s">
        <v>21</v>
      </c>
      <c r="L471" s="47"/>
      <c r="M471" s="223" t="s">
        <v>21</v>
      </c>
      <c r="N471" s="224" t="s">
        <v>45</v>
      </c>
      <c r="O471" s="87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314</v>
      </c>
      <c r="AT471" s="227" t="s">
        <v>215</v>
      </c>
      <c r="AU471" s="227" t="s">
        <v>86</v>
      </c>
      <c r="AY471" s="20" t="s">
        <v>213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86</v>
      </c>
      <c r="BK471" s="228">
        <f>ROUND(I471*H471,2)</f>
        <v>0</v>
      </c>
      <c r="BL471" s="20" t="s">
        <v>314</v>
      </c>
      <c r="BM471" s="227" t="s">
        <v>4097</v>
      </c>
    </row>
    <row r="472" s="2" customFormat="1">
      <c r="A472" s="41"/>
      <c r="B472" s="42"/>
      <c r="C472" s="43"/>
      <c r="D472" s="236" t="s">
        <v>367</v>
      </c>
      <c r="E472" s="43"/>
      <c r="F472" s="281" t="s">
        <v>3986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367</v>
      </c>
      <c r="AU472" s="20" t="s">
        <v>86</v>
      </c>
    </row>
    <row r="473" s="2" customFormat="1" ht="33" customHeight="1">
      <c r="A473" s="41"/>
      <c r="B473" s="42"/>
      <c r="C473" s="216" t="s">
        <v>1452</v>
      </c>
      <c r="D473" s="216" t="s">
        <v>215</v>
      </c>
      <c r="E473" s="217" t="s">
        <v>4098</v>
      </c>
      <c r="F473" s="218" t="s">
        <v>4099</v>
      </c>
      <c r="G473" s="219" t="s">
        <v>740</v>
      </c>
      <c r="H473" s="220">
        <v>2</v>
      </c>
      <c r="I473" s="221"/>
      <c r="J473" s="222">
        <f>ROUND(I473*H473,2)</f>
        <v>0</v>
      </c>
      <c r="K473" s="218" t="s">
        <v>21</v>
      </c>
      <c r="L473" s="47"/>
      <c r="M473" s="223" t="s">
        <v>21</v>
      </c>
      <c r="N473" s="224" t="s">
        <v>45</v>
      </c>
      <c r="O473" s="87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7" t="s">
        <v>314</v>
      </c>
      <c r="AT473" s="227" t="s">
        <v>215</v>
      </c>
      <c r="AU473" s="227" t="s">
        <v>86</v>
      </c>
      <c r="AY473" s="20" t="s">
        <v>213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20" t="s">
        <v>86</v>
      </c>
      <c r="BK473" s="228">
        <f>ROUND(I473*H473,2)</f>
        <v>0</v>
      </c>
      <c r="BL473" s="20" t="s">
        <v>314</v>
      </c>
      <c r="BM473" s="227" t="s">
        <v>4100</v>
      </c>
    </row>
    <row r="474" s="2" customFormat="1">
      <c r="A474" s="41"/>
      <c r="B474" s="42"/>
      <c r="C474" s="43"/>
      <c r="D474" s="236" t="s">
        <v>367</v>
      </c>
      <c r="E474" s="43"/>
      <c r="F474" s="281" t="s">
        <v>3986</v>
      </c>
      <c r="G474" s="43"/>
      <c r="H474" s="43"/>
      <c r="I474" s="231"/>
      <c r="J474" s="43"/>
      <c r="K474" s="43"/>
      <c r="L474" s="47"/>
      <c r="M474" s="232"/>
      <c r="N474" s="233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367</v>
      </c>
      <c r="AU474" s="20" t="s">
        <v>86</v>
      </c>
    </row>
    <row r="475" s="2" customFormat="1" ht="33" customHeight="1">
      <c r="A475" s="41"/>
      <c r="B475" s="42"/>
      <c r="C475" s="216" t="s">
        <v>1456</v>
      </c>
      <c r="D475" s="216" t="s">
        <v>215</v>
      </c>
      <c r="E475" s="217" t="s">
        <v>4101</v>
      </c>
      <c r="F475" s="218" t="s">
        <v>4102</v>
      </c>
      <c r="G475" s="219" t="s">
        <v>740</v>
      </c>
      <c r="H475" s="220">
        <v>2</v>
      </c>
      <c r="I475" s="221"/>
      <c r="J475" s="222">
        <f>ROUND(I475*H475,2)</f>
        <v>0</v>
      </c>
      <c r="K475" s="218" t="s">
        <v>21</v>
      </c>
      <c r="L475" s="47"/>
      <c r="M475" s="223" t="s">
        <v>21</v>
      </c>
      <c r="N475" s="224" t="s">
        <v>45</v>
      </c>
      <c r="O475" s="87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314</v>
      </c>
      <c r="AT475" s="227" t="s">
        <v>215</v>
      </c>
      <c r="AU475" s="227" t="s">
        <v>86</v>
      </c>
      <c r="AY475" s="20" t="s">
        <v>213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86</v>
      </c>
      <c r="BK475" s="228">
        <f>ROUND(I475*H475,2)</f>
        <v>0</v>
      </c>
      <c r="BL475" s="20" t="s">
        <v>314</v>
      </c>
      <c r="BM475" s="227" t="s">
        <v>4103</v>
      </c>
    </row>
    <row r="476" s="2" customFormat="1">
      <c r="A476" s="41"/>
      <c r="B476" s="42"/>
      <c r="C476" s="43"/>
      <c r="D476" s="236" t="s">
        <v>367</v>
      </c>
      <c r="E476" s="43"/>
      <c r="F476" s="281" t="s">
        <v>3986</v>
      </c>
      <c r="G476" s="43"/>
      <c r="H476" s="43"/>
      <c r="I476" s="231"/>
      <c r="J476" s="43"/>
      <c r="K476" s="43"/>
      <c r="L476" s="47"/>
      <c r="M476" s="232"/>
      <c r="N476" s="233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367</v>
      </c>
      <c r="AU476" s="20" t="s">
        <v>86</v>
      </c>
    </row>
    <row r="477" s="2" customFormat="1" ht="33" customHeight="1">
      <c r="A477" s="41"/>
      <c r="B477" s="42"/>
      <c r="C477" s="216" t="s">
        <v>1465</v>
      </c>
      <c r="D477" s="216" t="s">
        <v>215</v>
      </c>
      <c r="E477" s="217" t="s">
        <v>4104</v>
      </c>
      <c r="F477" s="218" t="s">
        <v>4105</v>
      </c>
      <c r="G477" s="219" t="s">
        <v>740</v>
      </c>
      <c r="H477" s="220">
        <v>1</v>
      </c>
      <c r="I477" s="221"/>
      <c r="J477" s="222">
        <f>ROUND(I477*H477,2)</f>
        <v>0</v>
      </c>
      <c r="K477" s="218" t="s">
        <v>21</v>
      </c>
      <c r="L477" s="47"/>
      <c r="M477" s="223" t="s">
        <v>21</v>
      </c>
      <c r="N477" s="224" t="s">
        <v>45</v>
      </c>
      <c r="O477" s="87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314</v>
      </c>
      <c r="AT477" s="227" t="s">
        <v>215</v>
      </c>
      <c r="AU477" s="227" t="s">
        <v>86</v>
      </c>
      <c r="AY477" s="20" t="s">
        <v>213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86</v>
      </c>
      <c r="BK477" s="228">
        <f>ROUND(I477*H477,2)</f>
        <v>0</v>
      </c>
      <c r="BL477" s="20" t="s">
        <v>314</v>
      </c>
      <c r="BM477" s="227" t="s">
        <v>4106</v>
      </c>
    </row>
    <row r="478" s="2" customFormat="1">
      <c r="A478" s="41"/>
      <c r="B478" s="42"/>
      <c r="C478" s="43"/>
      <c r="D478" s="236" t="s">
        <v>367</v>
      </c>
      <c r="E478" s="43"/>
      <c r="F478" s="281" t="s">
        <v>3986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367</v>
      </c>
      <c r="AU478" s="20" t="s">
        <v>86</v>
      </c>
    </row>
    <row r="479" s="2" customFormat="1" ht="33" customHeight="1">
      <c r="A479" s="41"/>
      <c r="B479" s="42"/>
      <c r="C479" s="216" t="s">
        <v>1506</v>
      </c>
      <c r="D479" s="216" t="s">
        <v>215</v>
      </c>
      <c r="E479" s="217" t="s">
        <v>4107</v>
      </c>
      <c r="F479" s="218" t="s">
        <v>4108</v>
      </c>
      <c r="G479" s="219" t="s">
        <v>740</v>
      </c>
      <c r="H479" s="220">
        <v>1</v>
      </c>
      <c r="I479" s="221"/>
      <c r="J479" s="222">
        <f>ROUND(I479*H479,2)</f>
        <v>0</v>
      </c>
      <c r="K479" s="218" t="s">
        <v>21</v>
      </c>
      <c r="L479" s="47"/>
      <c r="M479" s="223" t="s">
        <v>21</v>
      </c>
      <c r="N479" s="224" t="s">
        <v>45</v>
      </c>
      <c r="O479" s="87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7" t="s">
        <v>314</v>
      </c>
      <c r="AT479" s="227" t="s">
        <v>215</v>
      </c>
      <c r="AU479" s="227" t="s">
        <v>86</v>
      </c>
      <c r="AY479" s="20" t="s">
        <v>213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0" t="s">
        <v>86</v>
      </c>
      <c r="BK479" s="228">
        <f>ROUND(I479*H479,2)</f>
        <v>0</v>
      </c>
      <c r="BL479" s="20" t="s">
        <v>314</v>
      </c>
      <c r="BM479" s="227" t="s">
        <v>4109</v>
      </c>
    </row>
    <row r="480" s="2" customFormat="1">
      <c r="A480" s="41"/>
      <c r="B480" s="42"/>
      <c r="C480" s="43"/>
      <c r="D480" s="236" t="s">
        <v>367</v>
      </c>
      <c r="E480" s="43"/>
      <c r="F480" s="281" t="s">
        <v>3986</v>
      </c>
      <c r="G480" s="43"/>
      <c r="H480" s="43"/>
      <c r="I480" s="231"/>
      <c r="J480" s="43"/>
      <c r="K480" s="43"/>
      <c r="L480" s="47"/>
      <c r="M480" s="232"/>
      <c r="N480" s="233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367</v>
      </c>
      <c r="AU480" s="20" t="s">
        <v>86</v>
      </c>
    </row>
    <row r="481" s="2" customFormat="1" ht="33" customHeight="1">
      <c r="A481" s="41"/>
      <c r="B481" s="42"/>
      <c r="C481" s="216" t="s">
        <v>1557</v>
      </c>
      <c r="D481" s="216" t="s">
        <v>215</v>
      </c>
      <c r="E481" s="217" t="s">
        <v>4110</v>
      </c>
      <c r="F481" s="218" t="s">
        <v>4111</v>
      </c>
      <c r="G481" s="219" t="s">
        <v>740</v>
      </c>
      <c r="H481" s="220">
        <v>1</v>
      </c>
      <c r="I481" s="221"/>
      <c r="J481" s="222">
        <f>ROUND(I481*H481,2)</f>
        <v>0</v>
      </c>
      <c r="K481" s="218" t="s">
        <v>21</v>
      </c>
      <c r="L481" s="47"/>
      <c r="M481" s="223" t="s">
        <v>21</v>
      </c>
      <c r="N481" s="224" t="s">
        <v>45</v>
      </c>
      <c r="O481" s="87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7" t="s">
        <v>314</v>
      </c>
      <c r="AT481" s="227" t="s">
        <v>215</v>
      </c>
      <c r="AU481" s="227" t="s">
        <v>86</v>
      </c>
      <c r="AY481" s="20" t="s">
        <v>213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20" t="s">
        <v>86</v>
      </c>
      <c r="BK481" s="228">
        <f>ROUND(I481*H481,2)</f>
        <v>0</v>
      </c>
      <c r="BL481" s="20" t="s">
        <v>314</v>
      </c>
      <c r="BM481" s="227" t="s">
        <v>4112</v>
      </c>
    </row>
    <row r="482" s="2" customFormat="1">
      <c r="A482" s="41"/>
      <c r="B482" s="42"/>
      <c r="C482" s="43"/>
      <c r="D482" s="236" t="s">
        <v>367</v>
      </c>
      <c r="E482" s="43"/>
      <c r="F482" s="281" t="s">
        <v>3986</v>
      </c>
      <c r="G482" s="43"/>
      <c r="H482" s="43"/>
      <c r="I482" s="231"/>
      <c r="J482" s="43"/>
      <c r="K482" s="43"/>
      <c r="L482" s="47"/>
      <c r="M482" s="232"/>
      <c r="N482" s="233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367</v>
      </c>
      <c r="AU482" s="20" t="s">
        <v>86</v>
      </c>
    </row>
    <row r="483" s="2" customFormat="1" ht="24.15" customHeight="1">
      <c r="A483" s="41"/>
      <c r="B483" s="42"/>
      <c r="C483" s="216" t="s">
        <v>1562</v>
      </c>
      <c r="D483" s="216" t="s">
        <v>215</v>
      </c>
      <c r="E483" s="217" t="s">
        <v>4113</v>
      </c>
      <c r="F483" s="218" t="s">
        <v>4114</v>
      </c>
      <c r="G483" s="219" t="s">
        <v>740</v>
      </c>
      <c r="H483" s="220">
        <v>4</v>
      </c>
      <c r="I483" s="221"/>
      <c r="J483" s="222">
        <f>ROUND(I483*H483,2)</f>
        <v>0</v>
      </c>
      <c r="K483" s="218" t="s">
        <v>21</v>
      </c>
      <c r="L483" s="47"/>
      <c r="M483" s="223" t="s">
        <v>21</v>
      </c>
      <c r="N483" s="224" t="s">
        <v>45</v>
      </c>
      <c r="O483" s="87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314</v>
      </c>
      <c r="AT483" s="227" t="s">
        <v>215</v>
      </c>
      <c r="AU483" s="227" t="s">
        <v>86</v>
      </c>
      <c r="AY483" s="20" t="s">
        <v>213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86</v>
      </c>
      <c r="BK483" s="228">
        <f>ROUND(I483*H483,2)</f>
        <v>0</v>
      </c>
      <c r="BL483" s="20" t="s">
        <v>314</v>
      </c>
      <c r="BM483" s="227" t="s">
        <v>4115</v>
      </c>
    </row>
    <row r="484" s="2" customFormat="1">
      <c r="A484" s="41"/>
      <c r="B484" s="42"/>
      <c r="C484" s="43"/>
      <c r="D484" s="236" t="s">
        <v>367</v>
      </c>
      <c r="E484" s="43"/>
      <c r="F484" s="281" t="s">
        <v>3986</v>
      </c>
      <c r="G484" s="43"/>
      <c r="H484" s="43"/>
      <c r="I484" s="231"/>
      <c r="J484" s="43"/>
      <c r="K484" s="43"/>
      <c r="L484" s="47"/>
      <c r="M484" s="232"/>
      <c r="N484" s="233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367</v>
      </c>
      <c r="AU484" s="20" t="s">
        <v>86</v>
      </c>
    </row>
    <row r="485" s="2" customFormat="1" ht="24.15" customHeight="1">
      <c r="A485" s="41"/>
      <c r="B485" s="42"/>
      <c r="C485" s="216" t="s">
        <v>1567</v>
      </c>
      <c r="D485" s="216" t="s">
        <v>215</v>
      </c>
      <c r="E485" s="217" t="s">
        <v>4116</v>
      </c>
      <c r="F485" s="218" t="s">
        <v>4117</v>
      </c>
      <c r="G485" s="219" t="s">
        <v>740</v>
      </c>
      <c r="H485" s="220">
        <v>2</v>
      </c>
      <c r="I485" s="221"/>
      <c r="J485" s="222">
        <f>ROUND(I485*H485,2)</f>
        <v>0</v>
      </c>
      <c r="K485" s="218" t="s">
        <v>21</v>
      </c>
      <c r="L485" s="47"/>
      <c r="M485" s="223" t="s">
        <v>21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314</v>
      </c>
      <c r="AT485" s="227" t="s">
        <v>215</v>
      </c>
      <c r="AU485" s="227" t="s">
        <v>86</v>
      </c>
      <c r="AY485" s="20" t="s">
        <v>213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86</v>
      </c>
      <c r="BK485" s="228">
        <f>ROUND(I485*H485,2)</f>
        <v>0</v>
      </c>
      <c r="BL485" s="20" t="s">
        <v>314</v>
      </c>
      <c r="BM485" s="227" t="s">
        <v>4118</v>
      </c>
    </row>
    <row r="486" s="2" customFormat="1">
      <c r="A486" s="41"/>
      <c r="B486" s="42"/>
      <c r="C486" s="43"/>
      <c r="D486" s="236" t="s">
        <v>367</v>
      </c>
      <c r="E486" s="43"/>
      <c r="F486" s="281" t="s">
        <v>3986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367</v>
      </c>
      <c r="AU486" s="20" t="s">
        <v>86</v>
      </c>
    </row>
    <row r="487" s="2" customFormat="1" ht="24.15" customHeight="1">
      <c r="A487" s="41"/>
      <c r="B487" s="42"/>
      <c r="C487" s="216" t="s">
        <v>1572</v>
      </c>
      <c r="D487" s="216" t="s">
        <v>215</v>
      </c>
      <c r="E487" s="217" t="s">
        <v>4119</v>
      </c>
      <c r="F487" s="218" t="s">
        <v>4120</v>
      </c>
      <c r="G487" s="219" t="s">
        <v>740</v>
      </c>
      <c r="H487" s="220">
        <v>1</v>
      </c>
      <c r="I487" s="221"/>
      <c r="J487" s="222">
        <f>ROUND(I487*H487,2)</f>
        <v>0</v>
      </c>
      <c r="K487" s="218" t="s">
        <v>21</v>
      </c>
      <c r="L487" s="47"/>
      <c r="M487" s="223" t="s">
        <v>21</v>
      </c>
      <c r="N487" s="224" t="s">
        <v>45</v>
      </c>
      <c r="O487" s="87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314</v>
      </c>
      <c r="AT487" s="227" t="s">
        <v>215</v>
      </c>
      <c r="AU487" s="227" t="s">
        <v>86</v>
      </c>
      <c r="AY487" s="20" t="s">
        <v>213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86</v>
      </c>
      <c r="BK487" s="228">
        <f>ROUND(I487*H487,2)</f>
        <v>0</v>
      </c>
      <c r="BL487" s="20" t="s">
        <v>314</v>
      </c>
      <c r="BM487" s="227" t="s">
        <v>4121</v>
      </c>
    </row>
    <row r="488" s="2" customFormat="1">
      <c r="A488" s="41"/>
      <c r="B488" s="42"/>
      <c r="C488" s="43"/>
      <c r="D488" s="236" t="s">
        <v>367</v>
      </c>
      <c r="E488" s="43"/>
      <c r="F488" s="281" t="s">
        <v>3986</v>
      </c>
      <c r="G488" s="43"/>
      <c r="H488" s="43"/>
      <c r="I488" s="231"/>
      <c r="J488" s="43"/>
      <c r="K488" s="43"/>
      <c r="L488" s="47"/>
      <c r="M488" s="232"/>
      <c r="N488" s="233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367</v>
      </c>
      <c r="AU488" s="20" t="s">
        <v>86</v>
      </c>
    </row>
    <row r="489" s="2" customFormat="1" ht="33" customHeight="1">
      <c r="A489" s="41"/>
      <c r="B489" s="42"/>
      <c r="C489" s="216" t="s">
        <v>1581</v>
      </c>
      <c r="D489" s="216" t="s">
        <v>215</v>
      </c>
      <c r="E489" s="217" t="s">
        <v>4122</v>
      </c>
      <c r="F489" s="218" t="s">
        <v>4123</v>
      </c>
      <c r="G489" s="219" t="s">
        <v>740</v>
      </c>
      <c r="H489" s="220">
        <v>1</v>
      </c>
      <c r="I489" s="221"/>
      <c r="J489" s="222">
        <f>ROUND(I489*H489,2)</f>
        <v>0</v>
      </c>
      <c r="K489" s="218" t="s">
        <v>21</v>
      </c>
      <c r="L489" s="47"/>
      <c r="M489" s="223" t="s">
        <v>21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314</v>
      </c>
      <c r="AT489" s="227" t="s">
        <v>215</v>
      </c>
      <c r="AU489" s="227" t="s">
        <v>86</v>
      </c>
      <c r="AY489" s="20" t="s">
        <v>213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86</v>
      </c>
      <c r="BK489" s="228">
        <f>ROUND(I489*H489,2)</f>
        <v>0</v>
      </c>
      <c r="BL489" s="20" t="s">
        <v>314</v>
      </c>
      <c r="BM489" s="227" t="s">
        <v>4124</v>
      </c>
    </row>
    <row r="490" s="2" customFormat="1">
      <c r="A490" s="41"/>
      <c r="B490" s="42"/>
      <c r="C490" s="43"/>
      <c r="D490" s="236" t="s">
        <v>367</v>
      </c>
      <c r="E490" s="43"/>
      <c r="F490" s="281" t="s">
        <v>3986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367</v>
      </c>
      <c r="AU490" s="20" t="s">
        <v>86</v>
      </c>
    </row>
    <row r="491" s="2" customFormat="1" ht="33" customHeight="1">
      <c r="A491" s="41"/>
      <c r="B491" s="42"/>
      <c r="C491" s="216" t="s">
        <v>1588</v>
      </c>
      <c r="D491" s="216" t="s">
        <v>215</v>
      </c>
      <c r="E491" s="217" t="s">
        <v>4125</v>
      </c>
      <c r="F491" s="218" t="s">
        <v>4126</v>
      </c>
      <c r="G491" s="219" t="s">
        <v>740</v>
      </c>
      <c r="H491" s="220">
        <v>1</v>
      </c>
      <c r="I491" s="221"/>
      <c r="J491" s="222">
        <f>ROUND(I491*H491,2)</f>
        <v>0</v>
      </c>
      <c r="K491" s="218" t="s">
        <v>21</v>
      </c>
      <c r="L491" s="47"/>
      <c r="M491" s="223" t="s">
        <v>21</v>
      </c>
      <c r="N491" s="224" t="s">
        <v>45</v>
      </c>
      <c r="O491" s="87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7" t="s">
        <v>314</v>
      </c>
      <c r="AT491" s="227" t="s">
        <v>215</v>
      </c>
      <c r="AU491" s="227" t="s">
        <v>86</v>
      </c>
      <c r="AY491" s="20" t="s">
        <v>213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86</v>
      </c>
      <c r="BK491" s="228">
        <f>ROUND(I491*H491,2)</f>
        <v>0</v>
      </c>
      <c r="BL491" s="20" t="s">
        <v>314</v>
      </c>
      <c r="BM491" s="227" t="s">
        <v>4127</v>
      </c>
    </row>
    <row r="492" s="2" customFormat="1">
      <c r="A492" s="41"/>
      <c r="B492" s="42"/>
      <c r="C492" s="43"/>
      <c r="D492" s="236" t="s">
        <v>367</v>
      </c>
      <c r="E492" s="43"/>
      <c r="F492" s="281" t="s">
        <v>3986</v>
      </c>
      <c r="G492" s="43"/>
      <c r="H492" s="43"/>
      <c r="I492" s="231"/>
      <c r="J492" s="43"/>
      <c r="K492" s="43"/>
      <c r="L492" s="47"/>
      <c r="M492" s="232"/>
      <c r="N492" s="233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367</v>
      </c>
      <c r="AU492" s="20" t="s">
        <v>86</v>
      </c>
    </row>
    <row r="493" s="2" customFormat="1" ht="33" customHeight="1">
      <c r="A493" s="41"/>
      <c r="B493" s="42"/>
      <c r="C493" s="216" t="s">
        <v>1609</v>
      </c>
      <c r="D493" s="216" t="s">
        <v>215</v>
      </c>
      <c r="E493" s="217" t="s">
        <v>4128</v>
      </c>
      <c r="F493" s="218" t="s">
        <v>4129</v>
      </c>
      <c r="G493" s="219" t="s">
        <v>740</v>
      </c>
      <c r="H493" s="220">
        <v>1</v>
      </c>
      <c r="I493" s="221"/>
      <c r="J493" s="222">
        <f>ROUND(I493*H493,2)</f>
        <v>0</v>
      </c>
      <c r="K493" s="218" t="s">
        <v>21</v>
      </c>
      <c r="L493" s="47"/>
      <c r="M493" s="223" t="s">
        <v>21</v>
      </c>
      <c r="N493" s="224" t="s">
        <v>45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314</v>
      </c>
      <c r="AT493" s="227" t="s">
        <v>215</v>
      </c>
      <c r="AU493" s="227" t="s">
        <v>86</v>
      </c>
      <c r="AY493" s="20" t="s">
        <v>213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86</v>
      </c>
      <c r="BK493" s="228">
        <f>ROUND(I493*H493,2)</f>
        <v>0</v>
      </c>
      <c r="BL493" s="20" t="s">
        <v>314</v>
      </c>
      <c r="BM493" s="227" t="s">
        <v>4130</v>
      </c>
    </row>
    <row r="494" s="2" customFormat="1">
      <c r="A494" s="41"/>
      <c r="B494" s="42"/>
      <c r="C494" s="43"/>
      <c r="D494" s="236" t="s">
        <v>367</v>
      </c>
      <c r="E494" s="43"/>
      <c r="F494" s="281" t="s">
        <v>3986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367</v>
      </c>
      <c r="AU494" s="20" t="s">
        <v>86</v>
      </c>
    </row>
    <row r="495" s="2" customFormat="1" ht="24.15" customHeight="1">
      <c r="A495" s="41"/>
      <c r="B495" s="42"/>
      <c r="C495" s="216" t="s">
        <v>1622</v>
      </c>
      <c r="D495" s="216" t="s">
        <v>215</v>
      </c>
      <c r="E495" s="217" t="s">
        <v>4131</v>
      </c>
      <c r="F495" s="218" t="s">
        <v>4132</v>
      </c>
      <c r="G495" s="219" t="s">
        <v>740</v>
      </c>
      <c r="H495" s="220">
        <v>1</v>
      </c>
      <c r="I495" s="221"/>
      <c r="J495" s="222">
        <f>ROUND(I495*H495,2)</f>
        <v>0</v>
      </c>
      <c r="K495" s="218" t="s">
        <v>21</v>
      </c>
      <c r="L495" s="47"/>
      <c r="M495" s="223" t="s">
        <v>21</v>
      </c>
      <c r="N495" s="224" t="s">
        <v>45</v>
      </c>
      <c r="O495" s="87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314</v>
      </c>
      <c r="AT495" s="227" t="s">
        <v>215</v>
      </c>
      <c r="AU495" s="227" t="s">
        <v>86</v>
      </c>
      <c r="AY495" s="20" t="s">
        <v>213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86</v>
      </c>
      <c r="BK495" s="228">
        <f>ROUND(I495*H495,2)</f>
        <v>0</v>
      </c>
      <c r="BL495" s="20" t="s">
        <v>314</v>
      </c>
      <c r="BM495" s="227" t="s">
        <v>4133</v>
      </c>
    </row>
    <row r="496" s="2" customFormat="1">
      <c r="A496" s="41"/>
      <c r="B496" s="42"/>
      <c r="C496" s="43"/>
      <c r="D496" s="236" t="s">
        <v>367</v>
      </c>
      <c r="E496" s="43"/>
      <c r="F496" s="281" t="s">
        <v>3986</v>
      </c>
      <c r="G496" s="43"/>
      <c r="H496" s="43"/>
      <c r="I496" s="231"/>
      <c r="J496" s="43"/>
      <c r="K496" s="43"/>
      <c r="L496" s="47"/>
      <c r="M496" s="232"/>
      <c r="N496" s="233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367</v>
      </c>
      <c r="AU496" s="20" t="s">
        <v>86</v>
      </c>
    </row>
    <row r="497" s="2" customFormat="1" ht="24.15" customHeight="1">
      <c r="A497" s="41"/>
      <c r="B497" s="42"/>
      <c r="C497" s="216" t="s">
        <v>1627</v>
      </c>
      <c r="D497" s="216" t="s">
        <v>215</v>
      </c>
      <c r="E497" s="217" t="s">
        <v>4134</v>
      </c>
      <c r="F497" s="218" t="s">
        <v>4135</v>
      </c>
      <c r="G497" s="219" t="s">
        <v>740</v>
      </c>
      <c r="H497" s="220">
        <v>5</v>
      </c>
      <c r="I497" s="221"/>
      <c r="J497" s="222">
        <f>ROUND(I497*H497,2)</f>
        <v>0</v>
      </c>
      <c r="K497" s="218" t="s">
        <v>21</v>
      </c>
      <c r="L497" s="47"/>
      <c r="M497" s="223" t="s">
        <v>21</v>
      </c>
      <c r="N497" s="224" t="s">
        <v>45</v>
      </c>
      <c r="O497" s="87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314</v>
      </c>
      <c r="AT497" s="227" t="s">
        <v>215</v>
      </c>
      <c r="AU497" s="227" t="s">
        <v>86</v>
      </c>
      <c r="AY497" s="20" t="s">
        <v>213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86</v>
      </c>
      <c r="BK497" s="228">
        <f>ROUND(I497*H497,2)</f>
        <v>0</v>
      </c>
      <c r="BL497" s="20" t="s">
        <v>314</v>
      </c>
      <c r="BM497" s="227" t="s">
        <v>4136</v>
      </c>
    </row>
    <row r="498" s="2" customFormat="1">
      <c r="A498" s="41"/>
      <c r="B498" s="42"/>
      <c r="C498" s="43"/>
      <c r="D498" s="236" t="s">
        <v>367</v>
      </c>
      <c r="E498" s="43"/>
      <c r="F498" s="281" t="s">
        <v>3986</v>
      </c>
      <c r="G498" s="43"/>
      <c r="H498" s="43"/>
      <c r="I498" s="231"/>
      <c r="J498" s="43"/>
      <c r="K498" s="43"/>
      <c r="L498" s="47"/>
      <c r="M498" s="232"/>
      <c r="N498" s="233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367</v>
      </c>
      <c r="AU498" s="20" t="s">
        <v>86</v>
      </c>
    </row>
    <row r="499" s="2" customFormat="1" ht="24.15" customHeight="1">
      <c r="A499" s="41"/>
      <c r="B499" s="42"/>
      <c r="C499" s="216" t="s">
        <v>1636</v>
      </c>
      <c r="D499" s="216" t="s">
        <v>215</v>
      </c>
      <c r="E499" s="217" t="s">
        <v>4137</v>
      </c>
      <c r="F499" s="218" t="s">
        <v>4138</v>
      </c>
      <c r="G499" s="219" t="s">
        <v>740</v>
      </c>
      <c r="H499" s="220">
        <v>4</v>
      </c>
      <c r="I499" s="221"/>
      <c r="J499" s="222">
        <f>ROUND(I499*H499,2)</f>
        <v>0</v>
      </c>
      <c r="K499" s="218" t="s">
        <v>21</v>
      </c>
      <c r="L499" s="47"/>
      <c r="M499" s="223" t="s">
        <v>21</v>
      </c>
      <c r="N499" s="224" t="s">
        <v>45</v>
      </c>
      <c r="O499" s="87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7" t="s">
        <v>314</v>
      </c>
      <c r="AT499" s="227" t="s">
        <v>215</v>
      </c>
      <c r="AU499" s="227" t="s">
        <v>86</v>
      </c>
      <c r="AY499" s="20" t="s">
        <v>213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0" t="s">
        <v>86</v>
      </c>
      <c r="BK499" s="228">
        <f>ROUND(I499*H499,2)</f>
        <v>0</v>
      </c>
      <c r="BL499" s="20" t="s">
        <v>314</v>
      </c>
      <c r="BM499" s="227" t="s">
        <v>4139</v>
      </c>
    </row>
    <row r="500" s="2" customFormat="1">
      <c r="A500" s="41"/>
      <c r="B500" s="42"/>
      <c r="C500" s="43"/>
      <c r="D500" s="236" t="s">
        <v>367</v>
      </c>
      <c r="E500" s="43"/>
      <c r="F500" s="281" t="s">
        <v>3986</v>
      </c>
      <c r="G500" s="43"/>
      <c r="H500" s="43"/>
      <c r="I500" s="231"/>
      <c r="J500" s="43"/>
      <c r="K500" s="43"/>
      <c r="L500" s="47"/>
      <c r="M500" s="232"/>
      <c r="N500" s="233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367</v>
      </c>
      <c r="AU500" s="20" t="s">
        <v>86</v>
      </c>
    </row>
    <row r="501" s="2" customFormat="1" ht="24.15" customHeight="1">
      <c r="A501" s="41"/>
      <c r="B501" s="42"/>
      <c r="C501" s="216" t="s">
        <v>1643</v>
      </c>
      <c r="D501" s="216" t="s">
        <v>215</v>
      </c>
      <c r="E501" s="217" t="s">
        <v>4140</v>
      </c>
      <c r="F501" s="218" t="s">
        <v>4141</v>
      </c>
      <c r="G501" s="219" t="s">
        <v>740</v>
      </c>
      <c r="H501" s="220">
        <v>4</v>
      </c>
      <c r="I501" s="221"/>
      <c r="J501" s="222">
        <f>ROUND(I501*H501,2)</f>
        <v>0</v>
      </c>
      <c r="K501" s="218" t="s">
        <v>21</v>
      </c>
      <c r="L501" s="47"/>
      <c r="M501" s="223" t="s">
        <v>21</v>
      </c>
      <c r="N501" s="224" t="s">
        <v>45</v>
      </c>
      <c r="O501" s="87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314</v>
      </c>
      <c r="AT501" s="227" t="s">
        <v>215</v>
      </c>
      <c r="AU501" s="227" t="s">
        <v>86</v>
      </c>
      <c r="AY501" s="20" t="s">
        <v>213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86</v>
      </c>
      <c r="BK501" s="228">
        <f>ROUND(I501*H501,2)</f>
        <v>0</v>
      </c>
      <c r="BL501" s="20" t="s">
        <v>314</v>
      </c>
      <c r="BM501" s="227" t="s">
        <v>4142</v>
      </c>
    </row>
    <row r="502" s="2" customFormat="1">
      <c r="A502" s="41"/>
      <c r="B502" s="42"/>
      <c r="C502" s="43"/>
      <c r="D502" s="236" t="s">
        <v>367</v>
      </c>
      <c r="E502" s="43"/>
      <c r="F502" s="281" t="s">
        <v>3986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367</v>
      </c>
      <c r="AU502" s="20" t="s">
        <v>86</v>
      </c>
    </row>
    <row r="503" s="2" customFormat="1" ht="33" customHeight="1">
      <c r="A503" s="41"/>
      <c r="B503" s="42"/>
      <c r="C503" s="216" t="s">
        <v>1648</v>
      </c>
      <c r="D503" s="216" t="s">
        <v>215</v>
      </c>
      <c r="E503" s="217" t="s">
        <v>4143</v>
      </c>
      <c r="F503" s="218" t="s">
        <v>4144</v>
      </c>
      <c r="G503" s="219" t="s">
        <v>740</v>
      </c>
      <c r="H503" s="220">
        <v>1</v>
      </c>
      <c r="I503" s="221"/>
      <c r="J503" s="222">
        <f>ROUND(I503*H503,2)</f>
        <v>0</v>
      </c>
      <c r="K503" s="218" t="s">
        <v>21</v>
      </c>
      <c r="L503" s="47"/>
      <c r="M503" s="223" t="s">
        <v>21</v>
      </c>
      <c r="N503" s="224" t="s">
        <v>45</v>
      </c>
      <c r="O503" s="87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7" t="s">
        <v>314</v>
      </c>
      <c r="AT503" s="227" t="s">
        <v>215</v>
      </c>
      <c r="AU503" s="227" t="s">
        <v>86</v>
      </c>
      <c r="AY503" s="20" t="s">
        <v>213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20" t="s">
        <v>86</v>
      </c>
      <c r="BK503" s="228">
        <f>ROUND(I503*H503,2)</f>
        <v>0</v>
      </c>
      <c r="BL503" s="20" t="s">
        <v>314</v>
      </c>
      <c r="BM503" s="227" t="s">
        <v>4145</v>
      </c>
    </row>
    <row r="504" s="2" customFormat="1">
      <c r="A504" s="41"/>
      <c r="B504" s="42"/>
      <c r="C504" s="43"/>
      <c r="D504" s="236" t="s">
        <v>367</v>
      </c>
      <c r="E504" s="43"/>
      <c r="F504" s="281" t="s">
        <v>3986</v>
      </c>
      <c r="G504" s="43"/>
      <c r="H504" s="43"/>
      <c r="I504" s="231"/>
      <c r="J504" s="43"/>
      <c r="K504" s="43"/>
      <c r="L504" s="47"/>
      <c r="M504" s="232"/>
      <c r="N504" s="233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367</v>
      </c>
      <c r="AU504" s="20" t="s">
        <v>86</v>
      </c>
    </row>
    <row r="505" s="2" customFormat="1" ht="24.15" customHeight="1">
      <c r="A505" s="41"/>
      <c r="B505" s="42"/>
      <c r="C505" s="216" t="s">
        <v>1662</v>
      </c>
      <c r="D505" s="216" t="s">
        <v>215</v>
      </c>
      <c r="E505" s="217" t="s">
        <v>4146</v>
      </c>
      <c r="F505" s="218" t="s">
        <v>4147</v>
      </c>
      <c r="G505" s="219" t="s">
        <v>740</v>
      </c>
      <c r="H505" s="220">
        <v>39</v>
      </c>
      <c r="I505" s="221"/>
      <c r="J505" s="222">
        <f>ROUND(I505*H505,2)</f>
        <v>0</v>
      </c>
      <c r="K505" s="218" t="s">
        <v>21</v>
      </c>
      <c r="L505" s="47"/>
      <c r="M505" s="223" t="s">
        <v>21</v>
      </c>
      <c r="N505" s="224" t="s">
        <v>45</v>
      </c>
      <c r="O505" s="87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314</v>
      </c>
      <c r="AT505" s="227" t="s">
        <v>215</v>
      </c>
      <c r="AU505" s="227" t="s">
        <v>86</v>
      </c>
      <c r="AY505" s="20" t="s">
        <v>213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86</v>
      </c>
      <c r="BK505" s="228">
        <f>ROUND(I505*H505,2)</f>
        <v>0</v>
      </c>
      <c r="BL505" s="20" t="s">
        <v>314</v>
      </c>
      <c r="BM505" s="227" t="s">
        <v>4148</v>
      </c>
    </row>
    <row r="506" s="2" customFormat="1">
      <c r="A506" s="41"/>
      <c r="B506" s="42"/>
      <c r="C506" s="43"/>
      <c r="D506" s="236" t="s">
        <v>367</v>
      </c>
      <c r="E506" s="43"/>
      <c r="F506" s="281" t="s">
        <v>4149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367</v>
      </c>
      <c r="AU506" s="20" t="s">
        <v>86</v>
      </c>
    </row>
    <row r="507" s="2" customFormat="1" ht="24.15" customHeight="1">
      <c r="A507" s="41"/>
      <c r="B507" s="42"/>
      <c r="C507" s="216" t="s">
        <v>1674</v>
      </c>
      <c r="D507" s="216" t="s">
        <v>215</v>
      </c>
      <c r="E507" s="217" t="s">
        <v>4150</v>
      </c>
      <c r="F507" s="218" t="s">
        <v>4151</v>
      </c>
      <c r="G507" s="219" t="s">
        <v>740</v>
      </c>
      <c r="H507" s="220">
        <v>39</v>
      </c>
      <c r="I507" s="221"/>
      <c r="J507" s="222">
        <f>ROUND(I507*H507,2)</f>
        <v>0</v>
      </c>
      <c r="K507" s="218" t="s">
        <v>21</v>
      </c>
      <c r="L507" s="47"/>
      <c r="M507" s="223" t="s">
        <v>21</v>
      </c>
      <c r="N507" s="224" t="s">
        <v>45</v>
      </c>
      <c r="O507" s="87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314</v>
      </c>
      <c r="AT507" s="227" t="s">
        <v>215</v>
      </c>
      <c r="AU507" s="227" t="s">
        <v>86</v>
      </c>
      <c r="AY507" s="20" t="s">
        <v>213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86</v>
      </c>
      <c r="BK507" s="228">
        <f>ROUND(I507*H507,2)</f>
        <v>0</v>
      </c>
      <c r="BL507" s="20" t="s">
        <v>314</v>
      </c>
      <c r="BM507" s="227" t="s">
        <v>4152</v>
      </c>
    </row>
    <row r="508" s="2" customFormat="1">
      <c r="A508" s="41"/>
      <c r="B508" s="42"/>
      <c r="C508" s="43"/>
      <c r="D508" s="236" t="s">
        <v>367</v>
      </c>
      <c r="E508" s="43"/>
      <c r="F508" s="281" t="s">
        <v>4149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367</v>
      </c>
      <c r="AU508" s="20" t="s">
        <v>86</v>
      </c>
    </row>
    <row r="509" s="2" customFormat="1" ht="24.15" customHeight="1">
      <c r="A509" s="41"/>
      <c r="B509" s="42"/>
      <c r="C509" s="216" t="s">
        <v>1679</v>
      </c>
      <c r="D509" s="216" t="s">
        <v>215</v>
      </c>
      <c r="E509" s="217" t="s">
        <v>4153</v>
      </c>
      <c r="F509" s="218" t="s">
        <v>4154</v>
      </c>
      <c r="G509" s="219" t="s">
        <v>740</v>
      </c>
      <c r="H509" s="220">
        <v>4</v>
      </c>
      <c r="I509" s="221"/>
      <c r="J509" s="222">
        <f>ROUND(I509*H509,2)</f>
        <v>0</v>
      </c>
      <c r="K509" s="218" t="s">
        <v>21</v>
      </c>
      <c r="L509" s="47"/>
      <c r="M509" s="223" t="s">
        <v>21</v>
      </c>
      <c r="N509" s="224" t="s">
        <v>45</v>
      </c>
      <c r="O509" s="87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7" t="s">
        <v>314</v>
      </c>
      <c r="AT509" s="227" t="s">
        <v>215</v>
      </c>
      <c r="AU509" s="227" t="s">
        <v>86</v>
      </c>
      <c r="AY509" s="20" t="s">
        <v>213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0" t="s">
        <v>86</v>
      </c>
      <c r="BK509" s="228">
        <f>ROUND(I509*H509,2)</f>
        <v>0</v>
      </c>
      <c r="BL509" s="20" t="s">
        <v>314</v>
      </c>
      <c r="BM509" s="227" t="s">
        <v>4155</v>
      </c>
    </row>
    <row r="510" s="2" customFormat="1">
      <c r="A510" s="41"/>
      <c r="B510" s="42"/>
      <c r="C510" s="43"/>
      <c r="D510" s="236" t="s">
        <v>367</v>
      </c>
      <c r="E510" s="43"/>
      <c r="F510" s="281" t="s">
        <v>4149</v>
      </c>
      <c r="G510" s="43"/>
      <c r="H510" s="43"/>
      <c r="I510" s="231"/>
      <c r="J510" s="43"/>
      <c r="K510" s="43"/>
      <c r="L510" s="47"/>
      <c r="M510" s="232"/>
      <c r="N510" s="233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367</v>
      </c>
      <c r="AU510" s="20" t="s">
        <v>86</v>
      </c>
    </row>
    <row r="511" s="2" customFormat="1" ht="24.15" customHeight="1">
      <c r="A511" s="41"/>
      <c r="B511" s="42"/>
      <c r="C511" s="216" t="s">
        <v>1685</v>
      </c>
      <c r="D511" s="216" t="s">
        <v>215</v>
      </c>
      <c r="E511" s="217" t="s">
        <v>4156</v>
      </c>
      <c r="F511" s="218" t="s">
        <v>4157</v>
      </c>
      <c r="G511" s="219" t="s">
        <v>740</v>
      </c>
      <c r="H511" s="220">
        <v>1</v>
      </c>
      <c r="I511" s="221"/>
      <c r="J511" s="222">
        <f>ROUND(I511*H511,2)</f>
        <v>0</v>
      </c>
      <c r="K511" s="218" t="s">
        <v>21</v>
      </c>
      <c r="L511" s="47"/>
      <c r="M511" s="223" t="s">
        <v>21</v>
      </c>
      <c r="N511" s="224" t="s">
        <v>45</v>
      </c>
      <c r="O511" s="87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314</v>
      </c>
      <c r="AT511" s="227" t="s">
        <v>215</v>
      </c>
      <c r="AU511" s="227" t="s">
        <v>86</v>
      </c>
      <c r="AY511" s="20" t="s">
        <v>213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86</v>
      </c>
      <c r="BK511" s="228">
        <f>ROUND(I511*H511,2)</f>
        <v>0</v>
      </c>
      <c r="BL511" s="20" t="s">
        <v>314</v>
      </c>
      <c r="BM511" s="227" t="s">
        <v>4158</v>
      </c>
    </row>
    <row r="512" s="2" customFormat="1">
      <c r="A512" s="41"/>
      <c r="B512" s="42"/>
      <c r="C512" s="43"/>
      <c r="D512" s="236" t="s">
        <v>367</v>
      </c>
      <c r="E512" s="43"/>
      <c r="F512" s="281" t="s">
        <v>4149</v>
      </c>
      <c r="G512" s="43"/>
      <c r="H512" s="43"/>
      <c r="I512" s="231"/>
      <c r="J512" s="43"/>
      <c r="K512" s="43"/>
      <c r="L512" s="47"/>
      <c r="M512" s="232"/>
      <c r="N512" s="233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367</v>
      </c>
      <c r="AU512" s="20" t="s">
        <v>86</v>
      </c>
    </row>
    <row r="513" s="2" customFormat="1" ht="24.15" customHeight="1">
      <c r="A513" s="41"/>
      <c r="B513" s="42"/>
      <c r="C513" s="216" t="s">
        <v>1708</v>
      </c>
      <c r="D513" s="216" t="s">
        <v>215</v>
      </c>
      <c r="E513" s="217" t="s">
        <v>4159</v>
      </c>
      <c r="F513" s="218" t="s">
        <v>4160</v>
      </c>
      <c r="G513" s="219" t="s">
        <v>740</v>
      </c>
      <c r="H513" s="220">
        <v>8</v>
      </c>
      <c r="I513" s="221"/>
      <c r="J513" s="222">
        <f>ROUND(I513*H513,2)</f>
        <v>0</v>
      </c>
      <c r="K513" s="218" t="s">
        <v>21</v>
      </c>
      <c r="L513" s="47"/>
      <c r="M513" s="223" t="s">
        <v>21</v>
      </c>
      <c r="N513" s="224" t="s">
        <v>45</v>
      </c>
      <c r="O513" s="87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314</v>
      </c>
      <c r="AT513" s="227" t="s">
        <v>215</v>
      </c>
      <c r="AU513" s="227" t="s">
        <v>86</v>
      </c>
      <c r="AY513" s="20" t="s">
        <v>213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86</v>
      </c>
      <c r="BK513" s="228">
        <f>ROUND(I513*H513,2)</f>
        <v>0</v>
      </c>
      <c r="BL513" s="20" t="s">
        <v>314</v>
      </c>
      <c r="BM513" s="227" t="s">
        <v>4161</v>
      </c>
    </row>
    <row r="514" s="2" customFormat="1">
      <c r="A514" s="41"/>
      <c r="B514" s="42"/>
      <c r="C514" s="43"/>
      <c r="D514" s="236" t="s">
        <v>367</v>
      </c>
      <c r="E514" s="43"/>
      <c r="F514" s="281" t="s">
        <v>4149</v>
      </c>
      <c r="G514" s="43"/>
      <c r="H514" s="43"/>
      <c r="I514" s="231"/>
      <c r="J514" s="43"/>
      <c r="K514" s="43"/>
      <c r="L514" s="47"/>
      <c r="M514" s="232"/>
      <c r="N514" s="23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367</v>
      </c>
      <c r="AU514" s="20" t="s">
        <v>86</v>
      </c>
    </row>
    <row r="515" s="2" customFormat="1" ht="24.15" customHeight="1">
      <c r="A515" s="41"/>
      <c r="B515" s="42"/>
      <c r="C515" s="216" t="s">
        <v>1716</v>
      </c>
      <c r="D515" s="216" t="s">
        <v>215</v>
      </c>
      <c r="E515" s="217" t="s">
        <v>4162</v>
      </c>
      <c r="F515" s="218" t="s">
        <v>4163</v>
      </c>
      <c r="G515" s="219" t="s">
        <v>740</v>
      </c>
      <c r="H515" s="220">
        <v>8</v>
      </c>
      <c r="I515" s="221"/>
      <c r="J515" s="222">
        <f>ROUND(I515*H515,2)</f>
        <v>0</v>
      </c>
      <c r="K515" s="218" t="s">
        <v>21</v>
      </c>
      <c r="L515" s="47"/>
      <c r="M515" s="223" t="s">
        <v>21</v>
      </c>
      <c r="N515" s="224" t="s">
        <v>45</v>
      </c>
      <c r="O515" s="87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314</v>
      </c>
      <c r="AT515" s="227" t="s">
        <v>215</v>
      </c>
      <c r="AU515" s="227" t="s">
        <v>86</v>
      </c>
      <c r="AY515" s="20" t="s">
        <v>213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86</v>
      </c>
      <c r="BK515" s="228">
        <f>ROUND(I515*H515,2)</f>
        <v>0</v>
      </c>
      <c r="BL515" s="20" t="s">
        <v>314</v>
      </c>
      <c r="BM515" s="227" t="s">
        <v>4164</v>
      </c>
    </row>
    <row r="516" s="2" customFormat="1">
      <c r="A516" s="41"/>
      <c r="B516" s="42"/>
      <c r="C516" s="43"/>
      <c r="D516" s="236" t="s">
        <v>367</v>
      </c>
      <c r="E516" s="43"/>
      <c r="F516" s="281" t="s">
        <v>4149</v>
      </c>
      <c r="G516" s="43"/>
      <c r="H516" s="43"/>
      <c r="I516" s="231"/>
      <c r="J516" s="43"/>
      <c r="K516" s="43"/>
      <c r="L516" s="47"/>
      <c r="M516" s="232"/>
      <c r="N516" s="233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367</v>
      </c>
      <c r="AU516" s="20" t="s">
        <v>86</v>
      </c>
    </row>
    <row r="517" s="2" customFormat="1" ht="24.15" customHeight="1">
      <c r="A517" s="41"/>
      <c r="B517" s="42"/>
      <c r="C517" s="216" t="s">
        <v>1729</v>
      </c>
      <c r="D517" s="216" t="s">
        <v>215</v>
      </c>
      <c r="E517" s="217" t="s">
        <v>4165</v>
      </c>
      <c r="F517" s="218" t="s">
        <v>4166</v>
      </c>
      <c r="G517" s="219" t="s">
        <v>740</v>
      </c>
      <c r="H517" s="220">
        <v>2</v>
      </c>
      <c r="I517" s="221"/>
      <c r="J517" s="222">
        <f>ROUND(I517*H517,2)</f>
        <v>0</v>
      </c>
      <c r="K517" s="218" t="s">
        <v>21</v>
      </c>
      <c r="L517" s="47"/>
      <c r="M517" s="223" t="s">
        <v>21</v>
      </c>
      <c r="N517" s="224" t="s">
        <v>45</v>
      </c>
      <c r="O517" s="87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314</v>
      </c>
      <c r="AT517" s="227" t="s">
        <v>215</v>
      </c>
      <c r="AU517" s="227" t="s">
        <v>86</v>
      </c>
      <c r="AY517" s="20" t="s">
        <v>213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86</v>
      </c>
      <c r="BK517" s="228">
        <f>ROUND(I517*H517,2)</f>
        <v>0</v>
      </c>
      <c r="BL517" s="20" t="s">
        <v>314</v>
      </c>
      <c r="BM517" s="227" t="s">
        <v>4167</v>
      </c>
    </row>
    <row r="518" s="2" customFormat="1">
      <c r="A518" s="41"/>
      <c r="B518" s="42"/>
      <c r="C518" s="43"/>
      <c r="D518" s="236" t="s">
        <v>367</v>
      </c>
      <c r="E518" s="43"/>
      <c r="F518" s="281" t="s">
        <v>4149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367</v>
      </c>
      <c r="AU518" s="20" t="s">
        <v>86</v>
      </c>
    </row>
    <row r="519" s="2" customFormat="1" ht="24.15" customHeight="1">
      <c r="A519" s="41"/>
      <c r="B519" s="42"/>
      <c r="C519" s="216" t="s">
        <v>1734</v>
      </c>
      <c r="D519" s="216" t="s">
        <v>215</v>
      </c>
      <c r="E519" s="217" t="s">
        <v>4168</v>
      </c>
      <c r="F519" s="218" t="s">
        <v>4169</v>
      </c>
      <c r="G519" s="219" t="s">
        <v>740</v>
      </c>
      <c r="H519" s="220">
        <v>2</v>
      </c>
      <c r="I519" s="221"/>
      <c r="J519" s="222">
        <f>ROUND(I519*H519,2)</f>
        <v>0</v>
      </c>
      <c r="K519" s="218" t="s">
        <v>21</v>
      </c>
      <c r="L519" s="47"/>
      <c r="M519" s="223" t="s">
        <v>21</v>
      </c>
      <c r="N519" s="224" t="s">
        <v>45</v>
      </c>
      <c r="O519" s="87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314</v>
      </c>
      <c r="AT519" s="227" t="s">
        <v>215</v>
      </c>
      <c r="AU519" s="227" t="s">
        <v>86</v>
      </c>
      <c r="AY519" s="20" t="s">
        <v>213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86</v>
      </c>
      <c r="BK519" s="228">
        <f>ROUND(I519*H519,2)</f>
        <v>0</v>
      </c>
      <c r="BL519" s="20" t="s">
        <v>314</v>
      </c>
      <c r="BM519" s="227" t="s">
        <v>4170</v>
      </c>
    </row>
    <row r="520" s="2" customFormat="1">
      <c r="A520" s="41"/>
      <c r="B520" s="42"/>
      <c r="C520" s="43"/>
      <c r="D520" s="236" t="s">
        <v>367</v>
      </c>
      <c r="E520" s="43"/>
      <c r="F520" s="281" t="s">
        <v>4149</v>
      </c>
      <c r="G520" s="43"/>
      <c r="H520" s="43"/>
      <c r="I520" s="231"/>
      <c r="J520" s="43"/>
      <c r="K520" s="43"/>
      <c r="L520" s="47"/>
      <c r="M520" s="232"/>
      <c r="N520" s="233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367</v>
      </c>
      <c r="AU520" s="20" t="s">
        <v>86</v>
      </c>
    </row>
    <row r="521" s="2" customFormat="1" ht="24.15" customHeight="1">
      <c r="A521" s="41"/>
      <c r="B521" s="42"/>
      <c r="C521" s="216" t="s">
        <v>1740</v>
      </c>
      <c r="D521" s="216" t="s">
        <v>215</v>
      </c>
      <c r="E521" s="217" t="s">
        <v>4171</v>
      </c>
      <c r="F521" s="218" t="s">
        <v>4172</v>
      </c>
      <c r="G521" s="219" t="s">
        <v>740</v>
      </c>
      <c r="H521" s="220">
        <v>1</v>
      </c>
      <c r="I521" s="221"/>
      <c r="J521" s="222">
        <f>ROUND(I521*H521,2)</f>
        <v>0</v>
      </c>
      <c r="K521" s="218" t="s">
        <v>21</v>
      </c>
      <c r="L521" s="47"/>
      <c r="M521" s="223" t="s">
        <v>21</v>
      </c>
      <c r="N521" s="224" t="s">
        <v>45</v>
      </c>
      <c r="O521" s="87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7" t="s">
        <v>314</v>
      </c>
      <c r="AT521" s="227" t="s">
        <v>215</v>
      </c>
      <c r="AU521" s="227" t="s">
        <v>86</v>
      </c>
      <c r="AY521" s="20" t="s">
        <v>213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20" t="s">
        <v>86</v>
      </c>
      <c r="BK521" s="228">
        <f>ROUND(I521*H521,2)</f>
        <v>0</v>
      </c>
      <c r="BL521" s="20" t="s">
        <v>314</v>
      </c>
      <c r="BM521" s="227" t="s">
        <v>4173</v>
      </c>
    </row>
    <row r="522" s="2" customFormat="1">
      <c r="A522" s="41"/>
      <c r="B522" s="42"/>
      <c r="C522" s="43"/>
      <c r="D522" s="236" t="s">
        <v>367</v>
      </c>
      <c r="E522" s="43"/>
      <c r="F522" s="281" t="s">
        <v>4149</v>
      </c>
      <c r="G522" s="43"/>
      <c r="H522" s="43"/>
      <c r="I522" s="231"/>
      <c r="J522" s="43"/>
      <c r="K522" s="43"/>
      <c r="L522" s="47"/>
      <c r="M522" s="232"/>
      <c r="N522" s="233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367</v>
      </c>
      <c r="AU522" s="20" t="s">
        <v>86</v>
      </c>
    </row>
    <row r="523" s="2" customFormat="1" ht="24.15" customHeight="1">
      <c r="A523" s="41"/>
      <c r="B523" s="42"/>
      <c r="C523" s="216" t="s">
        <v>1745</v>
      </c>
      <c r="D523" s="216" t="s">
        <v>215</v>
      </c>
      <c r="E523" s="217" t="s">
        <v>4174</v>
      </c>
      <c r="F523" s="218" t="s">
        <v>4175</v>
      </c>
      <c r="G523" s="219" t="s">
        <v>740</v>
      </c>
      <c r="H523" s="220">
        <v>1</v>
      </c>
      <c r="I523" s="221"/>
      <c r="J523" s="222">
        <f>ROUND(I523*H523,2)</f>
        <v>0</v>
      </c>
      <c r="K523" s="218" t="s">
        <v>21</v>
      </c>
      <c r="L523" s="47"/>
      <c r="M523" s="223" t="s">
        <v>21</v>
      </c>
      <c r="N523" s="224" t="s">
        <v>45</v>
      </c>
      <c r="O523" s="87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7" t="s">
        <v>314</v>
      </c>
      <c r="AT523" s="227" t="s">
        <v>215</v>
      </c>
      <c r="AU523" s="227" t="s">
        <v>86</v>
      </c>
      <c r="AY523" s="20" t="s">
        <v>213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0" t="s">
        <v>86</v>
      </c>
      <c r="BK523" s="228">
        <f>ROUND(I523*H523,2)</f>
        <v>0</v>
      </c>
      <c r="BL523" s="20" t="s">
        <v>314</v>
      </c>
      <c r="BM523" s="227" t="s">
        <v>4176</v>
      </c>
    </row>
    <row r="524" s="2" customFormat="1">
      <c r="A524" s="41"/>
      <c r="B524" s="42"/>
      <c r="C524" s="43"/>
      <c r="D524" s="236" t="s">
        <v>367</v>
      </c>
      <c r="E524" s="43"/>
      <c r="F524" s="281" t="s">
        <v>4149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367</v>
      </c>
      <c r="AU524" s="20" t="s">
        <v>86</v>
      </c>
    </row>
    <row r="525" s="2" customFormat="1" ht="24.15" customHeight="1">
      <c r="A525" s="41"/>
      <c r="B525" s="42"/>
      <c r="C525" s="216" t="s">
        <v>1750</v>
      </c>
      <c r="D525" s="216" t="s">
        <v>215</v>
      </c>
      <c r="E525" s="217" t="s">
        <v>4177</v>
      </c>
      <c r="F525" s="218" t="s">
        <v>4178</v>
      </c>
      <c r="G525" s="219" t="s">
        <v>740</v>
      </c>
      <c r="H525" s="220">
        <v>1</v>
      </c>
      <c r="I525" s="221"/>
      <c r="J525" s="222">
        <f>ROUND(I525*H525,2)</f>
        <v>0</v>
      </c>
      <c r="K525" s="218" t="s">
        <v>21</v>
      </c>
      <c r="L525" s="47"/>
      <c r="M525" s="223" t="s">
        <v>21</v>
      </c>
      <c r="N525" s="224" t="s">
        <v>45</v>
      </c>
      <c r="O525" s="87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7" t="s">
        <v>314</v>
      </c>
      <c r="AT525" s="227" t="s">
        <v>215</v>
      </c>
      <c r="AU525" s="227" t="s">
        <v>86</v>
      </c>
      <c r="AY525" s="20" t="s">
        <v>213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0" t="s">
        <v>86</v>
      </c>
      <c r="BK525" s="228">
        <f>ROUND(I525*H525,2)</f>
        <v>0</v>
      </c>
      <c r="BL525" s="20" t="s">
        <v>314</v>
      </c>
      <c r="BM525" s="227" t="s">
        <v>4179</v>
      </c>
    </row>
    <row r="526" s="2" customFormat="1">
      <c r="A526" s="41"/>
      <c r="B526" s="42"/>
      <c r="C526" s="43"/>
      <c r="D526" s="236" t="s">
        <v>367</v>
      </c>
      <c r="E526" s="43"/>
      <c r="F526" s="281" t="s">
        <v>4149</v>
      </c>
      <c r="G526" s="43"/>
      <c r="H526" s="43"/>
      <c r="I526" s="231"/>
      <c r="J526" s="43"/>
      <c r="K526" s="43"/>
      <c r="L526" s="47"/>
      <c r="M526" s="232"/>
      <c r="N526" s="233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367</v>
      </c>
      <c r="AU526" s="20" t="s">
        <v>86</v>
      </c>
    </row>
    <row r="527" s="2" customFormat="1" ht="24.15" customHeight="1">
      <c r="A527" s="41"/>
      <c r="B527" s="42"/>
      <c r="C527" s="216" t="s">
        <v>1758</v>
      </c>
      <c r="D527" s="216" t="s">
        <v>215</v>
      </c>
      <c r="E527" s="217" t="s">
        <v>4180</v>
      </c>
      <c r="F527" s="218" t="s">
        <v>4181</v>
      </c>
      <c r="G527" s="219" t="s">
        <v>740</v>
      </c>
      <c r="H527" s="220">
        <v>1</v>
      </c>
      <c r="I527" s="221"/>
      <c r="J527" s="222">
        <f>ROUND(I527*H527,2)</f>
        <v>0</v>
      </c>
      <c r="K527" s="218" t="s">
        <v>21</v>
      </c>
      <c r="L527" s="47"/>
      <c r="M527" s="223" t="s">
        <v>21</v>
      </c>
      <c r="N527" s="224" t="s">
        <v>45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314</v>
      </c>
      <c r="AT527" s="227" t="s">
        <v>215</v>
      </c>
      <c r="AU527" s="227" t="s">
        <v>86</v>
      </c>
      <c r="AY527" s="20" t="s">
        <v>213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86</v>
      </c>
      <c r="BK527" s="228">
        <f>ROUND(I527*H527,2)</f>
        <v>0</v>
      </c>
      <c r="BL527" s="20" t="s">
        <v>314</v>
      </c>
      <c r="BM527" s="227" t="s">
        <v>4182</v>
      </c>
    </row>
    <row r="528" s="2" customFormat="1">
      <c r="A528" s="41"/>
      <c r="B528" s="42"/>
      <c r="C528" s="43"/>
      <c r="D528" s="236" t="s">
        <v>367</v>
      </c>
      <c r="E528" s="43"/>
      <c r="F528" s="281" t="s">
        <v>4149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367</v>
      </c>
      <c r="AU528" s="20" t="s">
        <v>86</v>
      </c>
    </row>
    <row r="529" s="2" customFormat="1" ht="24.15" customHeight="1">
      <c r="A529" s="41"/>
      <c r="B529" s="42"/>
      <c r="C529" s="216" t="s">
        <v>1765</v>
      </c>
      <c r="D529" s="216" t="s">
        <v>215</v>
      </c>
      <c r="E529" s="217" t="s">
        <v>4183</v>
      </c>
      <c r="F529" s="218" t="s">
        <v>4184</v>
      </c>
      <c r="G529" s="219" t="s">
        <v>740</v>
      </c>
      <c r="H529" s="220">
        <v>1</v>
      </c>
      <c r="I529" s="221"/>
      <c r="J529" s="222">
        <f>ROUND(I529*H529,2)</f>
        <v>0</v>
      </c>
      <c r="K529" s="218" t="s">
        <v>21</v>
      </c>
      <c r="L529" s="47"/>
      <c r="M529" s="223" t="s">
        <v>21</v>
      </c>
      <c r="N529" s="224" t="s">
        <v>45</v>
      </c>
      <c r="O529" s="87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314</v>
      </c>
      <c r="AT529" s="227" t="s">
        <v>215</v>
      </c>
      <c r="AU529" s="227" t="s">
        <v>86</v>
      </c>
      <c r="AY529" s="20" t="s">
        <v>213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86</v>
      </c>
      <c r="BK529" s="228">
        <f>ROUND(I529*H529,2)</f>
        <v>0</v>
      </c>
      <c r="BL529" s="20" t="s">
        <v>314</v>
      </c>
      <c r="BM529" s="227" t="s">
        <v>4185</v>
      </c>
    </row>
    <row r="530" s="2" customFormat="1">
      <c r="A530" s="41"/>
      <c r="B530" s="42"/>
      <c r="C530" s="43"/>
      <c r="D530" s="236" t="s">
        <v>367</v>
      </c>
      <c r="E530" s="43"/>
      <c r="F530" s="281" t="s">
        <v>4149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367</v>
      </c>
      <c r="AU530" s="20" t="s">
        <v>86</v>
      </c>
    </row>
    <row r="531" s="2" customFormat="1" ht="24.15" customHeight="1">
      <c r="A531" s="41"/>
      <c r="B531" s="42"/>
      <c r="C531" s="216" t="s">
        <v>1771</v>
      </c>
      <c r="D531" s="216" t="s">
        <v>215</v>
      </c>
      <c r="E531" s="217" t="s">
        <v>4186</v>
      </c>
      <c r="F531" s="218" t="s">
        <v>4187</v>
      </c>
      <c r="G531" s="219" t="s">
        <v>740</v>
      </c>
      <c r="H531" s="220">
        <v>19</v>
      </c>
      <c r="I531" s="221"/>
      <c r="J531" s="222">
        <f>ROUND(I531*H531,2)</f>
        <v>0</v>
      </c>
      <c r="K531" s="218" t="s">
        <v>21</v>
      </c>
      <c r="L531" s="47"/>
      <c r="M531" s="223" t="s">
        <v>21</v>
      </c>
      <c r="N531" s="224" t="s">
        <v>45</v>
      </c>
      <c r="O531" s="87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314</v>
      </c>
      <c r="AT531" s="227" t="s">
        <v>215</v>
      </c>
      <c r="AU531" s="227" t="s">
        <v>86</v>
      </c>
      <c r="AY531" s="20" t="s">
        <v>213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86</v>
      </c>
      <c r="BK531" s="228">
        <f>ROUND(I531*H531,2)</f>
        <v>0</v>
      </c>
      <c r="BL531" s="20" t="s">
        <v>314</v>
      </c>
      <c r="BM531" s="227" t="s">
        <v>4188</v>
      </c>
    </row>
    <row r="532" s="2" customFormat="1">
      <c r="A532" s="41"/>
      <c r="B532" s="42"/>
      <c r="C532" s="43"/>
      <c r="D532" s="236" t="s">
        <v>367</v>
      </c>
      <c r="E532" s="43"/>
      <c r="F532" s="281" t="s">
        <v>4149</v>
      </c>
      <c r="G532" s="43"/>
      <c r="H532" s="43"/>
      <c r="I532" s="231"/>
      <c r="J532" s="43"/>
      <c r="K532" s="43"/>
      <c r="L532" s="47"/>
      <c r="M532" s="232"/>
      <c r="N532" s="233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367</v>
      </c>
      <c r="AU532" s="20" t="s">
        <v>86</v>
      </c>
    </row>
    <row r="533" s="2" customFormat="1" ht="24.15" customHeight="1">
      <c r="A533" s="41"/>
      <c r="B533" s="42"/>
      <c r="C533" s="216" t="s">
        <v>1777</v>
      </c>
      <c r="D533" s="216" t="s">
        <v>215</v>
      </c>
      <c r="E533" s="217" t="s">
        <v>4189</v>
      </c>
      <c r="F533" s="218" t="s">
        <v>4190</v>
      </c>
      <c r="G533" s="219" t="s">
        <v>740</v>
      </c>
      <c r="H533" s="220">
        <v>19</v>
      </c>
      <c r="I533" s="221"/>
      <c r="J533" s="222">
        <f>ROUND(I533*H533,2)</f>
        <v>0</v>
      </c>
      <c r="K533" s="218" t="s">
        <v>21</v>
      </c>
      <c r="L533" s="47"/>
      <c r="M533" s="223" t="s">
        <v>21</v>
      </c>
      <c r="N533" s="224" t="s">
        <v>45</v>
      </c>
      <c r="O533" s="87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7" t="s">
        <v>314</v>
      </c>
      <c r="AT533" s="227" t="s">
        <v>215</v>
      </c>
      <c r="AU533" s="227" t="s">
        <v>86</v>
      </c>
      <c r="AY533" s="20" t="s">
        <v>213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86</v>
      </c>
      <c r="BK533" s="228">
        <f>ROUND(I533*H533,2)</f>
        <v>0</v>
      </c>
      <c r="BL533" s="20" t="s">
        <v>314</v>
      </c>
      <c r="BM533" s="227" t="s">
        <v>4191</v>
      </c>
    </row>
    <row r="534" s="2" customFormat="1">
      <c r="A534" s="41"/>
      <c r="B534" s="42"/>
      <c r="C534" s="43"/>
      <c r="D534" s="236" t="s">
        <v>367</v>
      </c>
      <c r="E534" s="43"/>
      <c r="F534" s="281" t="s">
        <v>4149</v>
      </c>
      <c r="G534" s="43"/>
      <c r="H534" s="43"/>
      <c r="I534" s="231"/>
      <c r="J534" s="43"/>
      <c r="K534" s="43"/>
      <c r="L534" s="47"/>
      <c r="M534" s="232"/>
      <c r="N534" s="233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367</v>
      </c>
      <c r="AU534" s="20" t="s">
        <v>86</v>
      </c>
    </row>
    <row r="535" s="2" customFormat="1" ht="24.15" customHeight="1">
      <c r="A535" s="41"/>
      <c r="B535" s="42"/>
      <c r="C535" s="216" t="s">
        <v>1828</v>
      </c>
      <c r="D535" s="216" t="s">
        <v>215</v>
      </c>
      <c r="E535" s="217" t="s">
        <v>4192</v>
      </c>
      <c r="F535" s="218" t="s">
        <v>4193</v>
      </c>
      <c r="G535" s="219" t="s">
        <v>740</v>
      </c>
      <c r="H535" s="220">
        <v>2</v>
      </c>
      <c r="I535" s="221"/>
      <c r="J535" s="222">
        <f>ROUND(I535*H535,2)</f>
        <v>0</v>
      </c>
      <c r="K535" s="218" t="s">
        <v>21</v>
      </c>
      <c r="L535" s="47"/>
      <c r="M535" s="223" t="s">
        <v>21</v>
      </c>
      <c r="N535" s="224" t="s">
        <v>45</v>
      </c>
      <c r="O535" s="87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7" t="s">
        <v>314</v>
      </c>
      <c r="AT535" s="227" t="s">
        <v>215</v>
      </c>
      <c r="AU535" s="227" t="s">
        <v>86</v>
      </c>
      <c r="AY535" s="20" t="s">
        <v>213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86</v>
      </c>
      <c r="BK535" s="228">
        <f>ROUND(I535*H535,2)</f>
        <v>0</v>
      </c>
      <c r="BL535" s="20" t="s">
        <v>314</v>
      </c>
      <c r="BM535" s="227" t="s">
        <v>4194</v>
      </c>
    </row>
    <row r="536" s="2" customFormat="1">
      <c r="A536" s="41"/>
      <c r="B536" s="42"/>
      <c r="C536" s="43"/>
      <c r="D536" s="236" t="s">
        <v>367</v>
      </c>
      <c r="E536" s="43"/>
      <c r="F536" s="281" t="s">
        <v>4149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367</v>
      </c>
      <c r="AU536" s="20" t="s">
        <v>86</v>
      </c>
    </row>
    <row r="537" s="2" customFormat="1" ht="24.15" customHeight="1">
      <c r="A537" s="41"/>
      <c r="B537" s="42"/>
      <c r="C537" s="216" t="s">
        <v>1837</v>
      </c>
      <c r="D537" s="216" t="s">
        <v>215</v>
      </c>
      <c r="E537" s="217" t="s">
        <v>4195</v>
      </c>
      <c r="F537" s="218" t="s">
        <v>4196</v>
      </c>
      <c r="G537" s="219" t="s">
        <v>740</v>
      </c>
      <c r="H537" s="220">
        <v>1</v>
      </c>
      <c r="I537" s="221"/>
      <c r="J537" s="222">
        <f>ROUND(I537*H537,2)</f>
        <v>0</v>
      </c>
      <c r="K537" s="218" t="s">
        <v>21</v>
      </c>
      <c r="L537" s="47"/>
      <c r="M537" s="223" t="s">
        <v>21</v>
      </c>
      <c r="N537" s="224" t="s">
        <v>45</v>
      </c>
      <c r="O537" s="87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7" t="s">
        <v>314</v>
      </c>
      <c r="AT537" s="227" t="s">
        <v>215</v>
      </c>
      <c r="AU537" s="227" t="s">
        <v>86</v>
      </c>
      <c r="AY537" s="20" t="s">
        <v>213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0" t="s">
        <v>86</v>
      </c>
      <c r="BK537" s="228">
        <f>ROUND(I537*H537,2)</f>
        <v>0</v>
      </c>
      <c r="BL537" s="20" t="s">
        <v>314</v>
      </c>
      <c r="BM537" s="227" t="s">
        <v>4197</v>
      </c>
    </row>
    <row r="538" s="2" customFormat="1">
      <c r="A538" s="41"/>
      <c r="B538" s="42"/>
      <c r="C538" s="43"/>
      <c r="D538" s="236" t="s">
        <v>367</v>
      </c>
      <c r="E538" s="43"/>
      <c r="F538" s="281" t="s">
        <v>4149</v>
      </c>
      <c r="G538" s="43"/>
      <c r="H538" s="43"/>
      <c r="I538" s="231"/>
      <c r="J538" s="43"/>
      <c r="K538" s="43"/>
      <c r="L538" s="47"/>
      <c r="M538" s="232"/>
      <c r="N538" s="233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367</v>
      </c>
      <c r="AU538" s="20" t="s">
        <v>86</v>
      </c>
    </row>
    <row r="539" s="2" customFormat="1" ht="24.15" customHeight="1">
      <c r="A539" s="41"/>
      <c r="B539" s="42"/>
      <c r="C539" s="216" t="s">
        <v>1843</v>
      </c>
      <c r="D539" s="216" t="s">
        <v>215</v>
      </c>
      <c r="E539" s="217" t="s">
        <v>4198</v>
      </c>
      <c r="F539" s="218" t="s">
        <v>4199</v>
      </c>
      <c r="G539" s="219" t="s">
        <v>740</v>
      </c>
      <c r="H539" s="220">
        <v>1</v>
      </c>
      <c r="I539" s="221"/>
      <c r="J539" s="222">
        <f>ROUND(I539*H539,2)</f>
        <v>0</v>
      </c>
      <c r="K539" s="218" t="s">
        <v>21</v>
      </c>
      <c r="L539" s="47"/>
      <c r="M539" s="223" t="s">
        <v>21</v>
      </c>
      <c r="N539" s="224" t="s">
        <v>45</v>
      </c>
      <c r="O539" s="87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314</v>
      </c>
      <c r="AT539" s="227" t="s">
        <v>215</v>
      </c>
      <c r="AU539" s="227" t="s">
        <v>86</v>
      </c>
      <c r="AY539" s="20" t="s">
        <v>213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86</v>
      </c>
      <c r="BK539" s="228">
        <f>ROUND(I539*H539,2)</f>
        <v>0</v>
      </c>
      <c r="BL539" s="20" t="s">
        <v>314</v>
      </c>
      <c r="BM539" s="227" t="s">
        <v>4200</v>
      </c>
    </row>
    <row r="540" s="2" customFormat="1">
      <c r="A540" s="41"/>
      <c r="B540" s="42"/>
      <c r="C540" s="43"/>
      <c r="D540" s="236" t="s">
        <v>367</v>
      </c>
      <c r="E540" s="43"/>
      <c r="F540" s="281" t="s">
        <v>4149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367</v>
      </c>
      <c r="AU540" s="20" t="s">
        <v>86</v>
      </c>
    </row>
    <row r="541" s="2" customFormat="1" ht="24.15" customHeight="1">
      <c r="A541" s="41"/>
      <c r="B541" s="42"/>
      <c r="C541" s="216" t="s">
        <v>1848</v>
      </c>
      <c r="D541" s="216" t="s">
        <v>215</v>
      </c>
      <c r="E541" s="217" t="s">
        <v>4201</v>
      </c>
      <c r="F541" s="218" t="s">
        <v>4202</v>
      </c>
      <c r="G541" s="219" t="s">
        <v>740</v>
      </c>
      <c r="H541" s="220">
        <v>2</v>
      </c>
      <c r="I541" s="221"/>
      <c r="J541" s="222">
        <f>ROUND(I541*H541,2)</f>
        <v>0</v>
      </c>
      <c r="K541" s="218" t="s">
        <v>21</v>
      </c>
      <c r="L541" s="47"/>
      <c r="M541" s="223" t="s">
        <v>21</v>
      </c>
      <c r="N541" s="224" t="s">
        <v>45</v>
      </c>
      <c r="O541" s="87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7" t="s">
        <v>314</v>
      </c>
      <c r="AT541" s="227" t="s">
        <v>215</v>
      </c>
      <c r="AU541" s="227" t="s">
        <v>86</v>
      </c>
      <c r="AY541" s="20" t="s">
        <v>213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86</v>
      </c>
      <c r="BK541" s="228">
        <f>ROUND(I541*H541,2)</f>
        <v>0</v>
      </c>
      <c r="BL541" s="20" t="s">
        <v>314</v>
      </c>
      <c r="BM541" s="227" t="s">
        <v>4203</v>
      </c>
    </row>
    <row r="542" s="2" customFormat="1">
      <c r="A542" s="41"/>
      <c r="B542" s="42"/>
      <c r="C542" s="43"/>
      <c r="D542" s="236" t="s">
        <v>367</v>
      </c>
      <c r="E542" s="43"/>
      <c r="F542" s="281" t="s">
        <v>4149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367</v>
      </c>
      <c r="AU542" s="20" t="s">
        <v>86</v>
      </c>
    </row>
    <row r="543" s="2" customFormat="1" ht="24.15" customHeight="1">
      <c r="A543" s="41"/>
      <c r="B543" s="42"/>
      <c r="C543" s="216" t="s">
        <v>1855</v>
      </c>
      <c r="D543" s="216" t="s">
        <v>215</v>
      </c>
      <c r="E543" s="217" t="s">
        <v>4204</v>
      </c>
      <c r="F543" s="218" t="s">
        <v>4205</v>
      </c>
      <c r="G543" s="219" t="s">
        <v>740</v>
      </c>
      <c r="H543" s="220">
        <v>3</v>
      </c>
      <c r="I543" s="221"/>
      <c r="J543" s="222">
        <f>ROUND(I543*H543,2)</f>
        <v>0</v>
      </c>
      <c r="K543" s="218" t="s">
        <v>21</v>
      </c>
      <c r="L543" s="47"/>
      <c r="M543" s="223" t="s">
        <v>21</v>
      </c>
      <c r="N543" s="224" t="s">
        <v>45</v>
      </c>
      <c r="O543" s="87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7" t="s">
        <v>314</v>
      </c>
      <c r="AT543" s="227" t="s">
        <v>215</v>
      </c>
      <c r="AU543" s="227" t="s">
        <v>86</v>
      </c>
      <c r="AY543" s="20" t="s">
        <v>213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86</v>
      </c>
      <c r="BK543" s="228">
        <f>ROUND(I543*H543,2)</f>
        <v>0</v>
      </c>
      <c r="BL543" s="20" t="s">
        <v>314</v>
      </c>
      <c r="BM543" s="227" t="s">
        <v>4206</v>
      </c>
    </row>
    <row r="544" s="2" customFormat="1">
      <c r="A544" s="41"/>
      <c r="B544" s="42"/>
      <c r="C544" s="43"/>
      <c r="D544" s="236" t="s">
        <v>367</v>
      </c>
      <c r="E544" s="43"/>
      <c r="F544" s="281" t="s">
        <v>4149</v>
      </c>
      <c r="G544" s="43"/>
      <c r="H544" s="43"/>
      <c r="I544" s="231"/>
      <c r="J544" s="43"/>
      <c r="K544" s="43"/>
      <c r="L544" s="47"/>
      <c r="M544" s="232"/>
      <c r="N544" s="233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367</v>
      </c>
      <c r="AU544" s="20" t="s">
        <v>86</v>
      </c>
    </row>
    <row r="545" s="2" customFormat="1" ht="24.15" customHeight="1">
      <c r="A545" s="41"/>
      <c r="B545" s="42"/>
      <c r="C545" s="216" t="s">
        <v>1861</v>
      </c>
      <c r="D545" s="216" t="s">
        <v>215</v>
      </c>
      <c r="E545" s="217" t="s">
        <v>4207</v>
      </c>
      <c r="F545" s="218" t="s">
        <v>4208</v>
      </c>
      <c r="G545" s="219" t="s">
        <v>740</v>
      </c>
      <c r="H545" s="220">
        <v>1</v>
      </c>
      <c r="I545" s="221"/>
      <c r="J545" s="222">
        <f>ROUND(I545*H545,2)</f>
        <v>0</v>
      </c>
      <c r="K545" s="218" t="s">
        <v>21</v>
      </c>
      <c r="L545" s="47"/>
      <c r="M545" s="223" t="s">
        <v>21</v>
      </c>
      <c r="N545" s="224" t="s">
        <v>45</v>
      </c>
      <c r="O545" s="87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314</v>
      </c>
      <c r="AT545" s="227" t="s">
        <v>215</v>
      </c>
      <c r="AU545" s="227" t="s">
        <v>86</v>
      </c>
      <c r="AY545" s="20" t="s">
        <v>213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86</v>
      </c>
      <c r="BK545" s="228">
        <f>ROUND(I545*H545,2)</f>
        <v>0</v>
      </c>
      <c r="BL545" s="20" t="s">
        <v>314</v>
      </c>
      <c r="BM545" s="227" t="s">
        <v>4209</v>
      </c>
    </row>
    <row r="546" s="2" customFormat="1">
      <c r="A546" s="41"/>
      <c r="B546" s="42"/>
      <c r="C546" s="43"/>
      <c r="D546" s="236" t="s">
        <v>367</v>
      </c>
      <c r="E546" s="43"/>
      <c r="F546" s="281" t="s">
        <v>4149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367</v>
      </c>
      <c r="AU546" s="20" t="s">
        <v>86</v>
      </c>
    </row>
    <row r="547" s="2" customFormat="1" ht="24.15" customHeight="1">
      <c r="A547" s="41"/>
      <c r="B547" s="42"/>
      <c r="C547" s="216" t="s">
        <v>1868</v>
      </c>
      <c r="D547" s="216" t="s">
        <v>215</v>
      </c>
      <c r="E547" s="217" t="s">
        <v>4210</v>
      </c>
      <c r="F547" s="218" t="s">
        <v>4211</v>
      </c>
      <c r="G547" s="219" t="s">
        <v>740</v>
      </c>
      <c r="H547" s="220">
        <v>2</v>
      </c>
      <c r="I547" s="221"/>
      <c r="J547" s="222">
        <f>ROUND(I547*H547,2)</f>
        <v>0</v>
      </c>
      <c r="K547" s="218" t="s">
        <v>21</v>
      </c>
      <c r="L547" s="47"/>
      <c r="M547" s="223" t="s">
        <v>21</v>
      </c>
      <c r="N547" s="224" t="s">
        <v>45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314</v>
      </c>
      <c r="AT547" s="227" t="s">
        <v>215</v>
      </c>
      <c r="AU547" s="227" t="s">
        <v>86</v>
      </c>
      <c r="AY547" s="20" t="s">
        <v>213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86</v>
      </c>
      <c r="BK547" s="228">
        <f>ROUND(I547*H547,2)</f>
        <v>0</v>
      </c>
      <c r="BL547" s="20" t="s">
        <v>314</v>
      </c>
      <c r="BM547" s="227" t="s">
        <v>4212</v>
      </c>
    </row>
    <row r="548" s="2" customFormat="1">
      <c r="A548" s="41"/>
      <c r="B548" s="42"/>
      <c r="C548" s="43"/>
      <c r="D548" s="236" t="s">
        <v>367</v>
      </c>
      <c r="E548" s="43"/>
      <c r="F548" s="281" t="s">
        <v>4149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367</v>
      </c>
      <c r="AU548" s="20" t="s">
        <v>86</v>
      </c>
    </row>
    <row r="549" s="2" customFormat="1" ht="24.15" customHeight="1">
      <c r="A549" s="41"/>
      <c r="B549" s="42"/>
      <c r="C549" s="216" t="s">
        <v>1874</v>
      </c>
      <c r="D549" s="216" t="s">
        <v>215</v>
      </c>
      <c r="E549" s="217" t="s">
        <v>4213</v>
      </c>
      <c r="F549" s="218" t="s">
        <v>4214</v>
      </c>
      <c r="G549" s="219" t="s">
        <v>740</v>
      </c>
      <c r="H549" s="220">
        <v>2</v>
      </c>
      <c r="I549" s="221"/>
      <c r="J549" s="222">
        <f>ROUND(I549*H549,2)</f>
        <v>0</v>
      </c>
      <c r="K549" s="218" t="s">
        <v>21</v>
      </c>
      <c r="L549" s="47"/>
      <c r="M549" s="223" t="s">
        <v>21</v>
      </c>
      <c r="N549" s="224" t="s">
        <v>45</v>
      </c>
      <c r="O549" s="87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7" t="s">
        <v>314</v>
      </c>
      <c r="AT549" s="227" t="s">
        <v>215</v>
      </c>
      <c r="AU549" s="227" t="s">
        <v>86</v>
      </c>
      <c r="AY549" s="20" t="s">
        <v>213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0" t="s">
        <v>86</v>
      </c>
      <c r="BK549" s="228">
        <f>ROUND(I549*H549,2)</f>
        <v>0</v>
      </c>
      <c r="BL549" s="20" t="s">
        <v>314</v>
      </c>
      <c r="BM549" s="227" t="s">
        <v>4215</v>
      </c>
    </row>
    <row r="550" s="2" customFormat="1">
      <c r="A550" s="41"/>
      <c r="B550" s="42"/>
      <c r="C550" s="43"/>
      <c r="D550" s="236" t="s">
        <v>367</v>
      </c>
      <c r="E550" s="43"/>
      <c r="F550" s="281" t="s">
        <v>4149</v>
      </c>
      <c r="G550" s="43"/>
      <c r="H550" s="43"/>
      <c r="I550" s="231"/>
      <c r="J550" s="43"/>
      <c r="K550" s="43"/>
      <c r="L550" s="47"/>
      <c r="M550" s="232"/>
      <c r="N550" s="233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367</v>
      </c>
      <c r="AU550" s="20" t="s">
        <v>86</v>
      </c>
    </row>
    <row r="551" s="2" customFormat="1" ht="24.15" customHeight="1">
      <c r="A551" s="41"/>
      <c r="B551" s="42"/>
      <c r="C551" s="216" t="s">
        <v>1879</v>
      </c>
      <c r="D551" s="216" t="s">
        <v>215</v>
      </c>
      <c r="E551" s="217" t="s">
        <v>4216</v>
      </c>
      <c r="F551" s="218" t="s">
        <v>4217</v>
      </c>
      <c r="G551" s="219" t="s">
        <v>740</v>
      </c>
      <c r="H551" s="220">
        <v>20</v>
      </c>
      <c r="I551" s="221"/>
      <c r="J551" s="222">
        <f>ROUND(I551*H551,2)</f>
        <v>0</v>
      </c>
      <c r="K551" s="218" t="s">
        <v>21</v>
      </c>
      <c r="L551" s="47"/>
      <c r="M551" s="223" t="s">
        <v>21</v>
      </c>
      <c r="N551" s="224" t="s">
        <v>45</v>
      </c>
      <c r="O551" s="87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314</v>
      </c>
      <c r="AT551" s="227" t="s">
        <v>215</v>
      </c>
      <c r="AU551" s="227" t="s">
        <v>86</v>
      </c>
      <c r="AY551" s="20" t="s">
        <v>213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86</v>
      </c>
      <c r="BK551" s="228">
        <f>ROUND(I551*H551,2)</f>
        <v>0</v>
      </c>
      <c r="BL551" s="20" t="s">
        <v>314</v>
      </c>
      <c r="BM551" s="227" t="s">
        <v>4218</v>
      </c>
    </row>
    <row r="552" s="2" customFormat="1">
      <c r="A552" s="41"/>
      <c r="B552" s="42"/>
      <c r="C552" s="43"/>
      <c r="D552" s="236" t="s">
        <v>367</v>
      </c>
      <c r="E552" s="43"/>
      <c r="F552" s="281" t="s">
        <v>4149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367</v>
      </c>
      <c r="AU552" s="20" t="s">
        <v>86</v>
      </c>
    </row>
    <row r="553" s="2" customFormat="1" ht="24.15" customHeight="1">
      <c r="A553" s="41"/>
      <c r="B553" s="42"/>
      <c r="C553" s="216" t="s">
        <v>1884</v>
      </c>
      <c r="D553" s="216" t="s">
        <v>215</v>
      </c>
      <c r="E553" s="217" t="s">
        <v>4219</v>
      </c>
      <c r="F553" s="218" t="s">
        <v>4220</v>
      </c>
      <c r="G553" s="219" t="s">
        <v>740</v>
      </c>
      <c r="H553" s="220">
        <v>1</v>
      </c>
      <c r="I553" s="221"/>
      <c r="J553" s="222">
        <f>ROUND(I553*H553,2)</f>
        <v>0</v>
      </c>
      <c r="K553" s="218" t="s">
        <v>21</v>
      </c>
      <c r="L553" s="47"/>
      <c r="M553" s="223" t="s">
        <v>21</v>
      </c>
      <c r="N553" s="224" t="s">
        <v>45</v>
      </c>
      <c r="O553" s="87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314</v>
      </c>
      <c r="AT553" s="227" t="s">
        <v>215</v>
      </c>
      <c r="AU553" s="227" t="s">
        <v>86</v>
      </c>
      <c r="AY553" s="20" t="s">
        <v>213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86</v>
      </c>
      <c r="BK553" s="228">
        <f>ROUND(I553*H553,2)</f>
        <v>0</v>
      </c>
      <c r="BL553" s="20" t="s">
        <v>314</v>
      </c>
      <c r="BM553" s="227" t="s">
        <v>4221</v>
      </c>
    </row>
    <row r="554" s="2" customFormat="1">
      <c r="A554" s="41"/>
      <c r="B554" s="42"/>
      <c r="C554" s="43"/>
      <c r="D554" s="236" t="s">
        <v>367</v>
      </c>
      <c r="E554" s="43"/>
      <c r="F554" s="281" t="s">
        <v>4149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367</v>
      </c>
      <c r="AU554" s="20" t="s">
        <v>86</v>
      </c>
    </row>
    <row r="555" s="2" customFormat="1" ht="24.15" customHeight="1">
      <c r="A555" s="41"/>
      <c r="B555" s="42"/>
      <c r="C555" s="216" t="s">
        <v>1889</v>
      </c>
      <c r="D555" s="216" t="s">
        <v>215</v>
      </c>
      <c r="E555" s="217" t="s">
        <v>4222</v>
      </c>
      <c r="F555" s="218" t="s">
        <v>4223</v>
      </c>
      <c r="G555" s="219" t="s">
        <v>740</v>
      </c>
      <c r="H555" s="220">
        <v>1</v>
      </c>
      <c r="I555" s="221"/>
      <c r="J555" s="222">
        <f>ROUND(I555*H555,2)</f>
        <v>0</v>
      </c>
      <c r="K555" s="218" t="s">
        <v>21</v>
      </c>
      <c r="L555" s="47"/>
      <c r="M555" s="223" t="s">
        <v>21</v>
      </c>
      <c r="N555" s="224" t="s">
        <v>45</v>
      </c>
      <c r="O555" s="87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7" t="s">
        <v>314</v>
      </c>
      <c r="AT555" s="227" t="s">
        <v>215</v>
      </c>
      <c r="AU555" s="227" t="s">
        <v>86</v>
      </c>
      <c r="AY555" s="20" t="s">
        <v>213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0" t="s">
        <v>86</v>
      </c>
      <c r="BK555" s="228">
        <f>ROUND(I555*H555,2)</f>
        <v>0</v>
      </c>
      <c r="BL555" s="20" t="s">
        <v>314</v>
      </c>
      <c r="BM555" s="227" t="s">
        <v>4224</v>
      </c>
    </row>
    <row r="556" s="2" customFormat="1">
      <c r="A556" s="41"/>
      <c r="B556" s="42"/>
      <c r="C556" s="43"/>
      <c r="D556" s="236" t="s">
        <v>367</v>
      </c>
      <c r="E556" s="43"/>
      <c r="F556" s="281" t="s">
        <v>4149</v>
      </c>
      <c r="G556" s="43"/>
      <c r="H556" s="43"/>
      <c r="I556" s="231"/>
      <c r="J556" s="43"/>
      <c r="K556" s="43"/>
      <c r="L556" s="47"/>
      <c r="M556" s="232"/>
      <c r="N556" s="233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367</v>
      </c>
      <c r="AU556" s="20" t="s">
        <v>86</v>
      </c>
    </row>
    <row r="557" s="2" customFormat="1" ht="24.15" customHeight="1">
      <c r="A557" s="41"/>
      <c r="B557" s="42"/>
      <c r="C557" s="216" t="s">
        <v>1894</v>
      </c>
      <c r="D557" s="216" t="s">
        <v>215</v>
      </c>
      <c r="E557" s="217" t="s">
        <v>4225</v>
      </c>
      <c r="F557" s="218" t="s">
        <v>4226</v>
      </c>
      <c r="G557" s="219" t="s">
        <v>740</v>
      </c>
      <c r="H557" s="220">
        <v>1</v>
      </c>
      <c r="I557" s="221"/>
      <c r="J557" s="222">
        <f>ROUND(I557*H557,2)</f>
        <v>0</v>
      </c>
      <c r="K557" s="218" t="s">
        <v>21</v>
      </c>
      <c r="L557" s="47"/>
      <c r="M557" s="223" t="s">
        <v>21</v>
      </c>
      <c r="N557" s="224" t="s">
        <v>45</v>
      </c>
      <c r="O557" s="87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7" t="s">
        <v>314</v>
      </c>
      <c r="AT557" s="227" t="s">
        <v>215</v>
      </c>
      <c r="AU557" s="227" t="s">
        <v>86</v>
      </c>
      <c r="AY557" s="20" t="s">
        <v>213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86</v>
      </c>
      <c r="BK557" s="228">
        <f>ROUND(I557*H557,2)</f>
        <v>0</v>
      </c>
      <c r="BL557" s="20" t="s">
        <v>314</v>
      </c>
      <c r="BM557" s="227" t="s">
        <v>4227</v>
      </c>
    </row>
    <row r="558" s="2" customFormat="1">
      <c r="A558" s="41"/>
      <c r="B558" s="42"/>
      <c r="C558" s="43"/>
      <c r="D558" s="236" t="s">
        <v>367</v>
      </c>
      <c r="E558" s="43"/>
      <c r="F558" s="281" t="s">
        <v>4149</v>
      </c>
      <c r="G558" s="43"/>
      <c r="H558" s="43"/>
      <c r="I558" s="231"/>
      <c r="J558" s="43"/>
      <c r="K558" s="43"/>
      <c r="L558" s="47"/>
      <c r="M558" s="232"/>
      <c r="N558" s="23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367</v>
      </c>
      <c r="AU558" s="20" t="s">
        <v>86</v>
      </c>
    </row>
    <row r="559" s="2" customFormat="1" ht="24.15" customHeight="1">
      <c r="A559" s="41"/>
      <c r="B559" s="42"/>
      <c r="C559" s="216" t="s">
        <v>1901</v>
      </c>
      <c r="D559" s="216" t="s">
        <v>215</v>
      </c>
      <c r="E559" s="217" t="s">
        <v>4228</v>
      </c>
      <c r="F559" s="218" t="s">
        <v>4229</v>
      </c>
      <c r="G559" s="219" t="s">
        <v>740</v>
      </c>
      <c r="H559" s="220">
        <v>2</v>
      </c>
      <c r="I559" s="221"/>
      <c r="J559" s="222">
        <f>ROUND(I559*H559,2)</f>
        <v>0</v>
      </c>
      <c r="K559" s="218" t="s">
        <v>21</v>
      </c>
      <c r="L559" s="47"/>
      <c r="M559" s="223" t="s">
        <v>21</v>
      </c>
      <c r="N559" s="224" t="s">
        <v>45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314</v>
      </c>
      <c r="AT559" s="227" t="s">
        <v>215</v>
      </c>
      <c r="AU559" s="227" t="s">
        <v>86</v>
      </c>
      <c r="AY559" s="20" t="s">
        <v>213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86</v>
      </c>
      <c r="BK559" s="228">
        <f>ROUND(I559*H559,2)</f>
        <v>0</v>
      </c>
      <c r="BL559" s="20" t="s">
        <v>314</v>
      </c>
      <c r="BM559" s="227" t="s">
        <v>4230</v>
      </c>
    </row>
    <row r="560" s="2" customFormat="1">
      <c r="A560" s="41"/>
      <c r="B560" s="42"/>
      <c r="C560" s="43"/>
      <c r="D560" s="236" t="s">
        <v>367</v>
      </c>
      <c r="E560" s="43"/>
      <c r="F560" s="281" t="s">
        <v>4149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367</v>
      </c>
      <c r="AU560" s="20" t="s">
        <v>86</v>
      </c>
    </row>
    <row r="561" s="2" customFormat="1" ht="24.15" customHeight="1">
      <c r="A561" s="41"/>
      <c r="B561" s="42"/>
      <c r="C561" s="216" t="s">
        <v>1940</v>
      </c>
      <c r="D561" s="216" t="s">
        <v>215</v>
      </c>
      <c r="E561" s="217" t="s">
        <v>4231</v>
      </c>
      <c r="F561" s="218" t="s">
        <v>4232</v>
      </c>
      <c r="G561" s="219" t="s">
        <v>740</v>
      </c>
      <c r="H561" s="220">
        <v>1</v>
      </c>
      <c r="I561" s="221"/>
      <c r="J561" s="222">
        <f>ROUND(I561*H561,2)</f>
        <v>0</v>
      </c>
      <c r="K561" s="218" t="s">
        <v>21</v>
      </c>
      <c r="L561" s="47"/>
      <c r="M561" s="223" t="s">
        <v>21</v>
      </c>
      <c r="N561" s="224" t="s">
        <v>45</v>
      </c>
      <c r="O561" s="87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314</v>
      </c>
      <c r="AT561" s="227" t="s">
        <v>215</v>
      </c>
      <c r="AU561" s="227" t="s">
        <v>86</v>
      </c>
      <c r="AY561" s="20" t="s">
        <v>213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86</v>
      </c>
      <c r="BK561" s="228">
        <f>ROUND(I561*H561,2)</f>
        <v>0</v>
      </c>
      <c r="BL561" s="20" t="s">
        <v>314</v>
      </c>
      <c r="BM561" s="227" t="s">
        <v>4233</v>
      </c>
    </row>
    <row r="562" s="2" customFormat="1">
      <c r="A562" s="41"/>
      <c r="B562" s="42"/>
      <c r="C562" s="43"/>
      <c r="D562" s="236" t="s">
        <v>367</v>
      </c>
      <c r="E562" s="43"/>
      <c r="F562" s="281" t="s">
        <v>4149</v>
      </c>
      <c r="G562" s="43"/>
      <c r="H562" s="43"/>
      <c r="I562" s="231"/>
      <c r="J562" s="43"/>
      <c r="K562" s="43"/>
      <c r="L562" s="47"/>
      <c r="M562" s="232"/>
      <c r="N562" s="233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367</v>
      </c>
      <c r="AU562" s="20" t="s">
        <v>86</v>
      </c>
    </row>
    <row r="563" s="2" customFormat="1" ht="24.15" customHeight="1">
      <c r="A563" s="41"/>
      <c r="B563" s="42"/>
      <c r="C563" s="216" t="s">
        <v>1947</v>
      </c>
      <c r="D563" s="216" t="s">
        <v>215</v>
      </c>
      <c r="E563" s="217" t="s">
        <v>4234</v>
      </c>
      <c r="F563" s="218" t="s">
        <v>4235</v>
      </c>
      <c r="G563" s="219" t="s">
        <v>740</v>
      </c>
      <c r="H563" s="220">
        <v>1</v>
      </c>
      <c r="I563" s="221"/>
      <c r="J563" s="222">
        <f>ROUND(I563*H563,2)</f>
        <v>0</v>
      </c>
      <c r="K563" s="218" t="s">
        <v>21</v>
      </c>
      <c r="L563" s="47"/>
      <c r="M563" s="223" t="s">
        <v>21</v>
      </c>
      <c r="N563" s="224" t="s">
        <v>45</v>
      </c>
      <c r="O563" s="87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7" t="s">
        <v>314</v>
      </c>
      <c r="AT563" s="227" t="s">
        <v>215</v>
      </c>
      <c r="AU563" s="227" t="s">
        <v>86</v>
      </c>
      <c r="AY563" s="20" t="s">
        <v>213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0" t="s">
        <v>86</v>
      </c>
      <c r="BK563" s="228">
        <f>ROUND(I563*H563,2)</f>
        <v>0</v>
      </c>
      <c r="BL563" s="20" t="s">
        <v>314</v>
      </c>
      <c r="BM563" s="227" t="s">
        <v>4236</v>
      </c>
    </row>
    <row r="564" s="2" customFormat="1">
      <c r="A564" s="41"/>
      <c r="B564" s="42"/>
      <c r="C564" s="43"/>
      <c r="D564" s="236" t="s">
        <v>367</v>
      </c>
      <c r="E564" s="43"/>
      <c r="F564" s="281" t="s">
        <v>3986</v>
      </c>
      <c r="G564" s="43"/>
      <c r="H564" s="43"/>
      <c r="I564" s="231"/>
      <c r="J564" s="43"/>
      <c r="K564" s="43"/>
      <c r="L564" s="47"/>
      <c r="M564" s="232"/>
      <c r="N564" s="233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367</v>
      </c>
      <c r="AU564" s="20" t="s">
        <v>86</v>
      </c>
    </row>
    <row r="565" s="2" customFormat="1" ht="24.15" customHeight="1">
      <c r="A565" s="41"/>
      <c r="B565" s="42"/>
      <c r="C565" s="216" t="s">
        <v>1951</v>
      </c>
      <c r="D565" s="216" t="s">
        <v>215</v>
      </c>
      <c r="E565" s="217" t="s">
        <v>4237</v>
      </c>
      <c r="F565" s="218" t="s">
        <v>4238</v>
      </c>
      <c r="G565" s="219" t="s">
        <v>740</v>
      </c>
      <c r="H565" s="220">
        <v>2</v>
      </c>
      <c r="I565" s="221"/>
      <c r="J565" s="222">
        <f>ROUND(I565*H565,2)</f>
        <v>0</v>
      </c>
      <c r="K565" s="218" t="s">
        <v>21</v>
      </c>
      <c r="L565" s="47"/>
      <c r="M565" s="223" t="s">
        <v>21</v>
      </c>
      <c r="N565" s="224" t="s">
        <v>45</v>
      </c>
      <c r="O565" s="87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7" t="s">
        <v>314</v>
      </c>
      <c r="AT565" s="227" t="s">
        <v>215</v>
      </c>
      <c r="AU565" s="227" t="s">
        <v>86</v>
      </c>
      <c r="AY565" s="20" t="s">
        <v>213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20" t="s">
        <v>86</v>
      </c>
      <c r="BK565" s="228">
        <f>ROUND(I565*H565,2)</f>
        <v>0</v>
      </c>
      <c r="BL565" s="20" t="s">
        <v>314</v>
      </c>
      <c r="BM565" s="227" t="s">
        <v>4239</v>
      </c>
    </row>
    <row r="566" s="2" customFormat="1">
      <c r="A566" s="41"/>
      <c r="B566" s="42"/>
      <c r="C566" s="43"/>
      <c r="D566" s="236" t="s">
        <v>367</v>
      </c>
      <c r="E566" s="43"/>
      <c r="F566" s="281" t="s">
        <v>3986</v>
      </c>
      <c r="G566" s="43"/>
      <c r="H566" s="43"/>
      <c r="I566" s="231"/>
      <c r="J566" s="43"/>
      <c r="K566" s="43"/>
      <c r="L566" s="47"/>
      <c r="M566" s="232"/>
      <c r="N566" s="233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367</v>
      </c>
      <c r="AU566" s="20" t="s">
        <v>86</v>
      </c>
    </row>
    <row r="567" s="2" customFormat="1" ht="37.8" customHeight="1">
      <c r="A567" s="41"/>
      <c r="B567" s="42"/>
      <c r="C567" s="216" t="s">
        <v>1958</v>
      </c>
      <c r="D567" s="216" t="s">
        <v>215</v>
      </c>
      <c r="E567" s="217" t="s">
        <v>4240</v>
      </c>
      <c r="F567" s="218" t="s">
        <v>4241</v>
      </c>
      <c r="G567" s="219" t="s">
        <v>740</v>
      </c>
      <c r="H567" s="220">
        <v>1</v>
      </c>
      <c r="I567" s="221"/>
      <c r="J567" s="222">
        <f>ROUND(I567*H567,2)</f>
        <v>0</v>
      </c>
      <c r="K567" s="218" t="s">
        <v>21</v>
      </c>
      <c r="L567" s="47"/>
      <c r="M567" s="223" t="s">
        <v>21</v>
      </c>
      <c r="N567" s="224" t="s">
        <v>45</v>
      </c>
      <c r="O567" s="87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7" t="s">
        <v>314</v>
      </c>
      <c r="AT567" s="227" t="s">
        <v>215</v>
      </c>
      <c r="AU567" s="227" t="s">
        <v>86</v>
      </c>
      <c r="AY567" s="20" t="s">
        <v>213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0" t="s">
        <v>86</v>
      </c>
      <c r="BK567" s="228">
        <f>ROUND(I567*H567,2)</f>
        <v>0</v>
      </c>
      <c r="BL567" s="20" t="s">
        <v>314</v>
      </c>
      <c r="BM567" s="227" t="s">
        <v>4242</v>
      </c>
    </row>
    <row r="568" s="2" customFormat="1">
      <c r="A568" s="41"/>
      <c r="B568" s="42"/>
      <c r="C568" s="43"/>
      <c r="D568" s="236" t="s">
        <v>367</v>
      </c>
      <c r="E568" s="43"/>
      <c r="F568" s="281" t="s">
        <v>3986</v>
      </c>
      <c r="G568" s="43"/>
      <c r="H568" s="43"/>
      <c r="I568" s="231"/>
      <c r="J568" s="43"/>
      <c r="K568" s="43"/>
      <c r="L568" s="47"/>
      <c r="M568" s="232"/>
      <c r="N568" s="233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367</v>
      </c>
      <c r="AU568" s="20" t="s">
        <v>86</v>
      </c>
    </row>
    <row r="569" s="12" customFormat="1" ht="22.8" customHeight="1">
      <c r="A569" s="12"/>
      <c r="B569" s="200"/>
      <c r="C569" s="201"/>
      <c r="D569" s="202" t="s">
        <v>72</v>
      </c>
      <c r="E569" s="214" t="s">
        <v>1945</v>
      </c>
      <c r="F569" s="214" t="s">
        <v>1946</v>
      </c>
      <c r="G569" s="201"/>
      <c r="H569" s="201"/>
      <c r="I569" s="204"/>
      <c r="J569" s="215">
        <f>BK569</f>
        <v>0</v>
      </c>
      <c r="K569" s="201"/>
      <c r="L569" s="206"/>
      <c r="M569" s="207"/>
      <c r="N569" s="208"/>
      <c r="O569" s="208"/>
      <c r="P569" s="209">
        <f>SUM(P570:P603)</f>
        <v>0</v>
      </c>
      <c r="Q569" s="208"/>
      <c r="R569" s="209">
        <f>SUM(R570:R603)</f>
        <v>0</v>
      </c>
      <c r="S569" s="208"/>
      <c r="T569" s="210">
        <f>SUM(T570:T603)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1" t="s">
        <v>86</v>
      </c>
      <c r="AT569" s="212" t="s">
        <v>72</v>
      </c>
      <c r="AU569" s="212" t="s">
        <v>80</v>
      </c>
      <c r="AY569" s="211" t="s">
        <v>213</v>
      </c>
      <c r="BK569" s="213">
        <f>SUM(BK570:BK603)</f>
        <v>0</v>
      </c>
    </row>
    <row r="570" s="2" customFormat="1" ht="24.15" customHeight="1">
      <c r="A570" s="41"/>
      <c r="B570" s="42"/>
      <c r="C570" s="216" t="s">
        <v>4243</v>
      </c>
      <c r="D570" s="216" t="s">
        <v>215</v>
      </c>
      <c r="E570" s="217" t="s">
        <v>4244</v>
      </c>
      <c r="F570" s="218" t="s">
        <v>4245</v>
      </c>
      <c r="G570" s="219" t="s">
        <v>424</v>
      </c>
      <c r="H570" s="220">
        <v>11.308</v>
      </c>
      <c r="I570" s="221"/>
      <c r="J570" s="222">
        <f>ROUND(I570*H570,2)</f>
        <v>0</v>
      </c>
      <c r="K570" s="218" t="s">
        <v>21</v>
      </c>
      <c r="L570" s="47"/>
      <c r="M570" s="223" t="s">
        <v>21</v>
      </c>
      <c r="N570" s="224" t="s">
        <v>45</v>
      </c>
      <c r="O570" s="87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7" t="s">
        <v>314</v>
      </c>
      <c r="AT570" s="227" t="s">
        <v>215</v>
      </c>
      <c r="AU570" s="227" t="s">
        <v>86</v>
      </c>
      <c r="AY570" s="20" t="s">
        <v>213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86</v>
      </c>
      <c r="BK570" s="228">
        <f>ROUND(I570*H570,2)</f>
        <v>0</v>
      </c>
      <c r="BL570" s="20" t="s">
        <v>314</v>
      </c>
      <c r="BM570" s="227" t="s">
        <v>4246</v>
      </c>
    </row>
    <row r="571" s="2" customFormat="1">
      <c r="A571" s="41"/>
      <c r="B571" s="42"/>
      <c r="C571" s="43"/>
      <c r="D571" s="236" t="s">
        <v>367</v>
      </c>
      <c r="E571" s="43"/>
      <c r="F571" s="281" t="s">
        <v>4247</v>
      </c>
      <c r="G571" s="43"/>
      <c r="H571" s="43"/>
      <c r="I571" s="231"/>
      <c r="J571" s="43"/>
      <c r="K571" s="43"/>
      <c r="L571" s="47"/>
      <c r="M571" s="232"/>
      <c r="N571" s="233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367</v>
      </c>
      <c r="AU571" s="20" t="s">
        <v>86</v>
      </c>
    </row>
    <row r="572" s="2" customFormat="1" ht="24.15" customHeight="1">
      <c r="A572" s="41"/>
      <c r="B572" s="42"/>
      <c r="C572" s="216" t="s">
        <v>4248</v>
      </c>
      <c r="D572" s="216" t="s">
        <v>215</v>
      </c>
      <c r="E572" s="217" t="s">
        <v>4249</v>
      </c>
      <c r="F572" s="218" t="s">
        <v>4250</v>
      </c>
      <c r="G572" s="219" t="s">
        <v>424</v>
      </c>
      <c r="H572" s="220">
        <v>22.414000000000001</v>
      </c>
      <c r="I572" s="221"/>
      <c r="J572" s="222">
        <f>ROUND(I572*H572,2)</f>
        <v>0</v>
      </c>
      <c r="K572" s="218" t="s">
        <v>21</v>
      </c>
      <c r="L572" s="47"/>
      <c r="M572" s="223" t="s">
        <v>21</v>
      </c>
      <c r="N572" s="224" t="s">
        <v>45</v>
      </c>
      <c r="O572" s="87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314</v>
      </c>
      <c r="AT572" s="227" t="s">
        <v>215</v>
      </c>
      <c r="AU572" s="227" t="s">
        <v>86</v>
      </c>
      <c r="AY572" s="20" t="s">
        <v>213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86</v>
      </c>
      <c r="BK572" s="228">
        <f>ROUND(I572*H572,2)</f>
        <v>0</v>
      </c>
      <c r="BL572" s="20" t="s">
        <v>314</v>
      </c>
      <c r="BM572" s="227" t="s">
        <v>4251</v>
      </c>
    </row>
    <row r="573" s="2" customFormat="1">
      <c r="A573" s="41"/>
      <c r="B573" s="42"/>
      <c r="C573" s="43"/>
      <c r="D573" s="236" t="s">
        <v>367</v>
      </c>
      <c r="E573" s="43"/>
      <c r="F573" s="281" t="s">
        <v>4247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367</v>
      </c>
      <c r="AU573" s="20" t="s">
        <v>86</v>
      </c>
    </row>
    <row r="574" s="2" customFormat="1" ht="24.15" customHeight="1">
      <c r="A574" s="41"/>
      <c r="B574" s="42"/>
      <c r="C574" s="216" t="s">
        <v>4252</v>
      </c>
      <c r="D574" s="216" t="s">
        <v>215</v>
      </c>
      <c r="E574" s="217" t="s">
        <v>4253</v>
      </c>
      <c r="F574" s="218" t="s">
        <v>4254</v>
      </c>
      <c r="G574" s="219" t="s">
        <v>424</v>
      </c>
      <c r="H574" s="220">
        <v>10.310000000000001</v>
      </c>
      <c r="I574" s="221"/>
      <c r="J574" s="222">
        <f>ROUND(I574*H574,2)</f>
        <v>0</v>
      </c>
      <c r="K574" s="218" t="s">
        <v>21</v>
      </c>
      <c r="L574" s="47"/>
      <c r="M574" s="223" t="s">
        <v>21</v>
      </c>
      <c r="N574" s="224" t="s">
        <v>45</v>
      </c>
      <c r="O574" s="87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7" t="s">
        <v>314</v>
      </c>
      <c r="AT574" s="227" t="s">
        <v>215</v>
      </c>
      <c r="AU574" s="227" t="s">
        <v>86</v>
      </c>
      <c r="AY574" s="20" t="s">
        <v>213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0" t="s">
        <v>86</v>
      </c>
      <c r="BK574" s="228">
        <f>ROUND(I574*H574,2)</f>
        <v>0</v>
      </c>
      <c r="BL574" s="20" t="s">
        <v>314</v>
      </c>
      <c r="BM574" s="227" t="s">
        <v>4255</v>
      </c>
    </row>
    <row r="575" s="2" customFormat="1">
      <c r="A575" s="41"/>
      <c r="B575" s="42"/>
      <c r="C575" s="43"/>
      <c r="D575" s="236" t="s">
        <v>367</v>
      </c>
      <c r="E575" s="43"/>
      <c r="F575" s="281" t="s">
        <v>4247</v>
      </c>
      <c r="G575" s="43"/>
      <c r="H575" s="43"/>
      <c r="I575" s="231"/>
      <c r="J575" s="43"/>
      <c r="K575" s="43"/>
      <c r="L575" s="47"/>
      <c r="M575" s="232"/>
      <c r="N575" s="233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367</v>
      </c>
      <c r="AU575" s="20" t="s">
        <v>86</v>
      </c>
    </row>
    <row r="576" s="2" customFormat="1" ht="24.15" customHeight="1">
      <c r="A576" s="41"/>
      <c r="B576" s="42"/>
      <c r="C576" s="216" t="s">
        <v>4256</v>
      </c>
      <c r="D576" s="216" t="s">
        <v>215</v>
      </c>
      <c r="E576" s="217" t="s">
        <v>4257</v>
      </c>
      <c r="F576" s="218" t="s">
        <v>4258</v>
      </c>
      <c r="G576" s="219" t="s">
        <v>424</v>
      </c>
      <c r="H576" s="220">
        <v>12.73</v>
      </c>
      <c r="I576" s="221"/>
      <c r="J576" s="222">
        <f>ROUND(I576*H576,2)</f>
        <v>0</v>
      </c>
      <c r="K576" s="218" t="s">
        <v>21</v>
      </c>
      <c r="L576" s="47"/>
      <c r="M576" s="223" t="s">
        <v>21</v>
      </c>
      <c r="N576" s="224" t="s">
        <v>45</v>
      </c>
      <c r="O576" s="87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314</v>
      </c>
      <c r="AT576" s="227" t="s">
        <v>215</v>
      </c>
      <c r="AU576" s="227" t="s">
        <v>86</v>
      </c>
      <c r="AY576" s="20" t="s">
        <v>213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86</v>
      </c>
      <c r="BK576" s="228">
        <f>ROUND(I576*H576,2)</f>
        <v>0</v>
      </c>
      <c r="BL576" s="20" t="s">
        <v>314</v>
      </c>
      <c r="BM576" s="227" t="s">
        <v>4259</v>
      </c>
    </row>
    <row r="577" s="2" customFormat="1">
      <c r="A577" s="41"/>
      <c r="B577" s="42"/>
      <c r="C577" s="43"/>
      <c r="D577" s="236" t="s">
        <v>367</v>
      </c>
      <c r="E577" s="43"/>
      <c r="F577" s="281" t="s">
        <v>4247</v>
      </c>
      <c r="G577" s="43"/>
      <c r="H577" s="43"/>
      <c r="I577" s="231"/>
      <c r="J577" s="43"/>
      <c r="K577" s="43"/>
      <c r="L577" s="47"/>
      <c r="M577" s="232"/>
      <c r="N577" s="233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367</v>
      </c>
      <c r="AU577" s="20" t="s">
        <v>86</v>
      </c>
    </row>
    <row r="578" s="2" customFormat="1" ht="24.15" customHeight="1">
      <c r="A578" s="41"/>
      <c r="B578" s="42"/>
      <c r="C578" s="216" t="s">
        <v>4260</v>
      </c>
      <c r="D578" s="216" t="s">
        <v>215</v>
      </c>
      <c r="E578" s="217" t="s">
        <v>4261</v>
      </c>
      <c r="F578" s="218" t="s">
        <v>4262</v>
      </c>
      <c r="G578" s="219" t="s">
        <v>424</v>
      </c>
      <c r="H578" s="220">
        <v>2.0459999999999998</v>
      </c>
      <c r="I578" s="221"/>
      <c r="J578" s="222">
        <f>ROUND(I578*H578,2)</f>
        <v>0</v>
      </c>
      <c r="K578" s="218" t="s">
        <v>21</v>
      </c>
      <c r="L578" s="47"/>
      <c r="M578" s="223" t="s">
        <v>21</v>
      </c>
      <c r="N578" s="224" t="s">
        <v>45</v>
      </c>
      <c r="O578" s="87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314</v>
      </c>
      <c r="AT578" s="227" t="s">
        <v>215</v>
      </c>
      <c r="AU578" s="227" t="s">
        <v>86</v>
      </c>
      <c r="AY578" s="20" t="s">
        <v>213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86</v>
      </c>
      <c r="BK578" s="228">
        <f>ROUND(I578*H578,2)</f>
        <v>0</v>
      </c>
      <c r="BL578" s="20" t="s">
        <v>314</v>
      </c>
      <c r="BM578" s="227" t="s">
        <v>4263</v>
      </c>
    </row>
    <row r="579" s="2" customFormat="1">
      <c r="A579" s="41"/>
      <c r="B579" s="42"/>
      <c r="C579" s="43"/>
      <c r="D579" s="236" t="s">
        <v>367</v>
      </c>
      <c r="E579" s="43"/>
      <c r="F579" s="281" t="s">
        <v>4247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367</v>
      </c>
      <c r="AU579" s="20" t="s">
        <v>86</v>
      </c>
    </row>
    <row r="580" s="2" customFormat="1" ht="24.15" customHeight="1">
      <c r="A580" s="41"/>
      <c r="B580" s="42"/>
      <c r="C580" s="216" t="s">
        <v>4264</v>
      </c>
      <c r="D580" s="216" t="s">
        <v>215</v>
      </c>
      <c r="E580" s="217" t="s">
        <v>4265</v>
      </c>
      <c r="F580" s="218" t="s">
        <v>4266</v>
      </c>
      <c r="G580" s="219" t="s">
        <v>424</v>
      </c>
      <c r="H580" s="220">
        <v>1.45</v>
      </c>
      <c r="I580" s="221"/>
      <c r="J580" s="222">
        <f>ROUND(I580*H580,2)</f>
        <v>0</v>
      </c>
      <c r="K580" s="218" t="s">
        <v>21</v>
      </c>
      <c r="L580" s="47"/>
      <c r="M580" s="223" t="s">
        <v>21</v>
      </c>
      <c r="N580" s="224" t="s">
        <v>45</v>
      </c>
      <c r="O580" s="87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7" t="s">
        <v>314</v>
      </c>
      <c r="AT580" s="227" t="s">
        <v>215</v>
      </c>
      <c r="AU580" s="227" t="s">
        <v>86</v>
      </c>
      <c r="AY580" s="20" t="s">
        <v>213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86</v>
      </c>
      <c r="BK580" s="228">
        <f>ROUND(I580*H580,2)</f>
        <v>0</v>
      </c>
      <c r="BL580" s="20" t="s">
        <v>314</v>
      </c>
      <c r="BM580" s="227" t="s">
        <v>4267</v>
      </c>
    </row>
    <row r="581" s="2" customFormat="1">
      <c r="A581" s="41"/>
      <c r="B581" s="42"/>
      <c r="C581" s="43"/>
      <c r="D581" s="236" t="s">
        <v>367</v>
      </c>
      <c r="E581" s="43"/>
      <c r="F581" s="281" t="s">
        <v>4247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367</v>
      </c>
      <c r="AU581" s="20" t="s">
        <v>86</v>
      </c>
    </row>
    <row r="582" s="2" customFormat="1" ht="33" customHeight="1">
      <c r="A582" s="41"/>
      <c r="B582" s="42"/>
      <c r="C582" s="216" t="s">
        <v>4268</v>
      </c>
      <c r="D582" s="216" t="s">
        <v>215</v>
      </c>
      <c r="E582" s="217" t="s">
        <v>4269</v>
      </c>
      <c r="F582" s="218" t="s">
        <v>4270</v>
      </c>
      <c r="G582" s="219" t="s">
        <v>263</v>
      </c>
      <c r="H582" s="220">
        <v>1</v>
      </c>
      <c r="I582" s="221"/>
      <c r="J582" s="222">
        <f>ROUND(I582*H582,2)</f>
        <v>0</v>
      </c>
      <c r="K582" s="218" t="s">
        <v>21</v>
      </c>
      <c r="L582" s="47"/>
      <c r="M582" s="223" t="s">
        <v>21</v>
      </c>
      <c r="N582" s="224" t="s">
        <v>45</v>
      </c>
      <c r="O582" s="87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7" t="s">
        <v>314</v>
      </c>
      <c r="AT582" s="227" t="s">
        <v>215</v>
      </c>
      <c r="AU582" s="227" t="s">
        <v>86</v>
      </c>
      <c r="AY582" s="20" t="s">
        <v>213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86</v>
      </c>
      <c r="BK582" s="228">
        <f>ROUND(I582*H582,2)</f>
        <v>0</v>
      </c>
      <c r="BL582" s="20" t="s">
        <v>314</v>
      </c>
      <c r="BM582" s="227" t="s">
        <v>4271</v>
      </c>
    </row>
    <row r="583" s="2" customFormat="1">
      <c r="A583" s="41"/>
      <c r="B583" s="42"/>
      <c r="C583" s="43"/>
      <c r="D583" s="236" t="s">
        <v>367</v>
      </c>
      <c r="E583" s="43"/>
      <c r="F583" s="281" t="s">
        <v>4247</v>
      </c>
      <c r="G583" s="43"/>
      <c r="H583" s="43"/>
      <c r="I583" s="231"/>
      <c r="J583" s="43"/>
      <c r="K583" s="43"/>
      <c r="L583" s="47"/>
      <c r="M583" s="232"/>
      <c r="N583" s="233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367</v>
      </c>
      <c r="AU583" s="20" t="s">
        <v>86</v>
      </c>
    </row>
    <row r="584" s="2" customFormat="1" ht="37.8" customHeight="1">
      <c r="A584" s="41"/>
      <c r="B584" s="42"/>
      <c r="C584" s="216" t="s">
        <v>4272</v>
      </c>
      <c r="D584" s="216" t="s">
        <v>215</v>
      </c>
      <c r="E584" s="217" t="s">
        <v>4273</v>
      </c>
      <c r="F584" s="218" t="s">
        <v>4274</v>
      </c>
      <c r="G584" s="219" t="s">
        <v>3937</v>
      </c>
      <c r="H584" s="220">
        <v>1</v>
      </c>
      <c r="I584" s="221"/>
      <c r="J584" s="222">
        <f>ROUND(I584*H584,2)</f>
        <v>0</v>
      </c>
      <c r="K584" s="218" t="s">
        <v>21</v>
      </c>
      <c r="L584" s="47"/>
      <c r="M584" s="223" t="s">
        <v>21</v>
      </c>
      <c r="N584" s="224" t="s">
        <v>45</v>
      </c>
      <c r="O584" s="87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314</v>
      </c>
      <c r="AT584" s="227" t="s">
        <v>215</v>
      </c>
      <c r="AU584" s="227" t="s">
        <v>86</v>
      </c>
      <c r="AY584" s="20" t="s">
        <v>213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86</v>
      </c>
      <c r="BK584" s="228">
        <f>ROUND(I584*H584,2)</f>
        <v>0</v>
      </c>
      <c r="BL584" s="20" t="s">
        <v>314</v>
      </c>
      <c r="BM584" s="227" t="s">
        <v>4275</v>
      </c>
    </row>
    <row r="585" s="2" customFormat="1">
      <c r="A585" s="41"/>
      <c r="B585" s="42"/>
      <c r="C585" s="43"/>
      <c r="D585" s="236" t="s">
        <v>367</v>
      </c>
      <c r="E585" s="43"/>
      <c r="F585" s="281" t="s">
        <v>4247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367</v>
      </c>
      <c r="AU585" s="20" t="s">
        <v>86</v>
      </c>
    </row>
    <row r="586" s="2" customFormat="1" ht="37.8" customHeight="1">
      <c r="A586" s="41"/>
      <c r="B586" s="42"/>
      <c r="C586" s="216" t="s">
        <v>4276</v>
      </c>
      <c r="D586" s="216" t="s">
        <v>215</v>
      </c>
      <c r="E586" s="217" t="s">
        <v>4277</v>
      </c>
      <c r="F586" s="218" t="s">
        <v>4278</v>
      </c>
      <c r="G586" s="219" t="s">
        <v>263</v>
      </c>
      <c r="H586" s="220">
        <v>1</v>
      </c>
      <c r="I586" s="221"/>
      <c r="J586" s="222">
        <f>ROUND(I586*H586,2)</f>
        <v>0</v>
      </c>
      <c r="K586" s="218" t="s">
        <v>21</v>
      </c>
      <c r="L586" s="47"/>
      <c r="M586" s="223" t="s">
        <v>21</v>
      </c>
      <c r="N586" s="224" t="s">
        <v>45</v>
      </c>
      <c r="O586" s="87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314</v>
      </c>
      <c r="AT586" s="227" t="s">
        <v>215</v>
      </c>
      <c r="AU586" s="227" t="s">
        <v>86</v>
      </c>
      <c r="AY586" s="20" t="s">
        <v>213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86</v>
      </c>
      <c r="BK586" s="228">
        <f>ROUND(I586*H586,2)</f>
        <v>0</v>
      </c>
      <c r="BL586" s="20" t="s">
        <v>314</v>
      </c>
      <c r="BM586" s="227" t="s">
        <v>4279</v>
      </c>
    </row>
    <row r="587" s="2" customFormat="1">
      <c r="A587" s="41"/>
      <c r="B587" s="42"/>
      <c r="C587" s="43"/>
      <c r="D587" s="236" t="s">
        <v>367</v>
      </c>
      <c r="E587" s="43"/>
      <c r="F587" s="281" t="s">
        <v>4247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367</v>
      </c>
      <c r="AU587" s="20" t="s">
        <v>86</v>
      </c>
    </row>
    <row r="588" s="2" customFormat="1" ht="24.15" customHeight="1">
      <c r="A588" s="41"/>
      <c r="B588" s="42"/>
      <c r="C588" s="216" t="s">
        <v>4280</v>
      </c>
      <c r="D588" s="216" t="s">
        <v>215</v>
      </c>
      <c r="E588" s="217" t="s">
        <v>4281</v>
      </c>
      <c r="F588" s="218" t="s">
        <v>4282</v>
      </c>
      <c r="G588" s="219" t="s">
        <v>424</v>
      </c>
      <c r="H588" s="220">
        <v>3.9399999999999999</v>
      </c>
      <c r="I588" s="221"/>
      <c r="J588" s="222">
        <f>ROUND(I588*H588,2)</f>
        <v>0</v>
      </c>
      <c r="K588" s="218" t="s">
        <v>21</v>
      </c>
      <c r="L588" s="47"/>
      <c r="M588" s="223" t="s">
        <v>21</v>
      </c>
      <c r="N588" s="224" t="s">
        <v>45</v>
      </c>
      <c r="O588" s="87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314</v>
      </c>
      <c r="AT588" s="227" t="s">
        <v>215</v>
      </c>
      <c r="AU588" s="227" t="s">
        <v>86</v>
      </c>
      <c r="AY588" s="20" t="s">
        <v>213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86</v>
      </c>
      <c r="BK588" s="228">
        <f>ROUND(I588*H588,2)</f>
        <v>0</v>
      </c>
      <c r="BL588" s="20" t="s">
        <v>314</v>
      </c>
      <c r="BM588" s="227" t="s">
        <v>4283</v>
      </c>
    </row>
    <row r="589" s="2" customFormat="1">
      <c r="A589" s="41"/>
      <c r="B589" s="42"/>
      <c r="C589" s="43"/>
      <c r="D589" s="236" t="s">
        <v>367</v>
      </c>
      <c r="E589" s="43"/>
      <c r="F589" s="281" t="s">
        <v>4247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367</v>
      </c>
      <c r="AU589" s="20" t="s">
        <v>86</v>
      </c>
    </row>
    <row r="590" s="2" customFormat="1" ht="33" customHeight="1">
      <c r="A590" s="41"/>
      <c r="B590" s="42"/>
      <c r="C590" s="216" t="s">
        <v>4284</v>
      </c>
      <c r="D590" s="216" t="s">
        <v>215</v>
      </c>
      <c r="E590" s="217" t="s">
        <v>4285</v>
      </c>
      <c r="F590" s="218" t="s">
        <v>4286</v>
      </c>
      <c r="G590" s="219" t="s">
        <v>424</v>
      </c>
      <c r="H590" s="220">
        <v>7.5999999999999996</v>
      </c>
      <c r="I590" s="221"/>
      <c r="J590" s="222">
        <f>ROUND(I590*H590,2)</f>
        <v>0</v>
      </c>
      <c r="K590" s="218" t="s">
        <v>21</v>
      </c>
      <c r="L590" s="47"/>
      <c r="M590" s="223" t="s">
        <v>21</v>
      </c>
      <c r="N590" s="224" t="s">
        <v>45</v>
      </c>
      <c r="O590" s="87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314</v>
      </c>
      <c r="AT590" s="227" t="s">
        <v>215</v>
      </c>
      <c r="AU590" s="227" t="s">
        <v>86</v>
      </c>
      <c r="AY590" s="20" t="s">
        <v>213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86</v>
      </c>
      <c r="BK590" s="228">
        <f>ROUND(I590*H590,2)</f>
        <v>0</v>
      </c>
      <c r="BL590" s="20" t="s">
        <v>314</v>
      </c>
      <c r="BM590" s="227" t="s">
        <v>4287</v>
      </c>
    </row>
    <row r="591" s="2" customFormat="1">
      <c r="A591" s="41"/>
      <c r="B591" s="42"/>
      <c r="C591" s="43"/>
      <c r="D591" s="236" t="s">
        <v>367</v>
      </c>
      <c r="E591" s="43"/>
      <c r="F591" s="281" t="s">
        <v>4247</v>
      </c>
      <c r="G591" s="43"/>
      <c r="H591" s="43"/>
      <c r="I591" s="231"/>
      <c r="J591" s="43"/>
      <c r="K591" s="43"/>
      <c r="L591" s="47"/>
      <c r="M591" s="232"/>
      <c r="N591" s="233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367</v>
      </c>
      <c r="AU591" s="20" t="s">
        <v>86</v>
      </c>
    </row>
    <row r="592" s="2" customFormat="1" ht="33" customHeight="1">
      <c r="A592" s="41"/>
      <c r="B592" s="42"/>
      <c r="C592" s="216" t="s">
        <v>4288</v>
      </c>
      <c r="D592" s="216" t="s">
        <v>215</v>
      </c>
      <c r="E592" s="217" t="s">
        <v>4289</v>
      </c>
      <c r="F592" s="218" t="s">
        <v>4290</v>
      </c>
      <c r="G592" s="219" t="s">
        <v>424</v>
      </c>
      <c r="H592" s="220">
        <v>38.799999999999997</v>
      </c>
      <c r="I592" s="221"/>
      <c r="J592" s="222">
        <f>ROUND(I592*H592,2)</f>
        <v>0</v>
      </c>
      <c r="K592" s="218" t="s">
        <v>21</v>
      </c>
      <c r="L592" s="47"/>
      <c r="M592" s="223" t="s">
        <v>21</v>
      </c>
      <c r="N592" s="224" t="s">
        <v>45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314</v>
      </c>
      <c r="AT592" s="227" t="s">
        <v>215</v>
      </c>
      <c r="AU592" s="227" t="s">
        <v>86</v>
      </c>
      <c r="AY592" s="20" t="s">
        <v>213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86</v>
      </c>
      <c r="BK592" s="228">
        <f>ROUND(I592*H592,2)</f>
        <v>0</v>
      </c>
      <c r="BL592" s="20" t="s">
        <v>314</v>
      </c>
      <c r="BM592" s="227" t="s">
        <v>4291</v>
      </c>
    </row>
    <row r="593" s="2" customFormat="1">
      <c r="A593" s="41"/>
      <c r="B593" s="42"/>
      <c r="C593" s="43"/>
      <c r="D593" s="236" t="s">
        <v>367</v>
      </c>
      <c r="E593" s="43"/>
      <c r="F593" s="281" t="s">
        <v>4247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367</v>
      </c>
      <c r="AU593" s="20" t="s">
        <v>86</v>
      </c>
    </row>
    <row r="594" s="2" customFormat="1" ht="24.15" customHeight="1">
      <c r="A594" s="41"/>
      <c r="B594" s="42"/>
      <c r="C594" s="216" t="s">
        <v>4292</v>
      </c>
      <c r="D594" s="216" t="s">
        <v>215</v>
      </c>
      <c r="E594" s="217" t="s">
        <v>4293</v>
      </c>
      <c r="F594" s="218" t="s">
        <v>4294</v>
      </c>
      <c r="G594" s="219" t="s">
        <v>424</v>
      </c>
      <c r="H594" s="220">
        <v>38.880000000000003</v>
      </c>
      <c r="I594" s="221"/>
      <c r="J594" s="222">
        <f>ROUND(I594*H594,2)</f>
        <v>0</v>
      </c>
      <c r="K594" s="218" t="s">
        <v>21</v>
      </c>
      <c r="L594" s="47"/>
      <c r="M594" s="223" t="s">
        <v>21</v>
      </c>
      <c r="N594" s="224" t="s">
        <v>45</v>
      </c>
      <c r="O594" s="87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314</v>
      </c>
      <c r="AT594" s="227" t="s">
        <v>215</v>
      </c>
      <c r="AU594" s="227" t="s">
        <v>86</v>
      </c>
      <c r="AY594" s="20" t="s">
        <v>213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86</v>
      </c>
      <c r="BK594" s="228">
        <f>ROUND(I594*H594,2)</f>
        <v>0</v>
      </c>
      <c r="BL594" s="20" t="s">
        <v>314</v>
      </c>
      <c r="BM594" s="227" t="s">
        <v>4295</v>
      </c>
    </row>
    <row r="595" s="2" customFormat="1">
      <c r="A595" s="41"/>
      <c r="B595" s="42"/>
      <c r="C595" s="43"/>
      <c r="D595" s="236" t="s">
        <v>367</v>
      </c>
      <c r="E595" s="43"/>
      <c r="F595" s="281" t="s">
        <v>4247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367</v>
      </c>
      <c r="AU595" s="20" t="s">
        <v>86</v>
      </c>
    </row>
    <row r="596" s="2" customFormat="1" ht="33" customHeight="1">
      <c r="A596" s="41"/>
      <c r="B596" s="42"/>
      <c r="C596" s="216" t="s">
        <v>4296</v>
      </c>
      <c r="D596" s="216" t="s">
        <v>215</v>
      </c>
      <c r="E596" s="217" t="s">
        <v>4297</v>
      </c>
      <c r="F596" s="218" t="s">
        <v>4298</v>
      </c>
      <c r="G596" s="219" t="s">
        <v>424</v>
      </c>
      <c r="H596" s="220">
        <v>2.79</v>
      </c>
      <c r="I596" s="221"/>
      <c r="J596" s="222">
        <f>ROUND(I596*H596,2)</f>
        <v>0</v>
      </c>
      <c r="K596" s="218" t="s">
        <v>21</v>
      </c>
      <c r="L596" s="47"/>
      <c r="M596" s="223" t="s">
        <v>21</v>
      </c>
      <c r="N596" s="224" t="s">
        <v>45</v>
      </c>
      <c r="O596" s="87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7" t="s">
        <v>314</v>
      </c>
      <c r="AT596" s="227" t="s">
        <v>215</v>
      </c>
      <c r="AU596" s="227" t="s">
        <v>86</v>
      </c>
      <c r="AY596" s="20" t="s">
        <v>213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86</v>
      </c>
      <c r="BK596" s="228">
        <f>ROUND(I596*H596,2)</f>
        <v>0</v>
      </c>
      <c r="BL596" s="20" t="s">
        <v>314</v>
      </c>
      <c r="BM596" s="227" t="s">
        <v>4299</v>
      </c>
    </row>
    <row r="597" s="2" customFormat="1">
      <c r="A597" s="41"/>
      <c r="B597" s="42"/>
      <c r="C597" s="43"/>
      <c r="D597" s="236" t="s">
        <v>367</v>
      </c>
      <c r="E597" s="43"/>
      <c r="F597" s="281" t="s">
        <v>4247</v>
      </c>
      <c r="G597" s="43"/>
      <c r="H597" s="43"/>
      <c r="I597" s="231"/>
      <c r="J597" s="43"/>
      <c r="K597" s="43"/>
      <c r="L597" s="47"/>
      <c r="M597" s="232"/>
      <c r="N597" s="233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367</v>
      </c>
      <c r="AU597" s="20" t="s">
        <v>86</v>
      </c>
    </row>
    <row r="598" s="2" customFormat="1" ht="24.15" customHeight="1">
      <c r="A598" s="41"/>
      <c r="B598" s="42"/>
      <c r="C598" s="216" t="s">
        <v>4300</v>
      </c>
      <c r="D598" s="216" t="s">
        <v>215</v>
      </c>
      <c r="E598" s="217" t="s">
        <v>4301</v>
      </c>
      <c r="F598" s="218" t="s">
        <v>4302</v>
      </c>
      <c r="G598" s="219" t="s">
        <v>424</v>
      </c>
      <c r="H598" s="220">
        <v>2.79</v>
      </c>
      <c r="I598" s="221"/>
      <c r="J598" s="222">
        <f>ROUND(I598*H598,2)</f>
        <v>0</v>
      </c>
      <c r="K598" s="218" t="s">
        <v>21</v>
      </c>
      <c r="L598" s="47"/>
      <c r="M598" s="223" t="s">
        <v>21</v>
      </c>
      <c r="N598" s="224" t="s">
        <v>45</v>
      </c>
      <c r="O598" s="87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314</v>
      </c>
      <c r="AT598" s="227" t="s">
        <v>215</v>
      </c>
      <c r="AU598" s="227" t="s">
        <v>86</v>
      </c>
      <c r="AY598" s="20" t="s">
        <v>213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86</v>
      </c>
      <c r="BK598" s="228">
        <f>ROUND(I598*H598,2)</f>
        <v>0</v>
      </c>
      <c r="BL598" s="20" t="s">
        <v>314</v>
      </c>
      <c r="BM598" s="227" t="s">
        <v>4303</v>
      </c>
    </row>
    <row r="599" s="2" customFormat="1">
      <c r="A599" s="41"/>
      <c r="B599" s="42"/>
      <c r="C599" s="43"/>
      <c r="D599" s="236" t="s">
        <v>367</v>
      </c>
      <c r="E599" s="43"/>
      <c r="F599" s="281" t="s">
        <v>4247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367</v>
      </c>
      <c r="AU599" s="20" t="s">
        <v>86</v>
      </c>
    </row>
    <row r="600" s="2" customFormat="1" ht="24.15" customHeight="1">
      <c r="A600" s="41"/>
      <c r="B600" s="42"/>
      <c r="C600" s="216" t="s">
        <v>4304</v>
      </c>
      <c r="D600" s="216" t="s">
        <v>215</v>
      </c>
      <c r="E600" s="217" t="s">
        <v>4305</v>
      </c>
      <c r="F600" s="218" t="s">
        <v>4306</v>
      </c>
      <c r="G600" s="219" t="s">
        <v>424</v>
      </c>
      <c r="H600" s="220">
        <v>10.310000000000001</v>
      </c>
      <c r="I600" s="221"/>
      <c r="J600" s="222">
        <f>ROUND(I600*H600,2)</f>
        <v>0</v>
      </c>
      <c r="K600" s="218" t="s">
        <v>21</v>
      </c>
      <c r="L600" s="47"/>
      <c r="M600" s="223" t="s">
        <v>21</v>
      </c>
      <c r="N600" s="224" t="s">
        <v>45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314</v>
      </c>
      <c r="AT600" s="227" t="s">
        <v>215</v>
      </c>
      <c r="AU600" s="227" t="s">
        <v>86</v>
      </c>
      <c r="AY600" s="20" t="s">
        <v>213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86</v>
      </c>
      <c r="BK600" s="228">
        <f>ROUND(I600*H600,2)</f>
        <v>0</v>
      </c>
      <c r="BL600" s="20" t="s">
        <v>314</v>
      </c>
      <c r="BM600" s="227" t="s">
        <v>4307</v>
      </c>
    </row>
    <row r="601" s="2" customFormat="1">
      <c r="A601" s="41"/>
      <c r="B601" s="42"/>
      <c r="C601" s="43"/>
      <c r="D601" s="236" t="s">
        <v>367</v>
      </c>
      <c r="E601" s="43"/>
      <c r="F601" s="281" t="s">
        <v>4247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367</v>
      </c>
      <c r="AU601" s="20" t="s">
        <v>86</v>
      </c>
    </row>
    <row r="602" s="2" customFormat="1" ht="24.15" customHeight="1">
      <c r="A602" s="41"/>
      <c r="B602" s="42"/>
      <c r="C602" s="216" t="s">
        <v>4308</v>
      </c>
      <c r="D602" s="216" t="s">
        <v>215</v>
      </c>
      <c r="E602" s="217" t="s">
        <v>4309</v>
      </c>
      <c r="F602" s="218" t="s">
        <v>4310</v>
      </c>
      <c r="G602" s="219" t="s">
        <v>740</v>
      </c>
      <c r="H602" s="220">
        <v>12</v>
      </c>
      <c r="I602" s="221"/>
      <c r="J602" s="222">
        <f>ROUND(I602*H602,2)</f>
        <v>0</v>
      </c>
      <c r="K602" s="218" t="s">
        <v>21</v>
      </c>
      <c r="L602" s="47"/>
      <c r="M602" s="223" t="s">
        <v>21</v>
      </c>
      <c r="N602" s="224" t="s">
        <v>45</v>
      </c>
      <c r="O602" s="87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7" t="s">
        <v>314</v>
      </c>
      <c r="AT602" s="227" t="s">
        <v>215</v>
      </c>
      <c r="AU602" s="227" t="s">
        <v>86</v>
      </c>
      <c r="AY602" s="20" t="s">
        <v>213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20" t="s">
        <v>86</v>
      </c>
      <c r="BK602" s="228">
        <f>ROUND(I602*H602,2)</f>
        <v>0</v>
      </c>
      <c r="BL602" s="20" t="s">
        <v>314</v>
      </c>
      <c r="BM602" s="227" t="s">
        <v>4311</v>
      </c>
    </row>
    <row r="603" s="2" customFormat="1">
      <c r="A603" s="41"/>
      <c r="B603" s="42"/>
      <c r="C603" s="43"/>
      <c r="D603" s="236" t="s">
        <v>367</v>
      </c>
      <c r="E603" s="43"/>
      <c r="F603" s="281" t="s">
        <v>4247</v>
      </c>
      <c r="G603" s="43"/>
      <c r="H603" s="43"/>
      <c r="I603" s="231"/>
      <c r="J603" s="43"/>
      <c r="K603" s="43"/>
      <c r="L603" s="47"/>
      <c r="M603" s="232"/>
      <c r="N603" s="233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367</v>
      </c>
      <c r="AU603" s="20" t="s">
        <v>86</v>
      </c>
    </row>
    <row r="604" s="12" customFormat="1" ht="22.8" customHeight="1">
      <c r="A604" s="12"/>
      <c r="B604" s="200"/>
      <c r="C604" s="201"/>
      <c r="D604" s="202" t="s">
        <v>72</v>
      </c>
      <c r="E604" s="214" t="s">
        <v>4312</v>
      </c>
      <c r="F604" s="214" t="s">
        <v>4313</v>
      </c>
      <c r="G604" s="201"/>
      <c r="H604" s="201"/>
      <c r="I604" s="204"/>
      <c r="J604" s="215">
        <f>BK604</f>
        <v>0</v>
      </c>
      <c r="K604" s="201"/>
      <c r="L604" s="206"/>
      <c r="M604" s="207"/>
      <c r="N604" s="208"/>
      <c r="O604" s="208"/>
      <c r="P604" s="209">
        <f>SUM(P605:P654)</f>
        <v>0</v>
      </c>
      <c r="Q604" s="208"/>
      <c r="R604" s="209">
        <f>SUM(R605:R654)</f>
        <v>0</v>
      </c>
      <c r="S604" s="208"/>
      <c r="T604" s="210">
        <f>SUM(T605:T654)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1" t="s">
        <v>86</v>
      </c>
      <c r="AT604" s="212" t="s">
        <v>72</v>
      </c>
      <c r="AU604" s="212" t="s">
        <v>80</v>
      </c>
      <c r="AY604" s="211" t="s">
        <v>213</v>
      </c>
      <c r="BK604" s="213">
        <f>SUM(BK605:BK654)</f>
        <v>0</v>
      </c>
    </row>
    <row r="605" s="2" customFormat="1" ht="24.15" customHeight="1">
      <c r="A605" s="41"/>
      <c r="B605" s="42"/>
      <c r="C605" s="216" t="s">
        <v>4314</v>
      </c>
      <c r="D605" s="216" t="s">
        <v>215</v>
      </c>
      <c r="E605" s="217" t="s">
        <v>4315</v>
      </c>
      <c r="F605" s="218" t="s">
        <v>4316</v>
      </c>
      <c r="G605" s="219" t="s">
        <v>263</v>
      </c>
      <c r="H605" s="220">
        <v>1</v>
      </c>
      <c r="I605" s="221"/>
      <c r="J605" s="222">
        <f>ROUND(I605*H605,2)</f>
        <v>0</v>
      </c>
      <c r="K605" s="218" t="s">
        <v>21</v>
      </c>
      <c r="L605" s="47"/>
      <c r="M605" s="223" t="s">
        <v>21</v>
      </c>
      <c r="N605" s="224" t="s">
        <v>45</v>
      </c>
      <c r="O605" s="87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7" t="s">
        <v>314</v>
      </c>
      <c r="AT605" s="227" t="s">
        <v>215</v>
      </c>
      <c r="AU605" s="227" t="s">
        <v>86</v>
      </c>
      <c r="AY605" s="20" t="s">
        <v>213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20" t="s">
        <v>86</v>
      </c>
      <c r="BK605" s="228">
        <f>ROUND(I605*H605,2)</f>
        <v>0</v>
      </c>
      <c r="BL605" s="20" t="s">
        <v>314</v>
      </c>
      <c r="BM605" s="227" t="s">
        <v>4317</v>
      </c>
    </row>
    <row r="606" s="2" customFormat="1">
      <c r="A606" s="41"/>
      <c r="B606" s="42"/>
      <c r="C606" s="43"/>
      <c r="D606" s="236" t="s">
        <v>367</v>
      </c>
      <c r="E606" s="43"/>
      <c r="F606" s="281" t="s">
        <v>4318</v>
      </c>
      <c r="G606" s="43"/>
      <c r="H606" s="43"/>
      <c r="I606" s="231"/>
      <c r="J606" s="43"/>
      <c r="K606" s="43"/>
      <c r="L606" s="47"/>
      <c r="M606" s="232"/>
      <c r="N606" s="233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367</v>
      </c>
      <c r="AU606" s="20" t="s">
        <v>86</v>
      </c>
    </row>
    <row r="607" s="2" customFormat="1" ht="24.15" customHeight="1">
      <c r="A607" s="41"/>
      <c r="B607" s="42"/>
      <c r="C607" s="216" t="s">
        <v>4319</v>
      </c>
      <c r="D607" s="216" t="s">
        <v>215</v>
      </c>
      <c r="E607" s="217" t="s">
        <v>4320</v>
      </c>
      <c r="F607" s="218" t="s">
        <v>4321</v>
      </c>
      <c r="G607" s="219" t="s">
        <v>263</v>
      </c>
      <c r="H607" s="220">
        <v>4</v>
      </c>
      <c r="I607" s="221"/>
      <c r="J607" s="222">
        <f>ROUND(I607*H607,2)</f>
        <v>0</v>
      </c>
      <c r="K607" s="218" t="s">
        <v>21</v>
      </c>
      <c r="L607" s="47"/>
      <c r="M607" s="223" t="s">
        <v>21</v>
      </c>
      <c r="N607" s="224" t="s">
        <v>45</v>
      </c>
      <c r="O607" s="87"/>
      <c r="P607" s="225">
        <f>O607*H607</f>
        <v>0</v>
      </c>
      <c r="Q607" s="225">
        <v>0</v>
      </c>
      <c r="R607" s="225">
        <f>Q607*H607</f>
        <v>0</v>
      </c>
      <c r="S607" s="225">
        <v>0</v>
      </c>
      <c r="T607" s="22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7" t="s">
        <v>314</v>
      </c>
      <c r="AT607" s="227" t="s">
        <v>215</v>
      </c>
      <c r="AU607" s="227" t="s">
        <v>86</v>
      </c>
      <c r="AY607" s="20" t="s">
        <v>213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0" t="s">
        <v>86</v>
      </c>
      <c r="BK607" s="228">
        <f>ROUND(I607*H607,2)</f>
        <v>0</v>
      </c>
      <c r="BL607" s="20" t="s">
        <v>314</v>
      </c>
      <c r="BM607" s="227" t="s">
        <v>4322</v>
      </c>
    </row>
    <row r="608" s="2" customFormat="1">
      <c r="A608" s="41"/>
      <c r="B608" s="42"/>
      <c r="C608" s="43"/>
      <c r="D608" s="236" t="s">
        <v>367</v>
      </c>
      <c r="E608" s="43"/>
      <c r="F608" s="281" t="s">
        <v>4318</v>
      </c>
      <c r="G608" s="43"/>
      <c r="H608" s="43"/>
      <c r="I608" s="231"/>
      <c r="J608" s="43"/>
      <c r="K608" s="43"/>
      <c r="L608" s="47"/>
      <c r="M608" s="232"/>
      <c r="N608" s="233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367</v>
      </c>
      <c r="AU608" s="20" t="s">
        <v>86</v>
      </c>
    </row>
    <row r="609" s="2" customFormat="1" ht="37.8" customHeight="1">
      <c r="A609" s="41"/>
      <c r="B609" s="42"/>
      <c r="C609" s="216" t="s">
        <v>4323</v>
      </c>
      <c r="D609" s="216" t="s">
        <v>215</v>
      </c>
      <c r="E609" s="217" t="s">
        <v>4324</v>
      </c>
      <c r="F609" s="218" t="s">
        <v>4325</v>
      </c>
      <c r="G609" s="219" t="s">
        <v>263</v>
      </c>
      <c r="H609" s="220">
        <v>1</v>
      </c>
      <c r="I609" s="221"/>
      <c r="J609" s="222">
        <f>ROUND(I609*H609,2)</f>
        <v>0</v>
      </c>
      <c r="K609" s="218" t="s">
        <v>21</v>
      </c>
      <c r="L609" s="47"/>
      <c r="M609" s="223" t="s">
        <v>21</v>
      </c>
      <c r="N609" s="224" t="s">
        <v>45</v>
      </c>
      <c r="O609" s="87"/>
      <c r="P609" s="225">
        <f>O609*H609</f>
        <v>0</v>
      </c>
      <c r="Q609" s="225">
        <v>0</v>
      </c>
      <c r="R609" s="225">
        <f>Q609*H609</f>
        <v>0</v>
      </c>
      <c r="S609" s="225">
        <v>0</v>
      </c>
      <c r="T609" s="226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7" t="s">
        <v>314</v>
      </c>
      <c r="AT609" s="227" t="s">
        <v>215</v>
      </c>
      <c r="AU609" s="227" t="s">
        <v>86</v>
      </c>
      <c r="AY609" s="20" t="s">
        <v>213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20" t="s">
        <v>86</v>
      </c>
      <c r="BK609" s="228">
        <f>ROUND(I609*H609,2)</f>
        <v>0</v>
      </c>
      <c r="BL609" s="20" t="s">
        <v>314</v>
      </c>
      <c r="BM609" s="227" t="s">
        <v>4326</v>
      </c>
    </row>
    <row r="610" s="2" customFormat="1">
      <c r="A610" s="41"/>
      <c r="B610" s="42"/>
      <c r="C610" s="43"/>
      <c r="D610" s="236" t="s">
        <v>367</v>
      </c>
      <c r="E610" s="43"/>
      <c r="F610" s="281" t="s">
        <v>4318</v>
      </c>
      <c r="G610" s="43"/>
      <c r="H610" s="43"/>
      <c r="I610" s="231"/>
      <c r="J610" s="43"/>
      <c r="K610" s="43"/>
      <c r="L610" s="47"/>
      <c r="M610" s="232"/>
      <c r="N610" s="233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367</v>
      </c>
      <c r="AU610" s="20" t="s">
        <v>86</v>
      </c>
    </row>
    <row r="611" s="2" customFormat="1" ht="37.8" customHeight="1">
      <c r="A611" s="41"/>
      <c r="B611" s="42"/>
      <c r="C611" s="216" t="s">
        <v>4327</v>
      </c>
      <c r="D611" s="216" t="s">
        <v>215</v>
      </c>
      <c r="E611" s="217" t="s">
        <v>4328</v>
      </c>
      <c r="F611" s="218" t="s">
        <v>4329</v>
      </c>
      <c r="G611" s="219" t="s">
        <v>263</v>
      </c>
      <c r="H611" s="220">
        <v>4</v>
      </c>
      <c r="I611" s="221"/>
      <c r="J611" s="222">
        <f>ROUND(I611*H611,2)</f>
        <v>0</v>
      </c>
      <c r="K611" s="218" t="s">
        <v>21</v>
      </c>
      <c r="L611" s="47"/>
      <c r="M611" s="223" t="s">
        <v>21</v>
      </c>
      <c r="N611" s="224" t="s">
        <v>45</v>
      </c>
      <c r="O611" s="87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314</v>
      </c>
      <c r="AT611" s="227" t="s">
        <v>215</v>
      </c>
      <c r="AU611" s="227" t="s">
        <v>86</v>
      </c>
      <c r="AY611" s="20" t="s">
        <v>213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86</v>
      </c>
      <c r="BK611" s="228">
        <f>ROUND(I611*H611,2)</f>
        <v>0</v>
      </c>
      <c r="BL611" s="20" t="s">
        <v>314</v>
      </c>
      <c r="BM611" s="227" t="s">
        <v>4330</v>
      </c>
    </row>
    <row r="612" s="2" customFormat="1">
      <c r="A612" s="41"/>
      <c r="B612" s="42"/>
      <c r="C612" s="43"/>
      <c r="D612" s="236" t="s">
        <v>367</v>
      </c>
      <c r="E612" s="43"/>
      <c r="F612" s="281" t="s">
        <v>4318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367</v>
      </c>
      <c r="AU612" s="20" t="s">
        <v>86</v>
      </c>
    </row>
    <row r="613" s="2" customFormat="1" ht="16.5" customHeight="1">
      <c r="A613" s="41"/>
      <c r="B613" s="42"/>
      <c r="C613" s="216" t="s">
        <v>4331</v>
      </c>
      <c r="D613" s="216" t="s">
        <v>215</v>
      </c>
      <c r="E613" s="217" t="s">
        <v>4332</v>
      </c>
      <c r="F613" s="218" t="s">
        <v>4333</v>
      </c>
      <c r="G613" s="219" t="s">
        <v>263</v>
      </c>
      <c r="H613" s="220">
        <v>1</v>
      </c>
      <c r="I613" s="221"/>
      <c r="J613" s="222">
        <f>ROUND(I613*H613,2)</f>
        <v>0</v>
      </c>
      <c r="K613" s="218" t="s">
        <v>21</v>
      </c>
      <c r="L613" s="47"/>
      <c r="M613" s="223" t="s">
        <v>21</v>
      </c>
      <c r="N613" s="224" t="s">
        <v>45</v>
      </c>
      <c r="O613" s="87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314</v>
      </c>
      <c r="AT613" s="227" t="s">
        <v>215</v>
      </c>
      <c r="AU613" s="227" t="s">
        <v>86</v>
      </c>
      <c r="AY613" s="20" t="s">
        <v>213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86</v>
      </c>
      <c r="BK613" s="228">
        <f>ROUND(I613*H613,2)</f>
        <v>0</v>
      </c>
      <c r="BL613" s="20" t="s">
        <v>314</v>
      </c>
      <c r="BM613" s="227" t="s">
        <v>4334</v>
      </c>
    </row>
    <row r="614" s="2" customFormat="1">
      <c r="A614" s="41"/>
      <c r="B614" s="42"/>
      <c r="C614" s="43"/>
      <c r="D614" s="236" t="s">
        <v>367</v>
      </c>
      <c r="E614" s="43"/>
      <c r="F614" s="281" t="s">
        <v>4318</v>
      </c>
      <c r="G614" s="43"/>
      <c r="H614" s="43"/>
      <c r="I614" s="231"/>
      <c r="J614" s="43"/>
      <c r="K614" s="43"/>
      <c r="L614" s="47"/>
      <c r="M614" s="232"/>
      <c r="N614" s="233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367</v>
      </c>
      <c r="AU614" s="20" t="s">
        <v>86</v>
      </c>
    </row>
    <row r="615" s="2" customFormat="1" ht="24.15" customHeight="1">
      <c r="A615" s="41"/>
      <c r="B615" s="42"/>
      <c r="C615" s="216" t="s">
        <v>4335</v>
      </c>
      <c r="D615" s="216" t="s">
        <v>215</v>
      </c>
      <c r="E615" s="217" t="s">
        <v>4336</v>
      </c>
      <c r="F615" s="218" t="s">
        <v>4337</v>
      </c>
      <c r="G615" s="219" t="s">
        <v>3937</v>
      </c>
      <c r="H615" s="220">
        <v>2</v>
      </c>
      <c r="I615" s="221"/>
      <c r="J615" s="222">
        <f>ROUND(I615*H615,2)</f>
        <v>0</v>
      </c>
      <c r="K615" s="218" t="s">
        <v>21</v>
      </c>
      <c r="L615" s="47"/>
      <c r="M615" s="223" t="s">
        <v>21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314</v>
      </c>
      <c r="AT615" s="227" t="s">
        <v>215</v>
      </c>
      <c r="AU615" s="227" t="s">
        <v>86</v>
      </c>
      <c r="AY615" s="20" t="s">
        <v>213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86</v>
      </c>
      <c r="BK615" s="228">
        <f>ROUND(I615*H615,2)</f>
        <v>0</v>
      </c>
      <c r="BL615" s="20" t="s">
        <v>314</v>
      </c>
      <c r="BM615" s="227" t="s">
        <v>4338</v>
      </c>
    </row>
    <row r="616" s="2" customFormat="1">
      <c r="A616" s="41"/>
      <c r="B616" s="42"/>
      <c r="C616" s="43"/>
      <c r="D616" s="236" t="s">
        <v>367</v>
      </c>
      <c r="E616" s="43"/>
      <c r="F616" s="281" t="s">
        <v>4318</v>
      </c>
      <c r="G616" s="43"/>
      <c r="H616" s="43"/>
      <c r="I616" s="231"/>
      <c r="J616" s="43"/>
      <c r="K616" s="43"/>
      <c r="L616" s="47"/>
      <c r="M616" s="232"/>
      <c r="N616" s="233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367</v>
      </c>
      <c r="AU616" s="20" t="s">
        <v>86</v>
      </c>
    </row>
    <row r="617" s="2" customFormat="1" ht="24.15" customHeight="1">
      <c r="A617" s="41"/>
      <c r="B617" s="42"/>
      <c r="C617" s="216" t="s">
        <v>4339</v>
      </c>
      <c r="D617" s="216" t="s">
        <v>215</v>
      </c>
      <c r="E617" s="217" t="s">
        <v>4340</v>
      </c>
      <c r="F617" s="218" t="s">
        <v>4341</v>
      </c>
      <c r="G617" s="219" t="s">
        <v>263</v>
      </c>
      <c r="H617" s="220">
        <v>1</v>
      </c>
      <c r="I617" s="221"/>
      <c r="J617" s="222">
        <f>ROUND(I617*H617,2)</f>
        <v>0</v>
      </c>
      <c r="K617" s="218" t="s">
        <v>21</v>
      </c>
      <c r="L617" s="47"/>
      <c r="M617" s="223" t="s">
        <v>21</v>
      </c>
      <c r="N617" s="224" t="s">
        <v>45</v>
      </c>
      <c r="O617" s="87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314</v>
      </c>
      <c r="AT617" s="227" t="s">
        <v>215</v>
      </c>
      <c r="AU617" s="227" t="s">
        <v>86</v>
      </c>
      <c r="AY617" s="20" t="s">
        <v>213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86</v>
      </c>
      <c r="BK617" s="228">
        <f>ROUND(I617*H617,2)</f>
        <v>0</v>
      </c>
      <c r="BL617" s="20" t="s">
        <v>314</v>
      </c>
      <c r="BM617" s="227" t="s">
        <v>4342</v>
      </c>
    </row>
    <row r="618" s="2" customFormat="1">
      <c r="A618" s="41"/>
      <c r="B618" s="42"/>
      <c r="C618" s="43"/>
      <c r="D618" s="236" t="s">
        <v>367</v>
      </c>
      <c r="E618" s="43"/>
      <c r="F618" s="281" t="s">
        <v>4318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367</v>
      </c>
      <c r="AU618" s="20" t="s">
        <v>86</v>
      </c>
    </row>
    <row r="619" s="2" customFormat="1" ht="24.15" customHeight="1">
      <c r="A619" s="41"/>
      <c r="B619" s="42"/>
      <c r="C619" s="216" t="s">
        <v>4343</v>
      </c>
      <c r="D619" s="216" t="s">
        <v>215</v>
      </c>
      <c r="E619" s="217" t="s">
        <v>4344</v>
      </c>
      <c r="F619" s="218" t="s">
        <v>4345</v>
      </c>
      <c r="G619" s="219" t="s">
        <v>263</v>
      </c>
      <c r="H619" s="220">
        <v>64</v>
      </c>
      <c r="I619" s="221"/>
      <c r="J619" s="222">
        <f>ROUND(I619*H619,2)</f>
        <v>0</v>
      </c>
      <c r="K619" s="218" t="s">
        <v>21</v>
      </c>
      <c r="L619" s="47"/>
      <c r="M619" s="223" t="s">
        <v>21</v>
      </c>
      <c r="N619" s="224" t="s">
        <v>45</v>
      </c>
      <c r="O619" s="87"/>
      <c r="P619" s="225">
        <f>O619*H619</f>
        <v>0</v>
      </c>
      <c r="Q619" s="225">
        <v>0</v>
      </c>
      <c r="R619" s="225">
        <f>Q619*H619</f>
        <v>0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314</v>
      </c>
      <c r="AT619" s="227" t="s">
        <v>215</v>
      </c>
      <c r="AU619" s="227" t="s">
        <v>86</v>
      </c>
      <c r="AY619" s="20" t="s">
        <v>213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86</v>
      </c>
      <c r="BK619" s="228">
        <f>ROUND(I619*H619,2)</f>
        <v>0</v>
      </c>
      <c r="BL619" s="20" t="s">
        <v>314</v>
      </c>
      <c r="BM619" s="227" t="s">
        <v>4346</v>
      </c>
    </row>
    <row r="620" s="2" customFormat="1">
      <c r="A620" s="41"/>
      <c r="B620" s="42"/>
      <c r="C620" s="43"/>
      <c r="D620" s="236" t="s">
        <v>367</v>
      </c>
      <c r="E620" s="43"/>
      <c r="F620" s="281" t="s">
        <v>4318</v>
      </c>
      <c r="G620" s="43"/>
      <c r="H620" s="43"/>
      <c r="I620" s="231"/>
      <c r="J620" s="43"/>
      <c r="K620" s="43"/>
      <c r="L620" s="47"/>
      <c r="M620" s="232"/>
      <c r="N620" s="23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367</v>
      </c>
      <c r="AU620" s="20" t="s">
        <v>86</v>
      </c>
    </row>
    <row r="621" s="2" customFormat="1" ht="24.15" customHeight="1">
      <c r="A621" s="41"/>
      <c r="B621" s="42"/>
      <c r="C621" s="216" t="s">
        <v>4347</v>
      </c>
      <c r="D621" s="216" t="s">
        <v>215</v>
      </c>
      <c r="E621" s="217" t="s">
        <v>4348</v>
      </c>
      <c r="F621" s="218" t="s">
        <v>4349</v>
      </c>
      <c r="G621" s="219" t="s">
        <v>263</v>
      </c>
      <c r="H621" s="220">
        <v>24</v>
      </c>
      <c r="I621" s="221"/>
      <c r="J621" s="222">
        <f>ROUND(I621*H621,2)</f>
        <v>0</v>
      </c>
      <c r="K621" s="218" t="s">
        <v>21</v>
      </c>
      <c r="L621" s="47"/>
      <c r="M621" s="223" t="s">
        <v>21</v>
      </c>
      <c r="N621" s="224" t="s">
        <v>45</v>
      </c>
      <c r="O621" s="87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314</v>
      </c>
      <c r="AT621" s="227" t="s">
        <v>215</v>
      </c>
      <c r="AU621" s="227" t="s">
        <v>86</v>
      </c>
      <c r="AY621" s="20" t="s">
        <v>213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86</v>
      </c>
      <c r="BK621" s="228">
        <f>ROUND(I621*H621,2)</f>
        <v>0</v>
      </c>
      <c r="BL621" s="20" t="s">
        <v>314</v>
      </c>
      <c r="BM621" s="227" t="s">
        <v>4350</v>
      </c>
    </row>
    <row r="622" s="2" customFormat="1">
      <c r="A622" s="41"/>
      <c r="B622" s="42"/>
      <c r="C622" s="43"/>
      <c r="D622" s="236" t="s">
        <v>367</v>
      </c>
      <c r="E622" s="43"/>
      <c r="F622" s="281" t="s">
        <v>4318</v>
      </c>
      <c r="G622" s="43"/>
      <c r="H622" s="43"/>
      <c r="I622" s="231"/>
      <c r="J622" s="43"/>
      <c r="K622" s="43"/>
      <c r="L622" s="47"/>
      <c r="M622" s="232"/>
      <c r="N622" s="233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367</v>
      </c>
      <c r="AU622" s="20" t="s">
        <v>86</v>
      </c>
    </row>
    <row r="623" s="2" customFormat="1" ht="24.15" customHeight="1">
      <c r="A623" s="41"/>
      <c r="B623" s="42"/>
      <c r="C623" s="216" t="s">
        <v>4351</v>
      </c>
      <c r="D623" s="216" t="s">
        <v>215</v>
      </c>
      <c r="E623" s="217" t="s">
        <v>4352</v>
      </c>
      <c r="F623" s="218" t="s">
        <v>4353</v>
      </c>
      <c r="G623" s="219" t="s">
        <v>263</v>
      </c>
      <c r="H623" s="220">
        <v>6</v>
      </c>
      <c r="I623" s="221"/>
      <c r="J623" s="222">
        <f>ROUND(I623*H623,2)</f>
        <v>0</v>
      </c>
      <c r="K623" s="218" t="s">
        <v>21</v>
      </c>
      <c r="L623" s="47"/>
      <c r="M623" s="223" t="s">
        <v>21</v>
      </c>
      <c r="N623" s="224" t="s">
        <v>45</v>
      </c>
      <c r="O623" s="87"/>
      <c r="P623" s="225">
        <f>O623*H623</f>
        <v>0</v>
      </c>
      <c r="Q623" s="225">
        <v>0</v>
      </c>
      <c r="R623" s="225">
        <f>Q623*H623</f>
        <v>0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314</v>
      </c>
      <c r="AT623" s="227" t="s">
        <v>215</v>
      </c>
      <c r="AU623" s="227" t="s">
        <v>86</v>
      </c>
      <c r="AY623" s="20" t="s">
        <v>213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86</v>
      </c>
      <c r="BK623" s="228">
        <f>ROUND(I623*H623,2)</f>
        <v>0</v>
      </c>
      <c r="BL623" s="20" t="s">
        <v>314</v>
      </c>
      <c r="BM623" s="227" t="s">
        <v>4354</v>
      </c>
    </row>
    <row r="624" s="2" customFormat="1">
      <c r="A624" s="41"/>
      <c r="B624" s="42"/>
      <c r="C624" s="43"/>
      <c r="D624" s="236" t="s">
        <v>367</v>
      </c>
      <c r="E624" s="43"/>
      <c r="F624" s="281" t="s">
        <v>4318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367</v>
      </c>
      <c r="AU624" s="20" t="s">
        <v>86</v>
      </c>
    </row>
    <row r="625" s="2" customFormat="1" ht="24.15" customHeight="1">
      <c r="A625" s="41"/>
      <c r="B625" s="42"/>
      <c r="C625" s="216" t="s">
        <v>4355</v>
      </c>
      <c r="D625" s="216" t="s">
        <v>215</v>
      </c>
      <c r="E625" s="217" t="s">
        <v>4356</v>
      </c>
      <c r="F625" s="218" t="s">
        <v>4357</v>
      </c>
      <c r="G625" s="219" t="s">
        <v>263</v>
      </c>
      <c r="H625" s="220">
        <v>3</v>
      </c>
      <c r="I625" s="221"/>
      <c r="J625" s="222">
        <f>ROUND(I625*H625,2)</f>
        <v>0</v>
      </c>
      <c r="K625" s="218" t="s">
        <v>21</v>
      </c>
      <c r="L625" s="47"/>
      <c r="M625" s="223" t="s">
        <v>21</v>
      </c>
      <c r="N625" s="224" t="s">
        <v>45</v>
      </c>
      <c r="O625" s="87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7" t="s">
        <v>314</v>
      </c>
      <c r="AT625" s="227" t="s">
        <v>215</v>
      </c>
      <c r="AU625" s="227" t="s">
        <v>86</v>
      </c>
      <c r="AY625" s="20" t="s">
        <v>213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0" t="s">
        <v>86</v>
      </c>
      <c r="BK625" s="228">
        <f>ROUND(I625*H625,2)</f>
        <v>0</v>
      </c>
      <c r="BL625" s="20" t="s">
        <v>314</v>
      </c>
      <c r="BM625" s="227" t="s">
        <v>4358</v>
      </c>
    </row>
    <row r="626" s="2" customFormat="1">
      <c r="A626" s="41"/>
      <c r="B626" s="42"/>
      <c r="C626" s="43"/>
      <c r="D626" s="236" t="s">
        <v>367</v>
      </c>
      <c r="E626" s="43"/>
      <c r="F626" s="281" t="s">
        <v>4318</v>
      </c>
      <c r="G626" s="43"/>
      <c r="H626" s="43"/>
      <c r="I626" s="231"/>
      <c r="J626" s="43"/>
      <c r="K626" s="43"/>
      <c r="L626" s="47"/>
      <c r="M626" s="232"/>
      <c r="N626" s="233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367</v>
      </c>
      <c r="AU626" s="20" t="s">
        <v>86</v>
      </c>
    </row>
    <row r="627" s="2" customFormat="1" ht="24.15" customHeight="1">
      <c r="A627" s="41"/>
      <c r="B627" s="42"/>
      <c r="C627" s="216" t="s">
        <v>4359</v>
      </c>
      <c r="D627" s="216" t="s">
        <v>215</v>
      </c>
      <c r="E627" s="217" t="s">
        <v>4360</v>
      </c>
      <c r="F627" s="218" t="s">
        <v>4361</v>
      </c>
      <c r="G627" s="219" t="s">
        <v>263</v>
      </c>
      <c r="H627" s="220">
        <v>8</v>
      </c>
      <c r="I627" s="221"/>
      <c r="J627" s="222">
        <f>ROUND(I627*H627,2)</f>
        <v>0</v>
      </c>
      <c r="K627" s="218" t="s">
        <v>21</v>
      </c>
      <c r="L627" s="47"/>
      <c r="M627" s="223" t="s">
        <v>21</v>
      </c>
      <c r="N627" s="224" t="s">
        <v>45</v>
      </c>
      <c r="O627" s="87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314</v>
      </c>
      <c r="AT627" s="227" t="s">
        <v>215</v>
      </c>
      <c r="AU627" s="227" t="s">
        <v>86</v>
      </c>
      <c r="AY627" s="20" t="s">
        <v>213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86</v>
      </c>
      <c r="BK627" s="228">
        <f>ROUND(I627*H627,2)</f>
        <v>0</v>
      </c>
      <c r="BL627" s="20" t="s">
        <v>314</v>
      </c>
      <c r="BM627" s="227" t="s">
        <v>4362</v>
      </c>
    </row>
    <row r="628" s="2" customFormat="1">
      <c r="A628" s="41"/>
      <c r="B628" s="42"/>
      <c r="C628" s="43"/>
      <c r="D628" s="236" t="s">
        <v>367</v>
      </c>
      <c r="E628" s="43"/>
      <c r="F628" s="281" t="s">
        <v>4318</v>
      </c>
      <c r="G628" s="43"/>
      <c r="H628" s="43"/>
      <c r="I628" s="231"/>
      <c r="J628" s="43"/>
      <c r="K628" s="43"/>
      <c r="L628" s="47"/>
      <c r="M628" s="232"/>
      <c r="N628" s="233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367</v>
      </c>
      <c r="AU628" s="20" t="s">
        <v>86</v>
      </c>
    </row>
    <row r="629" s="2" customFormat="1" ht="24.15" customHeight="1">
      <c r="A629" s="41"/>
      <c r="B629" s="42"/>
      <c r="C629" s="216" t="s">
        <v>4363</v>
      </c>
      <c r="D629" s="216" t="s">
        <v>215</v>
      </c>
      <c r="E629" s="217" t="s">
        <v>4364</v>
      </c>
      <c r="F629" s="218" t="s">
        <v>4365</v>
      </c>
      <c r="G629" s="219" t="s">
        <v>263</v>
      </c>
      <c r="H629" s="220">
        <v>1</v>
      </c>
      <c r="I629" s="221"/>
      <c r="J629" s="222">
        <f>ROUND(I629*H629,2)</f>
        <v>0</v>
      </c>
      <c r="K629" s="218" t="s">
        <v>21</v>
      </c>
      <c r="L629" s="47"/>
      <c r="M629" s="223" t="s">
        <v>21</v>
      </c>
      <c r="N629" s="224" t="s">
        <v>45</v>
      </c>
      <c r="O629" s="87"/>
      <c r="P629" s="225">
        <f>O629*H629</f>
        <v>0</v>
      </c>
      <c r="Q629" s="225">
        <v>0</v>
      </c>
      <c r="R629" s="225">
        <f>Q629*H629</f>
        <v>0</v>
      </c>
      <c r="S629" s="225">
        <v>0</v>
      </c>
      <c r="T629" s="226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7" t="s">
        <v>314</v>
      </c>
      <c r="AT629" s="227" t="s">
        <v>215</v>
      </c>
      <c r="AU629" s="227" t="s">
        <v>86</v>
      </c>
      <c r="AY629" s="20" t="s">
        <v>213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0" t="s">
        <v>86</v>
      </c>
      <c r="BK629" s="228">
        <f>ROUND(I629*H629,2)</f>
        <v>0</v>
      </c>
      <c r="BL629" s="20" t="s">
        <v>314</v>
      </c>
      <c r="BM629" s="227" t="s">
        <v>4366</v>
      </c>
    </row>
    <row r="630" s="2" customFormat="1">
      <c r="A630" s="41"/>
      <c r="B630" s="42"/>
      <c r="C630" s="43"/>
      <c r="D630" s="236" t="s">
        <v>367</v>
      </c>
      <c r="E630" s="43"/>
      <c r="F630" s="281" t="s">
        <v>4318</v>
      </c>
      <c r="G630" s="43"/>
      <c r="H630" s="43"/>
      <c r="I630" s="231"/>
      <c r="J630" s="43"/>
      <c r="K630" s="43"/>
      <c r="L630" s="47"/>
      <c r="M630" s="232"/>
      <c r="N630" s="233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367</v>
      </c>
      <c r="AU630" s="20" t="s">
        <v>86</v>
      </c>
    </row>
    <row r="631" s="2" customFormat="1" ht="24.15" customHeight="1">
      <c r="A631" s="41"/>
      <c r="B631" s="42"/>
      <c r="C631" s="216" t="s">
        <v>4367</v>
      </c>
      <c r="D631" s="216" t="s">
        <v>215</v>
      </c>
      <c r="E631" s="217" t="s">
        <v>4368</v>
      </c>
      <c r="F631" s="218" t="s">
        <v>4369</v>
      </c>
      <c r="G631" s="219" t="s">
        <v>263</v>
      </c>
      <c r="H631" s="220">
        <v>1</v>
      </c>
      <c r="I631" s="221"/>
      <c r="J631" s="222">
        <f>ROUND(I631*H631,2)</f>
        <v>0</v>
      </c>
      <c r="K631" s="218" t="s">
        <v>21</v>
      </c>
      <c r="L631" s="47"/>
      <c r="M631" s="223" t="s">
        <v>21</v>
      </c>
      <c r="N631" s="224" t="s">
        <v>45</v>
      </c>
      <c r="O631" s="87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314</v>
      </c>
      <c r="AT631" s="227" t="s">
        <v>215</v>
      </c>
      <c r="AU631" s="227" t="s">
        <v>86</v>
      </c>
      <c r="AY631" s="20" t="s">
        <v>213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86</v>
      </c>
      <c r="BK631" s="228">
        <f>ROUND(I631*H631,2)</f>
        <v>0</v>
      </c>
      <c r="BL631" s="20" t="s">
        <v>314</v>
      </c>
      <c r="BM631" s="227" t="s">
        <v>4370</v>
      </c>
    </row>
    <row r="632" s="2" customFormat="1">
      <c r="A632" s="41"/>
      <c r="B632" s="42"/>
      <c r="C632" s="43"/>
      <c r="D632" s="236" t="s">
        <v>367</v>
      </c>
      <c r="E632" s="43"/>
      <c r="F632" s="281" t="s">
        <v>4318</v>
      </c>
      <c r="G632" s="43"/>
      <c r="H632" s="43"/>
      <c r="I632" s="231"/>
      <c r="J632" s="43"/>
      <c r="K632" s="43"/>
      <c r="L632" s="47"/>
      <c r="M632" s="232"/>
      <c r="N632" s="233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367</v>
      </c>
      <c r="AU632" s="20" t="s">
        <v>86</v>
      </c>
    </row>
    <row r="633" s="2" customFormat="1" ht="24.15" customHeight="1">
      <c r="A633" s="41"/>
      <c r="B633" s="42"/>
      <c r="C633" s="216" t="s">
        <v>4371</v>
      </c>
      <c r="D633" s="216" t="s">
        <v>215</v>
      </c>
      <c r="E633" s="217" t="s">
        <v>4372</v>
      </c>
      <c r="F633" s="218" t="s">
        <v>4373</v>
      </c>
      <c r="G633" s="219" t="s">
        <v>263</v>
      </c>
      <c r="H633" s="220">
        <v>1</v>
      </c>
      <c r="I633" s="221"/>
      <c r="J633" s="222">
        <f>ROUND(I633*H633,2)</f>
        <v>0</v>
      </c>
      <c r="K633" s="218" t="s">
        <v>21</v>
      </c>
      <c r="L633" s="47"/>
      <c r="M633" s="223" t="s">
        <v>21</v>
      </c>
      <c r="N633" s="224" t="s">
        <v>45</v>
      </c>
      <c r="O633" s="87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7" t="s">
        <v>314</v>
      </c>
      <c r="AT633" s="227" t="s">
        <v>215</v>
      </c>
      <c r="AU633" s="227" t="s">
        <v>86</v>
      </c>
      <c r="AY633" s="20" t="s">
        <v>213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20" t="s">
        <v>86</v>
      </c>
      <c r="BK633" s="228">
        <f>ROUND(I633*H633,2)</f>
        <v>0</v>
      </c>
      <c r="BL633" s="20" t="s">
        <v>314</v>
      </c>
      <c r="BM633" s="227" t="s">
        <v>4374</v>
      </c>
    </row>
    <row r="634" s="2" customFormat="1">
      <c r="A634" s="41"/>
      <c r="B634" s="42"/>
      <c r="C634" s="43"/>
      <c r="D634" s="236" t="s">
        <v>367</v>
      </c>
      <c r="E634" s="43"/>
      <c r="F634" s="281" t="s">
        <v>4318</v>
      </c>
      <c r="G634" s="43"/>
      <c r="H634" s="43"/>
      <c r="I634" s="231"/>
      <c r="J634" s="43"/>
      <c r="K634" s="43"/>
      <c r="L634" s="47"/>
      <c r="M634" s="232"/>
      <c r="N634" s="233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367</v>
      </c>
      <c r="AU634" s="20" t="s">
        <v>86</v>
      </c>
    </row>
    <row r="635" s="2" customFormat="1" ht="21.75" customHeight="1">
      <c r="A635" s="41"/>
      <c r="B635" s="42"/>
      <c r="C635" s="216" t="s">
        <v>4375</v>
      </c>
      <c r="D635" s="216" t="s">
        <v>215</v>
      </c>
      <c r="E635" s="217" t="s">
        <v>4376</v>
      </c>
      <c r="F635" s="218" t="s">
        <v>4377</v>
      </c>
      <c r="G635" s="219" t="s">
        <v>424</v>
      </c>
      <c r="H635" s="220">
        <v>133.90000000000001</v>
      </c>
      <c r="I635" s="221"/>
      <c r="J635" s="222">
        <f>ROUND(I635*H635,2)</f>
        <v>0</v>
      </c>
      <c r="K635" s="218" t="s">
        <v>21</v>
      </c>
      <c r="L635" s="47"/>
      <c r="M635" s="223" t="s">
        <v>21</v>
      </c>
      <c r="N635" s="224" t="s">
        <v>45</v>
      </c>
      <c r="O635" s="87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7" t="s">
        <v>314</v>
      </c>
      <c r="AT635" s="227" t="s">
        <v>215</v>
      </c>
      <c r="AU635" s="227" t="s">
        <v>86</v>
      </c>
      <c r="AY635" s="20" t="s">
        <v>213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20" t="s">
        <v>86</v>
      </c>
      <c r="BK635" s="228">
        <f>ROUND(I635*H635,2)</f>
        <v>0</v>
      </c>
      <c r="BL635" s="20" t="s">
        <v>314</v>
      </c>
      <c r="BM635" s="227" t="s">
        <v>4378</v>
      </c>
    </row>
    <row r="636" s="2" customFormat="1">
      <c r="A636" s="41"/>
      <c r="B636" s="42"/>
      <c r="C636" s="43"/>
      <c r="D636" s="236" t="s">
        <v>367</v>
      </c>
      <c r="E636" s="43"/>
      <c r="F636" s="281" t="s">
        <v>4318</v>
      </c>
      <c r="G636" s="43"/>
      <c r="H636" s="43"/>
      <c r="I636" s="231"/>
      <c r="J636" s="43"/>
      <c r="K636" s="43"/>
      <c r="L636" s="47"/>
      <c r="M636" s="232"/>
      <c r="N636" s="233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367</v>
      </c>
      <c r="AU636" s="20" t="s">
        <v>86</v>
      </c>
    </row>
    <row r="637" s="2" customFormat="1" ht="24.15" customHeight="1">
      <c r="A637" s="41"/>
      <c r="B637" s="42"/>
      <c r="C637" s="216" t="s">
        <v>4379</v>
      </c>
      <c r="D637" s="216" t="s">
        <v>215</v>
      </c>
      <c r="E637" s="217" t="s">
        <v>4380</v>
      </c>
      <c r="F637" s="218" t="s">
        <v>4381</v>
      </c>
      <c r="G637" s="219" t="s">
        <v>424</v>
      </c>
      <c r="H637" s="220">
        <v>89</v>
      </c>
      <c r="I637" s="221"/>
      <c r="J637" s="222">
        <f>ROUND(I637*H637,2)</f>
        <v>0</v>
      </c>
      <c r="K637" s="218" t="s">
        <v>21</v>
      </c>
      <c r="L637" s="47"/>
      <c r="M637" s="223" t="s">
        <v>21</v>
      </c>
      <c r="N637" s="224" t="s">
        <v>45</v>
      </c>
      <c r="O637" s="87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7" t="s">
        <v>314</v>
      </c>
      <c r="AT637" s="227" t="s">
        <v>215</v>
      </c>
      <c r="AU637" s="227" t="s">
        <v>86</v>
      </c>
      <c r="AY637" s="20" t="s">
        <v>213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86</v>
      </c>
      <c r="BK637" s="228">
        <f>ROUND(I637*H637,2)</f>
        <v>0</v>
      </c>
      <c r="BL637" s="20" t="s">
        <v>314</v>
      </c>
      <c r="BM637" s="227" t="s">
        <v>4382</v>
      </c>
    </row>
    <row r="638" s="2" customFormat="1">
      <c r="A638" s="41"/>
      <c r="B638" s="42"/>
      <c r="C638" s="43"/>
      <c r="D638" s="236" t="s">
        <v>367</v>
      </c>
      <c r="E638" s="43"/>
      <c r="F638" s="281" t="s">
        <v>4318</v>
      </c>
      <c r="G638" s="43"/>
      <c r="H638" s="43"/>
      <c r="I638" s="231"/>
      <c r="J638" s="43"/>
      <c r="K638" s="43"/>
      <c r="L638" s="47"/>
      <c r="M638" s="232"/>
      <c r="N638" s="233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367</v>
      </c>
      <c r="AU638" s="20" t="s">
        <v>86</v>
      </c>
    </row>
    <row r="639" s="2" customFormat="1" ht="21.75" customHeight="1">
      <c r="A639" s="41"/>
      <c r="B639" s="42"/>
      <c r="C639" s="216" t="s">
        <v>4383</v>
      </c>
      <c r="D639" s="216" t="s">
        <v>215</v>
      </c>
      <c r="E639" s="217" t="s">
        <v>4384</v>
      </c>
      <c r="F639" s="218" t="s">
        <v>4385</v>
      </c>
      <c r="G639" s="219" t="s">
        <v>740</v>
      </c>
      <c r="H639" s="220">
        <v>100</v>
      </c>
      <c r="I639" s="221"/>
      <c r="J639" s="222">
        <f>ROUND(I639*H639,2)</f>
        <v>0</v>
      </c>
      <c r="K639" s="218" t="s">
        <v>21</v>
      </c>
      <c r="L639" s="47"/>
      <c r="M639" s="223" t="s">
        <v>21</v>
      </c>
      <c r="N639" s="224" t="s">
        <v>45</v>
      </c>
      <c r="O639" s="87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7" t="s">
        <v>314</v>
      </c>
      <c r="AT639" s="227" t="s">
        <v>215</v>
      </c>
      <c r="AU639" s="227" t="s">
        <v>86</v>
      </c>
      <c r="AY639" s="20" t="s">
        <v>213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20" t="s">
        <v>86</v>
      </c>
      <c r="BK639" s="228">
        <f>ROUND(I639*H639,2)</f>
        <v>0</v>
      </c>
      <c r="BL639" s="20" t="s">
        <v>314</v>
      </c>
      <c r="BM639" s="227" t="s">
        <v>4386</v>
      </c>
    </row>
    <row r="640" s="2" customFormat="1">
      <c r="A640" s="41"/>
      <c r="B640" s="42"/>
      <c r="C640" s="43"/>
      <c r="D640" s="236" t="s">
        <v>367</v>
      </c>
      <c r="E640" s="43"/>
      <c r="F640" s="281" t="s">
        <v>4318</v>
      </c>
      <c r="G640" s="43"/>
      <c r="H640" s="43"/>
      <c r="I640" s="231"/>
      <c r="J640" s="43"/>
      <c r="K640" s="43"/>
      <c r="L640" s="47"/>
      <c r="M640" s="232"/>
      <c r="N640" s="233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367</v>
      </c>
      <c r="AU640" s="20" t="s">
        <v>86</v>
      </c>
    </row>
    <row r="641" s="2" customFormat="1" ht="16.5" customHeight="1">
      <c r="A641" s="41"/>
      <c r="B641" s="42"/>
      <c r="C641" s="216" t="s">
        <v>4387</v>
      </c>
      <c r="D641" s="216" t="s">
        <v>215</v>
      </c>
      <c r="E641" s="217" t="s">
        <v>4388</v>
      </c>
      <c r="F641" s="218" t="s">
        <v>4389</v>
      </c>
      <c r="G641" s="219" t="s">
        <v>740</v>
      </c>
      <c r="H641" s="220">
        <v>1</v>
      </c>
      <c r="I641" s="221"/>
      <c r="J641" s="222">
        <f>ROUND(I641*H641,2)</f>
        <v>0</v>
      </c>
      <c r="K641" s="218" t="s">
        <v>21</v>
      </c>
      <c r="L641" s="47"/>
      <c r="M641" s="223" t="s">
        <v>21</v>
      </c>
      <c r="N641" s="224" t="s">
        <v>45</v>
      </c>
      <c r="O641" s="87"/>
      <c r="P641" s="225">
        <f>O641*H641</f>
        <v>0</v>
      </c>
      <c r="Q641" s="225">
        <v>0</v>
      </c>
      <c r="R641" s="225">
        <f>Q641*H641</f>
        <v>0</v>
      </c>
      <c r="S641" s="225">
        <v>0</v>
      </c>
      <c r="T641" s="226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7" t="s">
        <v>314</v>
      </c>
      <c r="AT641" s="227" t="s">
        <v>215</v>
      </c>
      <c r="AU641" s="227" t="s">
        <v>86</v>
      </c>
      <c r="AY641" s="20" t="s">
        <v>213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20" t="s">
        <v>86</v>
      </c>
      <c r="BK641" s="228">
        <f>ROUND(I641*H641,2)</f>
        <v>0</v>
      </c>
      <c r="BL641" s="20" t="s">
        <v>314</v>
      </c>
      <c r="BM641" s="227" t="s">
        <v>4390</v>
      </c>
    </row>
    <row r="642" s="2" customFormat="1">
      <c r="A642" s="41"/>
      <c r="B642" s="42"/>
      <c r="C642" s="43"/>
      <c r="D642" s="236" t="s">
        <v>367</v>
      </c>
      <c r="E642" s="43"/>
      <c r="F642" s="281" t="s">
        <v>4318</v>
      </c>
      <c r="G642" s="43"/>
      <c r="H642" s="43"/>
      <c r="I642" s="231"/>
      <c r="J642" s="43"/>
      <c r="K642" s="43"/>
      <c r="L642" s="47"/>
      <c r="M642" s="232"/>
      <c r="N642" s="233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367</v>
      </c>
      <c r="AU642" s="20" t="s">
        <v>86</v>
      </c>
    </row>
    <row r="643" s="2" customFormat="1" ht="24.15" customHeight="1">
      <c r="A643" s="41"/>
      <c r="B643" s="42"/>
      <c r="C643" s="216" t="s">
        <v>4391</v>
      </c>
      <c r="D643" s="216" t="s">
        <v>215</v>
      </c>
      <c r="E643" s="217" t="s">
        <v>4392</v>
      </c>
      <c r="F643" s="218" t="s">
        <v>4393</v>
      </c>
      <c r="G643" s="219" t="s">
        <v>740</v>
      </c>
      <c r="H643" s="220">
        <v>3</v>
      </c>
      <c r="I643" s="221"/>
      <c r="J643" s="222">
        <f>ROUND(I643*H643,2)</f>
        <v>0</v>
      </c>
      <c r="K643" s="218" t="s">
        <v>21</v>
      </c>
      <c r="L643" s="47"/>
      <c r="M643" s="223" t="s">
        <v>21</v>
      </c>
      <c r="N643" s="224" t="s">
        <v>45</v>
      </c>
      <c r="O643" s="87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314</v>
      </c>
      <c r="AT643" s="227" t="s">
        <v>215</v>
      </c>
      <c r="AU643" s="227" t="s">
        <v>86</v>
      </c>
      <c r="AY643" s="20" t="s">
        <v>213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86</v>
      </c>
      <c r="BK643" s="228">
        <f>ROUND(I643*H643,2)</f>
        <v>0</v>
      </c>
      <c r="BL643" s="20" t="s">
        <v>314</v>
      </c>
      <c r="BM643" s="227" t="s">
        <v>4394</v>
      </c>
    </row>
    <row r="644" s="2" customFormat="1">
      <c r="A644" s="41"/>
      <c r="B644" s="42"/>
      <c r="C644" s="43"/>
      <c r="D644" s="236" t="s">
        <v>367</v>
      </c>
      <c r="E644" s="43"/>
      <c r="F644" s="281" t="s">
        <v>4318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367</v>
      </c>
      <c r="AU644" s="20" t="s">
        <v>86</v>
      </c>
    </row>
    <row r="645" s="2" customFormat="1" ht="33" customHeight="1">
      <c r="A645" s="41"/>
      <c r="B645" s="42"/>
      <c r="C645" s="216" t="s">
        <v>4395</v>
      </c>
      <c r="D645" s="216" t="s">
        <v>215</v>
      </c>
      <c r="E645" s="217" t="s">
        <v>4396</v>
      </c>
      <c r="F645" s="218" t="s">
        <v>4397</v>
      </c>
      <c r="G645" s="219" t="s">
        <v>740</v>
      </c>
      <c r="H645" s="220">
        <v>35</v>
      </c>
      <c r="I645" s="221"/>
      <c r="J645" s="222">
        <f>ROUND(I645*H645,2)</f>
        <v>0</v>
      </c>
      <c r="K645" s="218" t="s">
        <v>21</v>
      </c>
      <c r="L645" s="47"/>
      <c r="M645" s="223" t="s">
        <v>21</v>
      </c>
      <c r="N645" s="224" t="s">
        <v>45</v>
      </c>
      <c r="O645" s="87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7" t="s">
        <v>314</v>
      </c>
      <c r="AT645" s="227" t="s">
        <v>215</v>
      </c>
      <c r="AU645" s="227" t="s">
        <v>86</v>
      </c>
      <c r="AY645" s="20" t="s">
        <v>213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0" t="s">
        <v>86</v>
      </c>
      <c r="BK645" s="228">
        <f>ROUND(I645*H645,2)</f>
        <v>0</v>
      </c>
      <c r="BL645" s="20" t="s">
        <v>314</v>
      </c>
      <c r="BM645" s="227" t="s">
        <v>4398</v>
      </c>
    </row>
    <row r="646" s="2" customFormat="1">
      <c r="A646" s="41"/>
      <c r="B646" s="42"/>
      <c r="C646" s="43"/>
      <c r="D646" s="236" t="s">
        <v>367</v>
      </c>
      <c r="E646" s="43"/>
      <c r="F646" s="281" t="s">
        <v>4318</v>
      </c>
      <c r="G646" s="43"/>
      <c r="H646" s="43"/>
      <c r="I646" s="231"/>
      <c r="J646" s="43"/>
      <c r="K646" s="43"/>
      <c r="L646" s="47"/>
      <c r="M646" s="232"/>
      <c r="N646" s="233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367</v>
      </c>
      <c r="AU646" s="20" t="s">
        <v>86</v>
      </c>
    </row>
    <row r="647" s="2" customFormat="1" ht="24.15" customHeight="1">
      <c r="A647" s="41"/>
      <c r="B647" s="42"/>
      <c r="C647" s="216" t="s">
        <v>4399</v>
      </c>
      <c r="D647" s="216" t="s">
        <v>215</v>
      </c>
      <c r="E647" s="217" t="s">
        <v>4400</v>
      </c>
      <c r="F647" s="218" t="s">
        <v>4401</v>
      </c>
      <c r="G647" s="219" t="s">
        <v>740</v>
      </c>
      <c r="H647" s="220">
        <v>5</v>
      </c>
      <c r="I647" s="221"/>
      <c r="J647" s="222">
        <f>ROUND(I647*H647,2)</f>
        <v>0</v>
      </c>
      <c r="K647" s="218" t="s">
        <v>21</v>
      </c>
      <c r="L647" s="47"/>
      <c r="M647" s="223" t="s">
        <v>21</v>
      </c>
      <c r="N647" s="224" t="s">
        <v>45</v>
      </c>
      <c r="O647" s="87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314</v>
      </c>
      <c r="AT647" s="227" t="s">
        <v>215</v>
      </c>
      <c r="AU647" s="227" t="s">
        <v>86</v>
      </c>
      <c r="AY647" s="20" t="s">
        <v>213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86</v>
      </c>
      <c r="BK647" s="228">
        <f>ROUND(I647*H647,2)</f>
        <v>0</v>
      </c>
      <c r="BL647" s="20" t="s">
        <v>314</v>
      </c>
      <c r="BM647" s="227" t="s">
        <v>4402</v>
      </c>
    </row>
    <row r="648" s="2" customFormat="1">
      <c r="A648" s="41"/>
      <c r="B648" s="42"/>
      <c r="C648" s="43"/>
      <c r="D648" s="236" t="s">
        <v>367</v>
      </c>
      <c r="E648" s="43"/>
      <c r="F648" s="281" t="s">
        <v>4318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367</v>
      </c>
      <c r="AU648" s="20" t="s">
        <v>86</v>
      </c>
    </row>
    <row r="649" s="2" customFormat="1" ht="37.8" customHeight="1">
      <c r="A649" s="41"/>
      <c r="B649" s="42"/>
      <c r="C649" s="216" t="s">
        <v>4403</v>
      </c>
      <c r="D649" s="216" t="s">
        <v>215</v>
      </c>
      <c r="E649" s="217" t="s">
        <v>4404</v>
      </c>
      <c r="F649" s="218" t="s">
        <v>4405</v>
      </c>
      <c r="G649" s="219" t="s">
        <v>263</v>
      </c>
      <c r="H649" s="220">
        <v>1</v>
      </c>
      <c r="I649" s="221"/>
      <c r="J649" s="222">
        <f>ROUND(I649*H649,2)</f>
        <v>0</v>
      </c>
      <c r="K649" s="218" t="s">
        <v>21</v>
      </c>
      <c r="L649" s="47"/>
      <c r="M649" s="223" t="s">
        <v>21</v>
      </c>
      <c r="N649" s="224" t="s">
        <v>45</v>
      </c>
      <c r="O649" s="87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7" t="s">
        <v>314</v>
      </c>
      <c r="AT649" s="227" t="s">
        <v>215</v>
      </c>
      <c r="AU649" s="227" t="s">
        <v>86</v>
      </c>
      <c r="AY649" s="20" t="s">
        <v>213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0" t="s">
        <v>86</v>
      </c>
      <c r="BK649" s="228">
        <f>ROUND(I649*H649,2)</f>
        <v>0</v>
      </c>
      <c r="BL649" s="20" t="s">
        <v>314</v>
      </c>
      <c r="BM649" s="227" t="s">
        <v>4406</v>
      </c>
    </row>
    <row r="650" s="2" customFormat="1">
      <c r="A650" s="41"/>
      <c r="B650" s="42"/>
      <c r="C650" s="43"/>
      <c r="D650" s="236" t="s">
        <v>367</v>
      </c>
      <c r="E650" s="43"/>
      <c r="F650" s="281" t="s">
        <v>4318</v>
      </c>
      <c r="G650" s="43"/>
      <c r="H650" s="43"/>
      <c r="I650" s="231"/>
      <c r="J650" s="43"/>
      <c r="K650" s="43"/>
      <c r="L650" s="47"/>
      <c r="M650" s="232"/>
      <c r="N650" s="233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367</v>
      </c>
      <c r="AU650" s="20" t="s">
        <v>86</v>
      </c>
    </row>
    <row r="651" s="2" customFormat="1" ht="24.15" customHeight="1">
      <c r="A651" s="41"/>
      <c r="B651" s="42"/>
      <c r="C651" s="216" t="s">
        <v>4407</v>
      </c>
      <c r="D651" s="216" t="s">
        <v>215</v>
      </c>
      <c r="E651" s="217" t="s">
        <v>4408</v>
      </c>
      <c r="F651" s="218" t="s">
        <v>4409</v>
      </c>
      <c r="G651" s="219" t="s">
        <v>740</v>
      </c>
      <c r="H651" s="220">
        <v>1</v>
      </c>
      <c r="I651" s="221"/>
      <c r="J651" s="222">
        <f>ROUND(I651*H651,2)</f>
        <v>0</v>
      </c>
      <c r="K651" s="218" t="s">
        <v>21</v>
      </c>
      <c r="L651" s="47"/>
      <c r="M651" s="223" t="s">
        <v>21</v>
      </c>
      <c r="N651" s="224" t="s">
        <v>45</v>
      </c>
      <c r="O651" s="87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7" t="s">
        <v>314</v>
      </c>
      <c r="AT651" s="227" t="s">
        <v>215</v>
      </c>
      <c r="AU651" s="227" t="s">
        <v>86</v>
      </c>
      <c r="AY651" s="20" t="s">
        <v>213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20" t="s">
        <v>86</v>
      </c>
      <c r="BK651" s="228">
        <f>ROUND(I651*H651,2)</f>
        <v>0</v>
      </c>
      <c r="BL651" s="20" t="s">
        <v>314</v>
      </c>
      <c r="BM651" s="227" t="s">
        <v>4410</v>
      </c>
    </row>
    <row r="652" s="2" customFormat="1">
      <c r="A652" s="41"/>
      <c r="B652" s="42"/>
      <c r="C652" s="43"/>
      <c r="D652" s="236" t="s">
        <v>367</v>
      </c>
      <c r="E652" s="43"/>
      <c r="F652" s="281" t="s">
        <v>4318</v>
      </c>
      <c r="G652" s="43"/>
      <c r="H652" s="43"/>
      <c r="I652" s="231"/>
      <c r="J652" s="43"/>
      <c r="K652" s="43"/>
      <c r="L652" s="47"/>
      <c r="M652" s="232"/>
      <c r="N652" s="233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367</v>
      </c>
      <c r="AU652" s="20" t="s">
        <v>86</v>
      </c>
    </row>
    <row r="653" s="2" customFormat="1" ht="24.15" customHeight="1">
      <c r="A653" s="41"/>
      <c r="B653" s="42"/>
      <c r="C653" s="216" t="s">
        <v>4411</v>
      </c>
      <c r="D653" s="216" t="s">
        <v>215</v>
      </c>
      <c r="E653" s="217" t="s">
        <v>4412</v>
      </c>
      <c r="F653" s="218" t="s">
        <v>4413</v>
      </c>
      <c r="G653" s="219" t="s">
        <v>740</v>
      </c>
      <c r="H653" s="220">
        <v>10</v>
      </c>
      <c r="I653" s="221"/>
      <c r="J653" s="222">
        <f>ROUND(I653*H653,2)</f>
        <v>0</v>
      </c>
      <c r="K653" s="218" t="s">
        <v>21</v>
      </c>
      <c r="L653" s="47"/>
      <c r="M653" s="223" t="s">
        <v>21</v>
      </c>
      <c r="N653" s="224" t="s">
        <v>45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314</v>
      </c>
      <c r="AT653" s="227" t="s">
        <v>215</v>
      </c>
      <c r="AU653" s="227" t="s">
        <v>86</v>
      </c>
      <c r="AY653" s="20" t="s">
        <v>213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86</v>
      </c>
      <c r="BK653" s="228">
        <f>ROUND(I653*H653,2)</f>
        <v>0</v>
      </c>
      <c r="BL653" s="20" t="s">
        <v>314</v>
      </c>
      <c r="BM653" s="227" t="s">
        <v>4414</v>
      </c>
    </row>
    <row r="654" s="2" customFormat="1">
      <c r="A654" s="41"/>
      <c r="B654" s="42"/>
      <c r="C654" s="43"/>
      <c r="D654" s="236" t="s">
        <v>367</v>
      </c>
      <c r="E654" s="43"/>
      <c r="F654" s="281" t="s">
        <v>4318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367</v>
      </c>
      <c r="AU654" s="20" t="s">
        <v>86</v>
      </c>
    </row>
    <row r="655" s="12" customFormat="1" ht="22.8" customHeight="1">
      <c r="A655" s="12"/>
      <c r="B655" s="200"/>
      <c r="C655" s="201"/>
      <c r="D655" s="202" t="s">
        <v>72</v>
      </c>
      <c r="E655" s="214" t="s">
        <v>4415</v>
      </c>
      <c r="F655" s="214" t="s">
        <v>4416</v>
      </c>
      <c r="G655" s="201"/>
      <c r="H655" s="201"/>
      <c r="I655" s="204"/>
      <c r="J655" s="215">
        <f>BK655</f>
        <v>0</v>
      </c>
      <c r="K655" s="201"/>
      <c r="L655" s="206"/>
      <c r="M655" s="207"/>
      <c r="N655" s="208"/>
      <c r="O655" s="208"/>
      <c r="P655" s="209">
        <f>SUM(P656:P679)</f>
        <v>0</v>
      </c>
      <c r="Q655" s="208"/>
      <c r="R655" s="209">
        <f>SUM(R656:R679)</f>
        <v>0</v>
      </c>
      <c r="S655" s="208"/>
      <c r="T655" s="210">
        <f>SUM(T656:T679)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1" t="s">
        <v>86</v>
      </c>
      <c r="AT655" s="212" t="s">
        <v>72</v>
      </c>
      <c r="AU655" s="212" t="s">
        <v>80</v>
      </c>
      <c r="AY655" s="211" t="s">
        <v>213</v>
      </c>
      <c r="BK655" s="213">
        <f>SUM(BK656:BK679)</f>
        <v>0</v>
      </c>
    </row>
    <row r="656" s="2" customFormat="1" ht="16.5" customHeight="1">
      <c r="A656" s="41"/>
      <c r="B656" s="42"/>
      <c r="C656" s="216" t="s">
        <v>4417</v>
      </c>
      <c r="D656" s="216" t="s">
        <v>215</v>
      </c>
      <c r="E656" s="217" t="s">
        <v>4418</v>
      </c>
      <c r="F656" s="218" t="s">
        <v>4419</v>
      </c>
      <c r="G656" s="219" t="s">
        <v>263</v>
      </c>
      <c r="H656" s="220">
        <v>1</v>
      </c>
      <c r="I656" s="221"/>
      <c r="J656" s="222">
        <f>ROUND(I656*H656,2)</f>
        <v>0</v>
      </c>
      <c r="K656" s="218" t="s">
        <v>21</v>
      </c>
      <c r="L656" s="47"/>
      <c r="M656" s="223" t="s">
        <v>21</v>
      </c>
      <c r="N656" s="224" t="s">
        <v>45</v>
      </c>
      <c r="O656" s="87"/>
      <c r="P656" s="225">
        <f>O656*H656</f>
        <v>0</v>
      </c>
      <c r="Q656" s="225">
        <v>0</v>
      </c>
      <c r="R656" s="225">
        <f>Q656*H656</f>
        <v>0</v>
      </c>
      <c r="S656" s="225">
        <v>0</v>
      </c>
      <c r="T656" s="226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7" t="s">
        <v>314</v>
      </c>
      <c r="AT656" s="227" t="s">
        <v>215</v>
      </c>
      <c r="AU656" s="227" t="s">
        <v>86</v>
      </c>
      <c r="AY656" s="20" t="s">
        <v>213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20" t="s">
        <v>86</v>
      </c>
      <c r="BK656" s="228">
        <f>ROUND(I656*H656,2)</f>
        <v>0</v>
      </c>
      <c r="BL656" s="20" t="s">
        <v>314</v>
      </c>
      <c r="BM656" s="227" t="s">
        <v>4420</v>
      </c>
    </row>
    <row r="657" s="2" customFormat="1" ht="16.5" customHeight="1">
      <c r="A657" s="41"/>
      <c r="B657" s="42"/>
      <c r="C657" s="216" t="s">
        <v>4421</v>
      </c>
      <c r="D657" s="216" t="s">
        <v>215</v>
      </c>
      <c r="E657" s="217" t="s">
        <v>4422</v>
      </c>
      <c r="F657" s="218" t="s">
        <v>4423</v>
      </c>
      <c r="G657" s="219" t="s">
        <v>263</v>
      </c>
      <c r="H657" s="220">
        <v>1</v>
      </c>
      <c r="I657" s="221"/>
      <c r="J657" s="222">
        <f>ROUND(I657*H657,2)</f>
        <v>0</v>
      </c>
      <c r="K657" s="218" t="s">
        <v>21</v>
      </c>
      <c r="L657" s="47"/>
      <c r="M657" s="223" t="s">
        <v>21</v>
      </c>
      <c r="N657" s="224" t="s">
        <v>45</v>
      </c>
      <c r="O657" s="87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314</v>
      </c>
      <c r="AT657" s="227" t="s">
        <v>215</v>
      </c>
      <c r="AU657" s="227" t="s">
        <v>86</v>
      </c>
      <c r="AY657" s="20" t="s">
        <v>213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86</v>
      </c>
      <c r="BK657" s="228">
        <f>ROUND(I657*H657,2)</f>
        <v>0</v>
      </c>
      <c r="BL657" s="20" t="s">
        <v>314</v>
      </c>
      <c r="BM657" s="227" t="s">
        <v>4424</v>
      </c>
    </row>
    <row r="658" s="2" customFormat="1" ht="16.5" customHeight="1">
      <c r="A658" s="41"/>
      <c r="B658" s="42"/>
      <c r="C658" s="216" t="s">
        <v>4425</v>
      </c>
      <c r="D658" s="216" t="s">
        <v>215</v>
      </c>
      <c r="E658" s="217" t="s">
        <v>4426</v>
      </c>
      <c r="F658" s="218" t="s">
        <v>4427</v>
      </c>
      <c r="G658" s="219" t="s">
        <v>263</v>
      </c>
      <c r="H658" s="220">
        <v>1</v>
      </c>
      <c r="I658" s="221"/>
      <c r="J658" s="222">
        <f>ROUND(I658*H658,2)</f>
        <v>0</v>
      </c>
      <c r="K658" s="218" t="s">
        <v>21</v>
      </c>
      <c r="L658" s="47"/>
      <c r="M658" s="223" t="s">
        <v>21</v>
      </c>
      <c r="N658" s="224" t="s">
        <v>45</v>
      </c>
      <c r="O658" s="87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7" t="s">
        <v>314</v>
      </c>
      <c r="AT658" s="227" t="s">
        <v>215</v>
      </c>
      <c r="AU658" s="227" t="s">
        <v>86</v>
      </c>
      <c r="AY658" s="20" t="s">
        <v>213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20" t="s">
        <v>86</v>
      </c>
      <c r="BK658" s="228">
        <f>ROUND(I658*H658,2)</f>
        <v>0</v>
      </c>
      <c r="BL658" s="20" t="s">
        <v>314</v>
      </c>
      <c r="BM658" s="227" t="s">
        <v>4428</v>
      </c>
    </row>
    <row r="659" s="2" customFormat="1" ht="16.5" customHeight="1">
      <c r="A659" s="41"/>
      <c r="B659" s="42"/>
      <c r="C659" s="216" t="s">
        <v>4429</v>
      </c>
      <c r="D659" s="216" t="s">
        <v>215</v>
      </c>
      <c r="E659" s="217" t="s">
        <v>4430</v>
      </c>
      <c r="F659" s="218" t="s">
        <v>4431</v>
      </c>
      <c r="G659" s="219" t="s">
        <v>263</v>
      </c>
      <c r="H659" s="220">
        <v>6</v>
      </c>
      <c r="I659" s="221"/>
      <c r="J659" s="222">
        <f>ROUND(I659*H659,2)</f>
        <v>0</v>
      </c>
      <c r="K659" s="218" t="s">
        <v>21</v>
      </c>
      <c r="L659" s="47"/>
      <c r="M659" s="223" t="s">
        <v>21</v>
      </c>
      <c r="N659" s="224" t="s">
        <v>45</v>
      </c>
      <c r="O659" s="87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7" t="s">
        <v>314</v>
      </c>
      <c r="AT659" s="227" t="s">
        <v>215</v>
      </c>
      <c r="AU659" s="227" t="s">
        <v>86</v>
      </c>
      <c r="AY659" s="20" t="s">
        <v>213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20" t="s">
        <v>86</v>
      </c>
      <c r="BK659" s="228">
        <f>ROUND(I659*H659,2)</f>
        <v>0</v>
      </c>
      <c r="BL659" s="20" t="s">
        <v>314</v>
      </c>
      <c r="BM659" s="227" t="s">
        <v>4432</v>
      </c>
    </row>
    <row r="660" s="2" customFormat="1" ht="16.5" customHeight="1">
      <c r="A660" s="41"/>
      <c r="B660" s="42"/>
      <c r="C660" s="216" t="s">
        <v>4433</v>
      </c>
      <c r="D660" s="216" t="s">
        <v>215</v>
      </c>
      <c r="E660" s="217" t="s">
        <v>4434</v>
      </c>
      <c r="F660" s="218" t="s">
        <v>4435</v>
      </c>
      <c r="G660" s="219" t="s">
        <v>263</v>
      </c>
      <c r="H660" s="220">
        <v>2</v>
      </c>
      <c r="I660" s="221"/>
      <c r="J660" s="222">
        <f>ROUND(I660*H660,2)</f>
        <v>0</v>
      </c>
      <c r="K660" s="218" t="s">
        <v>21</v>
      </c>
      <c r="L660" s="47"/>
      <c r="M660" s="223" t="s">
        <v>21</v>
      </c>
      <c r="N660" s="224" t="s">
        <v>45</v>
      </c>
      <c r="O660" s="87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7" t="s">
        <v>314</v>
      </c>
      <c r="AT660" s="227" t="s">
        <v>215</v>
      </c>
      <c r="AU660" s="227" t="s">
        <v>86</v>
      </c>
      <c r="AY660" s="20" t="s">
        <v>213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0" t="s">
        <v>86</v>
      </c>
      <c r="BK660" s="228">
        <f>ROUND(I660*H660,2)</f>
        <v>0</v>
      </c>
      <c r="BL660" s="20" t="s">
        <v>314</v>
      </c>
      <c r="BM660" s="227" t="s">
        <v>4436</v>
      </c>
    </row>
    <row r="661" s="2" customFormat="1" ht="16.5" customHeight="1">
      <c r="A661" s="41"/>
      <c r="B661" s="42"/>
      <c r="C661" s="216" t="s">
        <v>4437</v>
      </c>
      <c r="D661" s="216" t="s">
        <v>215</v>
      </c>
      <c r="E661" s="217" t="s">
        <v>4438</v>
      </c>
      <c r="F661" s="218" t="s">
        <v>4439</v>
      </c>
      <c r="G661" s="219" t="s">
        <v>263</v>
      </c>
      <c r="H661" s="220">
        <v>1</v>
      </c>
      <c r="I661" s="221"/>
      <c r="J661" s="222">
        <f>ROUND(I661*H661,2)</f>
        <v>0</v>
      </c>
      <c r="K661" s="218" t="s">
        <v>21</v>
      </c>
      <c r="L661" s="47"/>
      <c r="M661" s="223" t="s">
        <v>21</v>
      </c>
      <c r="N661" s="224" t="s">
        <v>45</v>
      </c>
      <c r="O661" s="87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7" t="s">
        <v>314</v>
      </c>
      <c r="AT661" s="227" t="s">
        <v>215</v>
      </c>
      <c r="AU661" s="227" t="s">
        <v>86</v>
      </c>
      <c r="AY661" s="20" t="s">
        <v>213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20" t="s">
        <v>86</v>
      </c>
      <c r="BK661" s="228">
        <f>ROUND(I661*H661,2)</f>
        <v>0</v>
      </c>
      <c r="BL661" s="20" t="s">
        <v>314</v>
      </c>
      <c r="BM661" s="227" t="s">
        <v>4440</v>
      </c>
    </row>
    <row r="662" s="2" customFormat="1" ht="16.5" customHeight="1">
      <c r="A662" s="41"/>
      <c r="B662" s="42"/>
      <c r="C662" s="216" t="s">
        <v>4441</v>
      </c>
      <c r="D662" s="216" t="s">
        <v>215</v>
      </c>
      <c r="E662" s="217" t="s">
        <v>4442</v>
      </c>
      <c r="F662" s="218" t="s">
        <v>4443</v>
      </c>
      <c r="G662" s="219" t="s">
        <v>263</v>
      </c>
      <c r="H662" s="220">
        <v>2</v>
      </c>
      <c r="I662" s="221"/>
      <c r="J662" s="222">
        <f>ROUND(I662*H662,2)</f>
        <v>0</v>
      </c>
      <c r="K662" s="218" t="s">
        <v>21</v>
      </c>
      <c r="L662" s="47"/>
      <c r="M662" s="223" t="s">
        <v>21</v>
      </c>
      <c r="N662" s="224" t="s">
        <v>45</v>
      </c>
      <c r="O662" s="87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314</v>
      </c>
      <c r="AT662" s="227" t="s">
        <v>215</v>
      </c>
      <c r="AU662" s="227" t="s">
        <v>86</v>
      </c>
      <c r="AY662" s="20" t="s">
        <v>213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86</v>
      </c>
      <c r="BK662" s="228">
        <f>ROUND(I662*H662,2)</f>
        <v>0</v>
      </c>
      <c r="BL662" s="20" t="s">
        <v>314</v>
      </c>
      <c r="BM662" s="227" t="s">
        <v>4444</v>
      </c>
    </row>
    <row r="663" s="2" customFormat="1" ht="16.5" customHeight="1">
      <c r="A663" s="41"/>
      <c r="B663" s="42"/>
      <c r="C663" s="216" t="s">
        <v>4445</v>
      </c>
      <c r="D663" s="216" t="s">
        <v>215</v>
      </c>
      <c r="E663" s="217" t="s">
        <v>4446</v>
      </c>
      <c r="F663" s="218" t="s">
        <v>4447</v>
      </c>
      <c r="G663" s="219" t="s">
        <v>263</v>
      </c>
      <c r="H663" s="220">
        <v>1</v>
      </c>
      <c r="I663" s="221"/>
      <c r="J663" s="222">
        <f>ROUND(I663*H663,2)</f>
        <v>0</v>
      </c>
      <c r="K663" s="218" t="s">
        <v>21</v>
      </c>
      <c r="L663" s="47"/>
      <c r="M663" s="223" t="s">
        <v>21</v>
      </c>
      <c r="N663" s="224" t="s">
        <v>45</v>
      </c>
      <c r="O663" s="87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314</v>
      </c>
      <c r="AT663" s="227" t="s">
        <v>215</v>
      </c>
      <c r="AU663" s="227" t="s">
        <v>86</v>
      </c>
      <c r="AY663" s="20" t="s">
        <v>213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86</v>
      </c>
      <c r="BK663" s="228">
        <f>ROUND(I663*H663,2)</f>
        <v>0</v>
      </c>
      <c r="BL663" s="20" t="s">
        <v>314</v>
      </c>
      <c r="BM663" s="227" t="s">
        <v>4448</v>
      </c>
    </row>
    <row r="664" s="2" customFormat="1" ht="16.5" customHeight="1">
      <c r="A664" s="41"/>
      <c r="B664" s="42"/>
      <c r="C664" s="216" t="s">
        <v>4449</v>
      </c>
      <c r="D664" s="216" t="s">
        <v>215</v>
      </c>
      <c r="E664" s="217" t="s">
        <v>4450</v>
      </c>
      <c r="F664" s="218" t="s">
        <v>4451</v>
      </c>
      <c r="G664" s="219" t="s">
        <v>263</v>
      </c>
      <c r="H664" s="220">
        <v>1</v>
      </c>
      <c r="I664" s="221"/>
      <c r="J664" s="222">
        <f>ROUND(I664*H664,2)</f>
        <v>0</v>
      </c>
      <c r="K664" s="218" t="s">
        <v>21</v>
      </c>
      <c r="L664" s="47"/>
      <c r="M664" s="223" t="s">
        <v>21</v>
      </c>
      <c r="N664" s="224" t="s">
        <v>45</v>
      </c>
      <c r="O664" s="87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7" t="s">
        <v>314</v>
      </c>
      <c r="AT664" s="227" t="s">
        <v>215</v>
      </c>
      <c r="AU664" s="227" t="s">
        <v>86</v>
      </c>
      <c r="AY664" s="20" t="s">
        <v>213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0" t="s">
        <v>86</v>
      </c>
      <c r="BK664" s="228">
        <f>ROUND(I664*H664,2)</f>
        <v>0</v>
      </c>
      <c r="BL664" s="20" t="s">
        <v>314</v>
      </c>
      <c r="BM664" s="227" t="s">
        <v>4452</v>
      </c>
    </row>
    <row r="665" s="2" customFormat="1" ht="16.5" customHeight="1">
      <c r="A665" s="41"/>
      <c r="B665" s="42"/>
      <c r="C665" s="216" t="s">
        <v>4453</v>
      </c>
      <c r="D665" s="216" t="s">
        <v>215</v>
      </c>
      <c r="E665" s="217" t="s">
        <v>4454</v>
      </c>
      <c r="F665" s="218" t="s">
        <v>4455</v>
      </c>
      <c r="G665" s="219" t="s">
        <v>263</v>
      </c>
      <c r="H665" s="220">
        <v>1</v>
      </c>
      <c r="I665" s="221"/>
      <c r="J665" s="222">
        <f>ROUND(I665*H665,2)</f>
        <v>0</v>
      </c>
      <c r="K665" s="218" t="s">
        <v>21</v>
      </c>
      <c r="L665" s="47"/>
      <c r="M665" s="223" t="s">
        <v>21</v>
      </c>
      <c r="N665" s="224" t="s">
        <v>45</v>
      </c>
      <c r="O665" s="87"/>
      <c r="P665" s="225">
        <f>O665*H665</f>
        <v>0</v>
      </c>
      <c r="Q665" s="225">
        <v>0</v>
      </c>
      <c r="R665" s="225">
        <f>Q665*H665</f>
        <v>0</v>
      </c>
      <c r="S665" s="225">
        <v>0</v>
      </c>
      <c r="T665" s="226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7" t="s">
        <v>314</v>
      </c>
      <c r="AT665" s="227" t="s">
        <v>215</v>
      </c>
      <c r="AU665" s="227" t="s">
        <v>86</v>
      </c>
      <c r="AY665" s="20" t="s">
        <v>213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86</v>
      </c>
      <c r="BK665" s="228">
        <f>ROUND(I665*H665,2)</f>
        <v>0</v>
      </c>
      <c r="BL665" s="20" t="s">
        <v>314</v>
      </c>
      <c r="BM665" s="227" t="s">
        <v>4456</v>
      </c>
    </row>
    <row r="666" s="2" customFormat="1" ht="16.5" customHeight="1">
      <c r="A666" s="41"/>
      <c r="B666" s="42"/>
      <c r="C666" s="216" t="s">
        <v>4457</v>
      </c>
      <c r="D666" s="216" t="s">
        <v>215</v>
      </c>
      <c r="E666" s="217" t="s">
        <v>4458</v>
      </c>
      <c r="F666" s="218" t="s">
        <v>4459</v>
      </c>
      <c r="G666" s="219" t="s">
        <v>263</v>
      </c>
      <c r="H666" s="220">
        <v>1</v>
      </c>
      <c r="I666" s="221"/>
      <c r="J666" s="222">
        <f>ROUND(I666*H666,2)</f>
        <v>0</v>
      </c>
      <c r="K666" s="218" t="s">
        <v>21</v>
      </c>
      <c r="L666" s="47"/>
      <c r="M666" s="223" t="s">
        <v>21</v>
      </c>
      <c r="N666" s="224" t="s">
        <v>45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314</v>
      </c>
      <c r="AT666" s="227" t="s">
        <v>215</v>
      </c>
      <c r="AU666" s="227" t="s">
        <v>86</v>
      </c>
      <c r="AY666" s="20" t="s">
        <v>213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86</v>
      </c>
      <c r="BK666" s="228">
        <f>ROUND(I666*H666,2)</f>
        <v>0</v>
      </c>
      <c r="BL666" s="20" t="s">
        <v>314</v>
      </c>
      <c r="BM666" s="227" t="s">
        <v>4460</v>
      </c>
    </row>
    <row r="667" s="2" customFormat="1" ht="16.5" customHeight="1">
      <c r="A667" s="41"/>
      <c r="B667" s="42"/>
      <c r="C667" s="216" t="s">
        <v>4461</v>
      </c>
      <c r="D667" s="216" t="s">
        <v>215</v>
      </c>
      <c r="E667" s="217" t="s">
        <v>4462</v>
      </c>
      <c r="F667" s="218" t="s">
        <v>4463</v>
      </c>
      <c r="G667" s="219" t="s">
        <v>263</v>
      </c>
      <c r="H667" s="220">
        <v>1</v>
      </c>
      <c r="I667" s="221"/>
      <c r="J667" s="222">
        <f>ROUND(I667*H667,2)</f>
        <v>0</v>
      </c>
      <c r="K667" s="218" t="s">
        <v>21</v>
      </c>
      <c r="L667" s="47"/>
      <c r="M667" s="223" t="s">
        <v>21</v>
      </c>
      <c r="N667" s="224" t="s">
        <v>45</v>
      </c>
      <c r="O667" s="87"/>
      <c r="P667" s="225">
        <f>O667*H667</f>
        <v>0</v>
      </c>
      <c r="Q667" s="225">
        <v>0</v>
      </c>
      <c r="R667" s="225">
        <f>Q667*H667</f>
        <v>0</v>
      </c>
      <c r="S667" s="225">
        <v>0</v>
      </c>
      <c r="T667" s="226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7" t="s">
        <v>314</v>
      </c>
      <c r="AT667" s="227" t="s">
        <v>215</v>
      </c>
      <c r="AU667" s="227" t="s">
        <v>86</v>
      </c>
      <c r="AY667" s="20" t="s">
        <v>213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0" t="s">
        <v>86</v>
      </c>
      <c r="BK667" s="228">
        <f>ROUND(I667*H667,2)</f>
        <v>0</v>
      </c>
      <c r="BL667" s="20" t="s">
        <v>314</v>
      </c>
      <c r="BM667" s="227" t="s">
        <v>4464</v>
      </c>
    </row>
    <row r="668" s="2" customFormat="1" ht="16.5" customHeight="1">
      <c r="A668" s="41"/>
      <c r="B668" s="42"/>
      <c r="C668" s="216" t="s">
        <v>4465</v>
      </c>
      <c r="D668" s="216" t="s">
        <v>215</v>
      </c>
      <c r="E668" s="217" t="s">
        <v>4466</v>
      </c>
      <c r="F668" s="218" t="s">
        <v>4467</v>
      </c>
      <c r="G668" s="219" t="s">
        <v>263</v>
      </c>
      <c r="H668" s="220">
        <v>3</v>
      </c>
      <c r="I668" s="221"/>
      <c r="J668" s="222">
        <f>ROUND(I668*H668,2)</f>
        <v>0</v>
      </c>
      <c r="K668" s="218" t="s">
        <v>21</v>
      </c>
      <c r="L668" s="47"/>
      <c r="M668" s="223" t="s">
        <v>21</v>
      </c>
      <c r="N668" s="224" t="s">
        <v>45</v>
      </c>
      <c r="O668" s="87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314</v>
      </c>
      <c r="AT668" s="227" t="s">
        <v>215</v>
      </c>
      <c r="AU668" s="227" t="s">
        <v>86</v>
      </c>
      <c r="AY668" s="20" t="s">
        <v>213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86</v>
      </c>
      <c r="BK668" s="228">
        <f>ROUND(I668*H668,2)</f>
        <v>0</v>
      </c>
      <c r="BL668" s="20" t="s">
        <v>314</v>
      </c>
      <c r="BM668" s="227" t="s">
        <v>4468</v>
      </c>
    </row>
    <row r="669" s="2" customFormat="1" ht="16.5" customHeight="1">
      <c r="A669" s="41"/>
      <c r="B669" s="42"/>
      <c r="C669" s="216" t="s">
        <v>4469</v>
      </c>
      <c r="D669" s="216" t="s">
        <v>215</v>
      </c>
      <c r="E669" s="217" t="s">
        <v>4470</v>
      </c>
      <c r="F669" s="218" t="s">
        <v>4471</v>
      </c>
      <c r="G669" s="219" t="s">
        <v>263</v>
      </c>
      <c r="H669" s="220">
        <v>7</v>
      </c>
      <c r="I669" s="221"/>
      <c r="J669" s="222">
        <f>ROUND(I669*H669,2)</f>
        <v>0</v>
      </c>
      <c r="K669" s="218" t="s">
        <v>21</v>
      </c>
      <c r="L669" s="47"/>
      <c r="M669" s="223" t="s">
        <v>21</v>
      </c>
      <c r="N669" s="224" t="s">
        <v>45</v>
      </c>
      <c r="O669" s="87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7" t="s">
        <v>314</v>
      </c>
      <c r="AT669" s="227" t="s">
        <v>215</v>
      </c>
      <c r="AU669" s="227" t="s">
        <v>86</v>
      </c>
      <c r="AY669" s="20" t="s">
        <v>213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20" t="s">
        <v>86</v>
      </c>
      <c r="BK669" s="228">
        <f>ROUND(I669*H669,2)</f>
        <v>0</v>
      </c>
      <c r="BL669" s="20" t="s">
        <v>314</v>
      </c>
      <c r="BM669" s="227" t="s">
        <v>4472</v>
      </c>
    </row>
    <row r="670" s="2" customFormat="1" ht="16.5" customHeight="1">
      <c r="A670" s="41"/>
      <c r="B670" s="42"/>
      <c r="C670" s="216" t="s">
        <v>4473</v>
      </c>
      <c r="D670" s="216" t="s">
        <v>215</v>
      </c>
      <c r="E670" s="217" t="s">
        <v>4474</v>
      </c>
      <c r="F670" s="218" t="s">
        <v>4475</v>
      </c>
      <c r="G670" s="219" t="s">
        <v>263</v>
      </c>
      <c r="H670" s="220">
        <v>9</v>
      </c>
      <c r="I670" s="221"/>
      <c r="J670" s="222">
        <f>ROUND(I670*H670,2)</f>
        <v>0</v>
      </c>
      <c r="K670" s="218" t="s">
        <v>21</v>
      </c>
      <c r="L670" s="47"/>
      <c r="M670" s="223" t="s">
        <v>21</v>
      </c>
      <c r="N670" s="224" t="s">
        <v>45</v>
      </c>
      <c r="O670" s="87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7" t="s">
        <v>314</v>
      </c>
      <c r="AT670" s="227" t="s">
        <v>215</v>
      </c>
      <c r="AU670" s="227" t="s">
        <v>86</v>
      </c>
      <c r="AY670" s="20" t="s">
        <v>213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86</v>
      </c>
      <c r="BK670" s="228">
        <f>ROUND(I670*H670,2)</f>
        <v>0</v>
      </c>
      <c r="BL670" s="20" t="s">
        <v>314</v>
      </c>
      <c r="BM670" s="227" t="s">
        <v>4476</v>
      </c>
    </row>
    <row r="671" s="2" customFormat="1" ht="16.5" customHeight="1">
      <c r="A671" s="41"/>
      <c r="B671" s="42"/>
      <c r="C671" s="216" t="s">
        <v>4477</v>
      </c>
      <c r="D671" s="216" t="s">
        <v>215</v>
      </c>
      <c r="E671" s="217" t="s">
        <v>4478</v>
      </c>
      <c r="F671" s="218" t="s">
        <v>4479</v>
      </c>
      <c r="G671" s="219" t="s">
        <v>263</v>
      </c>
      <c r="H671" s="220">
        <v>6</v>
      </c>
      <c r="I671" s="221"/>
      <c r="J671" s="222">
        <f>ROUND(I671*H671,2)</f>
        <v>0</v>
      </c>
      <c r="K671" s="218" t="s">
        <v>21</v>
      </c>
      <c r="L671" s="47"/>
      <c r="M671" s="223" t="s">
        <v>21</v>
      </c>
      <c r="N671" s="224" t="s">
        <v>45</v>
      </c>
      <c r="O671" s="87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314</v>
      </c>
      <c r="AT671" s="227" t="s">
        <v>215</v>
      </c>
      <c r="AU671" s="227" t="s">
        <v>86</v>
      </c>
      <c r="AY671" s="20" t="s">
        <v>213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86</v>
      </c>
      <c r="BK671" s="228">
        <f>ROUND(I671*H671,2)</f>
        <v>0</v>
      </c>
      <c r="BL671" s="20" t="s">
        <v>314</v>
      </c>
      <c r="BM671" s="227" t="s">
        <v>4480</v>
      </c>
    </row>
    <row r="672" s="2" customFormat="1" ht="16.5" customHeight="1">
      <c r="A672" s="41"/>
      <c r="B672" s="42"/>
      <c r="C672" s="216" t="s">
        <v>4481</v>
      </c>
      <c r="D672" s="216" t="s">
        <v>215</v>
      </c>
      <c r="E672" s="217" t="s">
        <v>4482</v>
      </c>
      <c r="F672" s="218" t="s">
        <v>4483</v>
      </c>
      <c r="G672" s="219" t="s">
        <v>263</v>
      </c>
      <c r="H672" s="220">
        <v>6</v>
      </c>
      <c r="I672" s="221"/>
      <c r="J672" s="222">
        <f>ROUND(I672*H672,2)</f>
        <v>0</v>
      </c>
      <c r="K672" s="218" t="s">
        <v>21</v>
      </c>
      <c r="L672" s="47"/>
      <c r="M672" s="223" t="s">
        <v>21</v>
      </c>
      <c r="N672" s="224" t="s">
        <v>45</v>
      </c>
      <c r="O672" s="87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314</v>
      </c>
      <c r="AT672" s="227" t="s">
        <v>215</v>
      </c>
      <c r="AU672" s="227" t="s">
        <v>86</v>
      </c>
      <c r="AY672" s="20" t="s">
        <v>213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86</v>
      </c>
      <c r="BK672" s="228">
        <f>ROUND(I672*H672,2)</f>
        <v>0</v>
      </c>
      <c r="BL672" s="20" t="s">
        <v>314</v>
      </c>
      <c r="BM672" s="227" t="s">
        <v>4484</v>
      </c>
    </row>
    <row r="673" s="2" customFormat="1" ht="16.5" customHeight="1">
      <c r="A673" s="41"/>
      <c r="B673" s="42"/>
      <c r="C673" s="216" t="s">
        <v>4485</v>
      </c>
      <c r="D673" s="216" t="s">
        <v>215</v>
      </c>
      <c r="E673" s="217" t="s">
        <v>4486</v>
      </c>
      <c r="F673" s="218" t="s">
        <v>4487</v>
      </c>
      <c r="G673" s="219" t="s">
        <v>263</v>
      </c>
      <c r="H673" s="220">
        <v>9</v>
      </c>
      <c r="I673" s="221"/>
      <c r="J673" s="222">
        <f>ROUND(I673*H673,2)</f>
        <v>0</v>
      </c>
      <c r="K673" s="218" t="s">
        <v>21</v>
      </c>
      <c r="L673" s="47"/>
      <c r="M673" s="223" t="s">
        <v>21</v>
      </c>
      <c r="N673" s="224" t="s">
        <v>45</v>
      </c>
      <c r="O673" s="87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7" t="s">
        <v>314</v>
      </c>
      <c r="AT673" s="227" t="s">
        <v>215</v>
      </c>
      <c r="AU673" s="227" t="s">
        <v>86</v>
      </c>
      <c r="AY673" s="20" t="s">
        <v>213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20" t="s">
        <v>86</v>
      </c>
      <c r="BK673" s="228">
        <f>ROUND(I673*H673,2)</f>
        <v>0</v>
      </c>
      <c r="BL673" s="20" t="s">
        <v>314</v>
      </c>
      <c r="BM673" s="227" t="s">
        <v>4488</v>
      </c>
    </row>
    <row r="674" s="2" customFormat="1" ht="16.5" customHeight="1">
      <c r="A674" s="41"/>
      <c r="B674" s="42"/>
      <c r="C674" s="216" t="s">
        <v>4489</v>
      </c>
      <c r="D674" s="216" t="s">
        <v>215</v>
      </c>
      <c r="E674" s="217" t="s">
        <v>4490</v>
      </c>
      <c r="F674" s="218" t="s">
        <v>4491</v>
      </c>
      <c r="G674" s="219" t="s">
        <v>263</v>
      </c>
      <c r="H674" s="220">
        <v>9</v>
      </c>
      <c r="I674" s="221"/>
      <c r="J674" s="222">
        <f>ROUND(I674*H674,2)</f>
        <v>0</v>
      </c>
      <c r="K674" s="218" t="s">
        <v>21</v>
      </c>
      <c r="L674" s="47"/>
      <c r="M674" s="223" t="s">
        <v>21</v>
      </c>
      <c r="N674" s="224" t="s">
        <v>45</v>
      </c>
      <c r="O674" s="87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7" t="s">
        <v>314</v>
      </c>
      <c r="AT674" s="227" t="s">
        <v>215</v>
      </c>
      <c r="AU674" s="227" t="s">
        <v>86</v>
      </c>
      <c r="AY674" s="20" t="s">
        <v>213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0" t="s">
        <v>86</v>
      </c>
      <c r="BK674" s="228">
        <f>ROUND(I674*H674,2)</f>
        <v>0</v>
      </c>
      <c r="BL674" s="20" t="s">
        <v>314</v>
      </c>
      <c r="BM674" s="227" t="s">
        <v>4492</v>
      </c>
    </row>
    <row r="675" s="2" customFormat="1" ht="16.5" customHeight="1">
      <c r="A675" s="41"/>
      <c r="B675" s="42"/>
      <c r="C675" s="216" t="s">
        <v>4493</v>
      </c>
      <c r="D675" s="216" t="s">
        <v>215</v>
      </c>
      <c r="E675" s="217" t="s">
        <v>4494</v>
      </c>
      <c r="F675" s="218" t="s">
        <v>4495</v>
      </c>
      <c r="G675" s="219" t="s">
        <v>263</v>
      </c>
      <c r="H675" s="220">
        <v>2</v>
      </c>
      <c r="I675" s="221"/>
      <c r="J675" s="222">
        <f>ROUND(I675*H675,2)</f>
        <v>0</v>
      </c>
      <c r="K675" s="218" t="s">
        <v>21</v>
      </c>
      <c r="L675" s="47"/>
      <c r="M675" s="223" t="s">
        <v>21</v>
      </c>
      <c r="N675" s="224" t="s">
        <v>45</v>
      </c>
      <c r="O675" s="87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7" t="s">
        <v>314</v>
      </c>
      <c r="AT675" s="227" t="s">
        <v>215</v>
      </c>
      <c r="AU675" s="227" t="s">
        <v>86</v>
      </c>
      <c r="AY675" s="20" t="s">
        <v>213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20" t="s">
        <v>86</v>
      </c>
      <c r="BK675" s="228">
        <f>ROUND(I675*H675,2)</f>
        <v>0</v>
      </c>
      <c r="BL675" s="20" t="s">
        <v>314</v>
      </c>
      <c r="BM675" s="227" t="s">
        <v>4496</v>
      </c>
    </row>
    <row r="676" s="2" customFormat="1" ht="16.5" customHeight="1">
      <c r="A676" s="41"/>
      <c r="B676" s="42"/>
      <c r="C676" s="216" t="s">
        <v>4497</v>
      </c>
      <c r="D676" s="216" t="s">
        <v>215</v>
      </c>
      <c r="E676" s="217" t="s">
        <v>4498</v>
      </c>
      <c r="F676" s="218" t="s">
        <v>4499</v>
      </c>
      <c r="G676" s="219" t="s">
        <v>263</v>
      </c>
      <c r="H676" s="220">
        <v>2</v>
      </c>
      <c r="I676" s="221"/>
      <c r="J676" s="222">
        <f>ROUND(I676*H676,2)</f>
        <v>0</v>
      </c>
      <c r="K676" s="218" t="s">
        <v>21</v>
      </c>
      <c r="L676" s="47"/>
      <c r="M676" s="223" t="s">
        <v>21</v>
      </c>
      <c r="N676" s="224" t="s">
        <v>45</v>
      </c>
      <c r="O676" s="87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314</v>
      </c>
      <c r="AT676" s="227" t="s">
        <v>215</v>
      </c>
      <c r="AU676" s="227" t="s">
        <v>86</v>
      </c>
      <c r="AY676" s="20" t="s">
        <v>213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86</v>
      </c>
      <c r="BK676" s="228">
        <f>ROUND(I676*H676,2)</f>
        <v>0</v>
      </c>
      <c r="BL676" s="20" t="s">
        <v>314</v>
      </c>
      <c r="BM676" s="227" t="s">
        <v>4500</v>
      </c>
    </row>
    <row r="677" s="2" customFormat="1" ht="16.5" customHeight="1">
      <c r="A677" s="41"/>
      <c r="B677" s="42"/>
      <c r="C677" s="216" t="s">
        <v>4501</v>
      </c>
      <c r="D677" s="216" t="s">
        <v>215</v>
      </c>
      <c r="E677" s="217" t="s">
        <v>4502</v>
      </c>
      <c r="F677" s="218" t="s">
        <v>4503</v>
      </c>
      <c r="G677" s="219" t="s">
        <v>263</v>
      </c>
      <c r="H677" s="220">
        <v>2</v>
      </c>
      <c r="I677" s="221"/>
      <c r="J677" s="222">
        <f>ROUND(I677*H677,2)</f>
        <v>0</v>
      </c>
      <c r="K677" s="218" t="s">
        <v>21</v>
      </c>
      <c r="L677" s="47"/>
      <c r="M677" s="223" t="s">
        <v>21</v>
      </c>
      <c r="N677" s="224" t="s">
        <v>45</v>
      </c>
      <c r="O677" s="87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7" t="s">
        <v>314</v>
      </c>
      <c r="AT677" s="227" t="s">
        <v>215</v>
      </c>
      <c r="AU677" s="227" t="s">
        <v>86</v>
      </c>
      <c r="AY677" s="20" t="s">
        <v>213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20" t="s">
        <v>86</v>
      </c>
      <c r="BK677" s="228">
        <f>ROUND(I677*H677,2)</f>
        <v>0</v>
      </c>
      <c r="BL677" s="20" t="s">
        <v>314</v>
      </c>
      <c r="BM677" s="227" t="s">
        <v>4504</v>
      </c>
    </row>
    <row r="678" s="2" customFormat="1" ht="16.5" customHeight="1">
      <c r="A678" s="41"/>
      <c r="B678" s="42"/>
      <c r="C678" s="216" t="s">
        <v>4505</v>
      </c>
      <c r="D678" s="216" t="s">
        <v>215</v>
      </c>
      <c r="E678" s="217" t="s">
        <v>4506</v>
      </c>
      <c r="F678" s="218" t="s">
        <v>4507</v>
      </c>
      <c r="G678" s="219" t="s">
        <v>263</v>
      </c>
      <c r="H678" s="220">
        <v>7</v>
      </c>
      <c r="I678" s="221"/>
      <c r="J678" s="222">
        <f>ROUND(I678*H678,2)</f>
        <v>0</v>
      </c>
      <c r="K678" s="218" t="s">
        <v>21</v>
      </c>
      <c r="L678" s="47"/>
      <c r="M678" s="223" t="s">
        <v>21</v>
      </c>
      <c r="N678" s="224" t="s">
        <v>45</v>
      </c>
      <c r="O678" s="87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7" t="s">
        <v>314</v>
      </c>
      <c r="AT678" s="227" t="s">
        <v>215</v>
      </c>
      <c r="AU678" s="227" t="s">
        <v>86</v>
      </c>
      <c r="AY678" s="20" t="s">
        <v>213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86</v>
      </c>
      <c r="BK678" s="228">
        <f>ROUND(I678*H678,2)</f>
        <v>0</v>
      </c>
      <c r="BL678" s="20" t="s">
        <v>314</v>
      </c>
      <c r="BM678" s="227" t="s">
        <v>4508</v>
      </c>
    </row>
    <row r="679" s="2" customFormat="1" ht="16.5" customHeight="1">
      <c r="A679" s="41"/>
      <c r="B679" s="42"/>
      <c r="C679" s="216" t="s">
        <v>4509</v>
      </c>
      <c r="D679" s="216" t="s">
        <v>215</v>
      </c>
      <c r="E679" s="217" t="s">
        <v>4510</v>
      </c>
      <c r="F679" s="218" t="s">
        <v>4511</v>
      </c>
      <c r="G679" s="219" t="s">
        <v>263</v>
      </c>
      <c r="H679" s="220">
        <v>2</v>
      </c>
      <c r="I679" s="221"/>
      <c r="J679" s="222">
        <f>ROUND(I679*H679,2)</f>
        <v>0</v>
      </c>
      <c r="K679" s="218" t="s">
        <v>21</v>
      </c>
      <c r="L679" s="47"/>
      <c r="M679" s="223" t="s">
        <v>21</v>
      </c>
      <c r="N679" s="224" t="s">
        <v>45</v>
      </c>
      <c r="O679" s="87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7" t="s">
        <v>314</v>
      </c>
      <c r="AT679" s="227" t="s">
        <v>215</v>
      </c>
      <c r="AU679" s="227" t="s">
        <v>86</v>
      </c>
      <c r="AY679" s="20" t="s">
        <v>213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86</v>
      </c>
      <c r="BK679" s="228">
        <f>ROUND(I679*H679,2)</f>
        <v>0</v>
      </c>
      <c r="BL679" s="20" t="s">
        <v>314</v>
      </c>
      <c r="BM679" s="227" t="s">
        <v>4512</v>
      </c>
    </row>
    <row r="680" s="12" customFormat="1" ht="25.92" customHeight="1">
      <c r="A680" s="12"/>
      <c r="B680" s="200"/>
      <c r="C680" s="201"/>
      <c r="D680" s="202" t="s">
        <v>72</v>
      </c>
      <c r="E680" s="203" t="s">
        <v>143</v>
      </c>
      <c r="F680" s="203" t="s">
        <v>143</v>
      </c>
      <c r="G680" s="201"/>
      <c r="H680" s="201"/>
      <c r="I680" s="204"/>
      <c r="J680" s="205">
        <f>BK680</f>
        <v>0</v>
      </c>
      <c r="K680" s="201"/>
      <c r="L680" s="206"/>
      <c r="M680" s="207"/>
      <c r="N680" s="208"/>
      <c r="O680" s="208"/>
      <c r="P680" s="209">
        <f>SUM(P681:P682)</f>
        <v>0</v>
      </c>
      <c r="Q680" s="208"/>
      <c r="R680" s="209">
        <f>SUM(R681:R682)</f>
        <v>0</v>
      </c>
      <c r="S680" s="208"/>
      <c r="T680" s="210">
        <f>SUM(T681:T682)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1" t="s">
        <v>122</v>
      </c>
      <c r="AT680" s="212" t="s">
        <v>72</v>
      </c>
      <c r="AU680" s="212" t="s">
        <v>73</v>
      </c>
      <c r="AY680" s="211" t="s">
        <v>213</v>
      </c>
      <c r="BK680" s="213">
        <f>SUM(BK681:BK682)</f>
        <v>0</v>
      </c>
    </row>
    <row r="681" s="2" customFormat="1" ht="16.5" customHeight="1">
      <c r="A681" s="41"/>
      <c r="B681" s="42"/>
      <c r="C681" s="216" t="s">
        <v>4513</v>
      </c>
      <c r="D681" s="216" t="s">
        <v>215</v>
      </c>
      <c r="E681" s="217" t="s">
        <v>4514</v>
      </c>
      <c r="F681" s="218" t="s">
        <v>4515</v>
      </c>
      <c r="G681" s="219" t="s">
        <v>263</v>
      </c>
      <c r="H681" s="220">
        <v>1</v>
      </c>
      <c r="I681" s="221"/>
      <c r="J681" s="222">
        <f>ROUND(I681*H681,2)</f>
        <v>0</v>
      </c>
      <c r="K681" s="218" t="s">
        <v>21</v>
      </c>
      <c r="L681" s="47"/>
      <c r="M681" s="223" t="s">
        <v>21</v>
      </c>
      <c r="N681" s="224" t="s">
        <v>45</v>
      </c>
      <c r="O681" s="87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7" t="s">
        <v>4516</v>
      </c>
      <c r="AT681" s="227" t="s">
        <v>215</v>
      </c>
      <c r="AU681" s="227" t="s">
        <v>80</v>
      </c>
      <c r="AY681" s="20" t="s">
        <v>213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0" t="s">
        <v>86</v>
      </c>
      <c r="BK681" s="228">
        <f>ROUND(I681*H681,2)</f>
        <v>0</v>
      </c>
      <c r="BL681" s="20" t="s">
        <v>4516</v>
      </c>
      <c r="BM681" s="227" t="s">
        <v>4517</v>
      </c>
    </row>
    <row r="682" s="2" customFormat="1">
      <c r="A682" s="41"/>
      <c r="B682" s="42"/>
      <c r="C682" s="43"/>
      <c r="D682" s="236" t="s">
        <v>367</v>
      </c>
      <c r="E682" s="43"/>
      <c r="F682" s="281" t="s">
        <v>4518</v>
      </c>
      <c r="G682" s="43"/>
      <c r="H682" s="43"/>
      <c r="I682" s="231"/>
      <c r="J682" s="43"/>
      <c r="K682" s="43"/>
      <c r="L682" s="47"/>
      <c r="M682" s="293"/>
      <c r="N682" s="294"/>
      <c r="O682" s="295"/>
      <c r="P682" s="295"/>
      <c r="Q682" s="295"/>
      <c r="R682" s="295"/>
      <c r="S682" s="295"/>
      <c r="T682" s="296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367</v>
      </c>
      <c r="AU682" s="20" t="s">
        <v>80</v>
      </c>
    </row>
    <row r="683" s="2" customFormat="1" ht="6.96" customHeight="1">
      <c r="A683" s="41"/>
      <c r="B683" s="62"/>
      <c r="C683" s="63"/>
      <c r="D683" s="63"/>
      <c r="E683" s="63"/>
      <c r="F683" s="63"/>
      <c r="G683" s="63"/>
      <c r="H683" s="63"/>
      <c r="I683" s="63"/>
      <c r="J683" s="63"/>
      <c r="K683" s="63"/>
      <c r="L683" s="47"/>
      <c r="M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</sheetData>
  <sheetProtection sheet="1" autoFilter="0" formatColumns="0" formatRows="0" objects="1" scenarios="1" spinCount="100000" saltValue="G9U/RjFf5VTRI84dC2BdCfgOUNA18H0ERww00ghkBC9uypITtUOrP0+42fkhCW63nx/ufdcEF8vSr2uTN26r/w==" hashValue="IXdsSXrSUYxiha7W4COZmGWzT789tFBvHrGMCkZBboMm1aAcWiO0RxmUoexHictMMmb3lUnrJry6bHsFlSI1Cw==" algorithmName="SHA-512" password="CC35"/>
  <autoFilter ref="C93:K6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949101111"/>
    <hyperlink ref="F201" r:id="rId2" display="https://podminky.urs.cz/item/CS_URS_2024_01/952901111"/>
    <hyperlink ref="F205" r:id="rId3" display="https://podminky.urs.cz/item/CS_URS_2024_01/953943211"/>
    <hyperlink ref="F248" r:id="rId4" display="https://podminky.urs.cz/item/CS_URS_2024_01/764223452"/>
    <hyperlink ref="F253" r:id="rId5" display="https://podminky.urs.cz/item/CS_URS_2024_01/764224406"/>
    <hyperlink ref="F264" r:id="rId6" display="https://podminky.urs.cz/item/CS_URS_2024_01/764224411"/>
    <hyperlink ref="F271" r:id="rId7" display="https://podminky.urs.cz/item/CS_URS_2024_01/7642264.1"/>
    <hyperlink ref="F319" r:id="rId8" display="https://podminky.urs.cz/item/CS_URS_2024_01/764521403"/>
    <hyperlink ref="F325" r:id="rId9" display="https://podminky.urs.cz/item/CS_URS_2024_01/764521405"/>
    <hyperlink ref="F345" r:id="rId10" display="https://podminky.urs.cz/item/CS_URS_2024_01/764528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4521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43.25" customHeight="1">
      <c r="A31" s="151"/>
      <c r="B31" s="152"/>
      <c r="C31" s="151"/>
      <c r="D31" s="151"/>
      <c r="E31" s="153" t="s">
        <v>4522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ROUND((SUM(BE96:BE274)),  2)</f>
        <v>0</v>
      </c>
      <c r="G37" s="41"/>
      <c r="H37" s="41"/>
      <c r="I37" s="161">
        <v>0.20999999999999999</v>
      </c>
      <c r="J37" s="160">
        <f>ROUND(((SUM(BE96:BE274))*I37),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ROUND((SUM(BF96:BF274)),  2)</f>
        <v>0</v>
      </c>
      <c r="G38" s="41"/>
      <c r="H38" s="41"/>
      <c r="I38" s="161">
        <v>0.12</v>
      </c>
      <c r="J38" s="160">
        <f>ROUND(((SUM(BF96:BF274))*I38),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ROUND((SUM(BG96:BG274)),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ROUND((SUM(BH96:BH274)),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ROUND((SUM(BI96:BI274)),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1 - Zdravotní 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4523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4524</v>
      </c>
      <c r="E69" s="181"/>
      <c r="F69" s="181"/>
      <c r="G69" s="181"/>
      <c r="H69" s="181"/>
      <c r="I69" s="181"/>
      <c r="J69" s="182">
        <f>J143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4525</v>
      </c>
      <c r="E70" s="181"/>
      <c r="F70" s="181"/>
      <c r="G70" s="181"/>
      <c r="H70" s="181"/>
      <c r="I70" s="181"/>
      <c r="J70" s="182">
        <f>J155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4526</v>
      </c>
      <c r="E71" s="181"/>
      <c r="F71" s="181"/>
      <c r="G71" s="181"/>
      <c r="H71" s="181"/>
      <c r="I71" s="181"/>
      <c r="J71" s="182">
        <f>J210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4527</v>
      </c>
      <c r="E72" s="181"/>
      <c r="F72" s="181"/>
      <c r="G72" s="181"/>
      <c r="H72" s="181"/>
      <c r="I72" s="181"/>
      <c r="J72" s="182">
        <f>J223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593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188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1" t="s">
        <v>4519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4520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1 - Zdravotní technika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</v>
      </c>
      <c r="D90" s="43"/>
      <c r="E90" s="43"/>
      <c r="F90" s="30" t="str">
        <f>F16</f>
        <v>Boletice nad Labem</v>
      </c>
      <c r="G90" s="43"/>
      <c r="H90" s="43"/>
      <c r="I90" s="35" t="s">
        <v>24</v>
      </c>
      <c r="J90" s="75" t="str">
        <f>IF(J16="","",J16)</f>
        <v>26. 1. 2025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26</v>
      </c>
      <c r="D92" s="43"/>
      <c r="E92" s="43"/>
      <c r="F92" s="30" t="str">
        <f>E19</f>
        <v>Statutární město Děčín</v>
      </c>
      <c r="G92" s="43"/>
      <c r="H92" s="43"/>
      <c r="I92" s="35" t="s">
        <v>32</v>
      </c>
      <c r="J92" s="39" t="str">
        <f>E25</f>
        <v>ŽELEZNÁ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199</v>
      </c>
      <c r="D95" s="192" t="s">
        <v>58</v>
      </c>
      <c r="E95" s="192" t="s">
        <v>54</v>
      </c>
      <c r="F95" s="192" t="s">
        <v>55</v>
      </c>
      <c r="G95" s="192" t="s">
        <v>200</v>
      </c>
      <c r="H95" s="192" t="s">
        <v>201</v>
      </c>
      <c r="I95" s="192" t="s">
        <v>202</v>
      </c>
      <c r="J95" s="192" t="s">
        <v>192</v>
      </c>
      <c r="K95" s="193" t="s">
        <v>203</v>
      </c>
      <c r="L95" s="194"/>
      <c r="M95" s="95" t="s">
        <v>21</v>
      </c>
      <c r="N95" s="96" t="s">
        <v>43</v>
      </c>
      <c r="O95" s="96" t="s">
        <v>204</v>
      </c>
      <c r="P95" s="96" t="s">
        <v>205</v>
      </c>
      <c r="Q95" s="96" t="s">
        <v>206</v>
      </c>
      <c r="R95" s="96" t="s">
        <v>207</v>
      </c>
      <c r="S95" s="96" t="s">
        <v>208</v>
      </c>
      <c r="T95" s="97" t="s">
        <v>209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210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P97+P143+P155+P210+P223</f>
        <v>0</v>
      </c>
      <c r="Q96" s="99"/>
      <c r="R96" s="197">
        <f>R97+R143+R155+R210+R223</f>
        <v>0</v>
      </c>
      <c r="S96" s="99"/>
      <c r="T96" s="198">
        <f>T97+T143+T155+T210+T223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193</v>
      </c>
      <c r="BK96" s="199">
        <f>BK97+BK143+BK155+BK210+BK223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80</v>
      </c>
      <c r="F97" s="203" t="s">
        <v>4528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SUM(P98:P142)</f>
        <v>0</v>
      </c>
      <c r="Q97" s="208"/>
      <c r="R97" s="209">
        <f>SUM(R98:R142)</f>
        <v>0</v>
      </c>
      <c r="S97" s="208"/>
      <c r="T97" s="210">
        <f>SUM(T98:T142)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213</v>
      </c>
      <c r="BK97" s="213">
        <f>SUM(BK98:BK142)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4529</v>
      </c>
      <c r="F98" s="218" t="s">
        <v>4530</v>
      </c>
      <c r="G98" s="219" t="s">
        <v>424</v>
      </c>
      <c r="H98" s="220">
        <v>4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4531</v>
      </c>
      <c r="F99" s="218" t="s">
        <v>4532</v>
      </c>
      <c r="G99" s="219" t="s">
        <v>424</v>
      </c>
      <c r="H99" s="220">
        <v>19.5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16.5" customHeight="1">
      <c r="A100" s="41"/>
      <c r="B100" s="42"/>
      <c r="C100" s="216" t="s">
        <v>116</v>
      </c>
      <c r="D100" s="216" t="s">
        <v>215</v>
      </c>
      <c r="E100" s="217" t="s">
        <v>4533</v>
      </c>
      <c r="F100" s="218" t="s">
        <v>4534</v>
      </c>
      <c r="G100" s="219" t="s">
        <v>424</v>
      </c>
      <c r="H100" s="220">
        <v>4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2" customFormat="1" ht="16.5" customHeight="1">
      <c r="A101" s="41"/>
      <c r="B101" s="42"/>
      <c r="C101" s="216" t="s">
        <v>122</v>
      </c>
      <c r="D101" s="216" t="s">
        <v>215</v>
      </c>
      <c r="E101" s="217" t="s">
        <v>4535</v>
      </c>
      <c r="F101" s="218" t="s">
        <v>4536</v>
      </c>
      <c r="G101" s="219" t="s">
        <v>424</v>
      </c>
      <c r="H101" s="220">
        <v>19.5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244</v>
      </c>
    </row>
    <row r="102" s="2" customFormat="1" ht="16.5" customHeight="1">
      <c r="A102" s="41"/>
      <c r="B102" s="42"/>
      <c r="C102" s="216" t="s">
        <v>125</v>
      </c>
      <c r="D102" s="216" t="s">
        <v>215</v>
      </c>
      <c r="E102" s="217" t="s">
        <v>4537</v>
      </c>
      <c r="F102" s="218" t="s">
        <v>4538</v>
      </c>
      <c r="G102" s="219" t="s">
        <v>218</v>
      </c>
      <c r="H102" s="220">
        <v>6.4400000000000004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281</v>
      </c>
    </row>
    <row r="103" s="2" customFormat="1" ht="16.5" customHeight="1">
      <c r="A103" s="41"/>
      <c r="B103" s="42"/>
      <c r="C103" s="216" t="s">
        <v>145</v>
      </c>
      <c r="D103" s="216" t="s">
        <v>215</v>
      </c>
      <c r="E103" s="217" t="s">
        <v>4539</v>
      </c>
      <c r="F103" s="218" t="s">
        <v>4540</v>
      </c>
      <c r="G103" s="219" t="s">
        <v>218</v>
      </c>
      <c r="H103" s="220">
        <v>8.3699999999999992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215</v>
      </c>
      <c r="E104" s="217" t="s">
        <v>4541</v>
      </c>
      <c r="F104" s="218" t="s">
        <v>4542</v>
      </c>
      <c r="G104" s="219" t="s">
        <v>218</v>
      </c>
      <c r="H104" s="220">
        <v>14.810000000000001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304</v>
      </c>
    </row>
    <row r="105" s="2" customFormat="1" ht="16.5" customHeight="1">
      <c r="A105" s="41"/>
      <c r="B105" s="42"/>
      <c r="C105" s="216" t="s">
        <v>244</v>
      </c>
      <c r="D105" s="216" t="s">
        <v>215</v>
      </c>
      <c r="E105" s="217" t="s">
        <v>4543</v>
      </c>
      <c r="F105" s="218" t="s">
        <v>4544</v>
      </c>
      <c r="G105" s="219" t="s">
        <v>424</v>
      </c>
      <c r="H105" s="220">
        <v>42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4545</v>
      </c>
      <c r="F106" s="218" t="s">
        <v>4546</v>
      </c>
      <c r="G106" s="219" t="s">
        <v>424</v>
      </c>
      <c r="H106" s="220">
        <v>35.5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4547</v>
      </c>
      <c r="F107" s="218" t="s">
        <v>4548</v>
      </c>
      <c r="G107" s="219" t="s">
        <v>424</v>
      </c>
      <c r="H107" s="220">
        <v>90.5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287</v>
      </c>
      <c r="D108" s="216" t="s">
        <v>215</v>
      </c>
      <c r="E108" s="217" t="s">
        <v>4549</v>
      </c>
      <c r="F108" s="218" t="s">
        <v>4550</v>
      </c>
      <c r="G108" s="219" t="s">
        <v>424</v>
      </c>
      <c r="H108" s="220">
        <v>21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8</v>
      </c>
      <c r="D109" s="216" t="s">
        <v>215</v>
      </c>
      <c r="E109" s="217" t="s">
        <v>4551</v>
      </c>
      <c r="F109" s="218" t="s">
        <v>4552</v>
      </c>
      <c r="G109" s="219" t="s">
        <v>424</v>
      </c>
      <c r="H109" s="220">
        <v>82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299</v>
      </c>
      <c r="D110" s="216" t="s">
        <v>215</v>
      </c>
      <c r="E110" s="217" t="s">
        <v>4553</v>
      </c>
      <c r="F110" s="218" t="s">
        <v>4554</v>
      </c>
      <c r="G110" s="219" t="s">
        <v>424</v>
      </c>
      <c r="H110" s="220">
        <v>23.5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304</v>
      </c>
      <c r="D111" s="216" t="s">
        <v>215</v>
      </c>
      <c r="E111" s="217" t="s">
        <v>4555</v>
      </c>
      <c r="F111" s="218" t="s">
        <v>4556</v>
      </c>
      <c r="G111" s="219" t="s">
        <v>424</v>
      </c>
      <c r="H111" s="220">
        <v>12.5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16.5" customHeight="1">
      <c r="A112" s="41"/>
      <c r="B112" s="42"/>
      <c r="C112" s="216" t="s">
        <v>308</v>
      </c>
      <c r="D112" s="216" t="s">
        <v>215</v>
      </c>
      <c r="E112" s="217" t="s">
        <v>4557</v>
      </c>
      <c r="F112" s="218" t="s">
        <v>4558</v>
      </c>
      <c r="G112" s="219" t="s">
        <v>424</v>
      </c>
      <c r="H112" s="220">
        <v>6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314</v>
      </c>
      <c r="D113" s="216" t="s">
        <v>215</v>
      </c>
      <c r="E113" s="217" t="s">
        <v>4559</v>
      </c>
      <c r="F113" s="218" t="s">
        <v>4560</v>
      </c>
      <c r="G113" s="219" t="s">
        <v>424</v>
      </c>
      <c r="H113" s="220">
        <v>42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322</v>
      </c>
      <c r="D114" s="216" t="s">
        <v>215</v>
      </c>
      <c r="E114" s="217" t="s">
        <v>4561</v>
      </c>
      <c r="F114" s="218" t="s">
        <v>4562</v>
      </c>
      <c r="G114" s="219" t="s">
        <v>424</v>
      </c>
      <c r="H114" s="220">
        <v>35.5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509</v>
      </c>
    </row>
    <row r="115" s="2" customFormat="1" ht="16.5" customHeight="1">
      <c r="A115" s="41"/>
      <c r="B115" s="42"/>
      <c r="C115" s="216" t="s">
        <v>328</v>
      </c>
      <c r="D115" s="216" t="s">
        <v>215</v>
      </c>
      <c r="E115" s="217" t="s">
        <v>4563</v>
      </c>
      <c r="F115" s="218" t="s">
        <v>4564</v>
      </c>
      <c r="G115" s="219" t="s">
        <v>424</v>
      </c>
      <c r="H115" s="220">
        <v>90.5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888</v>
      </c>
    </row>
    <row r="116" s="2" customFormat="1" ht="16.5" customHeight="1">
      <c r="A116" s="41"/>
      <c r="B116" s="42"/>
      <c r="C116" s="216" t="s">
        <v>334</v>
      </c>
      <c r="D116" s="216" t="s">
        <v>215</v>
      </c>
      <c r="E116" s="217" t="s">
        <v>4565</v>
      </c>
      <c r="F116" s="218" t="s">
        <v>4566</v>
      </c>
      <c r="G116" s="219" t="s">
        <v>424</v>
      </c>
      <c r="H116" s="220">
        <v>21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901</v>
      </c>
    </row>
    <row r="117" s="2" customFormat="1" ht="16.5" customHeight="1">
      <c r="A117" s="41"/>
      <c r="B117" s="42"/>
      <c r="C117" s="216" t="s">
        <v>340</v>
      </c>
      <c r="D117" s="216" t="s">
        <v>215</v>
      </c>
      <c r="E117" s="217" t="s">
        <v>4567</v>
      </c>
      <c r="F117" s="218" t="s">
        <v>4568</v>
      </c>
      <c r="G117" s="219" t="s">
        <v>424</v>
      </c>
      <c r="H117" s="220">
        <v>82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917</v>
      </c>
    </row>
    <row r="118" s="2" customFormat="1" ht="16.5" customHeight="1">
      <c r="A118" s="41"/>
      <c r="B118" s="42"/>
      <c r="C118" s="216" t="s">
        <v>7</v>
      </c>
      <c r="D118" s="216" t="s">
        <v>215</v>
      </c>
      <c r="E118" s="217" t="s">
        <v>4569</v>
      </c>
      <c r="F118" s="218" t="s">
        <v>4570</v>
      </c>
      <c r="G118" s="219" t="s">
        <v>424</v>
      </c>
      <c r="H118" s="220">
        <v>23.5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956</v>
      </c>
    </row>
    <row r="119" s="2" customFormat="1" ht="16.5" customHeight="1">
      <c r="A119" s="41"/>
      <c r="B119" s="42"/>
      <c r="C119" s="216" t="s">
        <v>350</v>
      </c>
      <c r="D119" s="216" t="s">
        <v>215</v>
      </c>
      <c r="E119" s="217" t="s">
        <v>4571</v>
      </c>
      <c r="F119" s="218" t="s">
        <v>4572</v>
      </c>
      <c r="G119" s="219" t="s">
        <v>424</v>
      </c>
      <c r="H119" s="220">
        <v>12.5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1008</v>
      </c>
    </row>
    <row r="120" s="2" customFormat="1" ht="16.5" customHeight="1">
      <c r="A120" s="41"/>
      <c r="B120" s="42"/>
      <c r="C120" s="216" t="s">
        <v>466</v>
      </c>
      <c r="D120" s="216" t="s">
        <v>215</v>
      </c>
      <c r="E120" s="217" t="s">
        <v>4573</v>
      </c>
      <c r="F120" s="218" t="s">
        <v>4574</v>
      </c>
      <c r="G120" s="219" t="s">
        <v>424</v>
      </c>
      <c r="H120" s="220">
        <v>6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1021</v>
      </c>
    </row>
    <row r="121" s="2" customFormat="1" ht="16.5" customHeight="1">
      <c r="A121" s="41"/>
      <c r="B121" s="42"/>
      <c r="C121" s="216" t="s">
        <v>469</v>
      </c>
      <c r="D121" s="216" t="s">
        <v>215</v>
      </c>
      <c r="E121" s="217" t="s">
        <v>4575</v>
      </c>
      <c r="F121" s="218" t="s">
        <v>4576</v>
      </c>
      <c r="G121" s="219" t="s">
        <v>424</v>
      </c>
      <c r="H121" s="220">
        <v>46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1030</v>
      </c>
    </row>
    <row r="122" s="2" customFormat="1" ht="16.5" customHeight="1">
      <c r="A122" s="41"/>
      <c r="B122" s="42"/>
      <c r="C122" s="216" t="s">
        <v>475</v>
      </c>
      <c r="D122" s="216" t="s">
        <v>215</v>
      </c>
      <c r="E122" s="217" t="s">
        <v>4577</v>
      </c>
      <c r="F122" s="218" t="s">
        <v>4578</v>
      </c>
      <c r="G122" s="219" t="s">
        <v>424</v>
      </c>
      <c r="H122" s="220">
        <v>290.5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1136</v>
      </c>
    </row>
    <row r="123" s="2" customFormat="1" ht="16.5" customHeight="1">
      <c r="A123" s="41"/>
      <c r="B123" s="42"/>
      <c r="C123" s="216" t="s">
        <v>478</v>
      </c>
      <c r="D123" s="216" t="s">
        <v>215</v>
      </c>
      <c r="E123" s="217" t="s">
        <v>4579</v>
      </c>
      <c r="F123" s="218" t="s">
        <v>4580</v>
      </c>
      <c r="G123" s="219" t="s">
        <v>4581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1153</v>
      </c>
    </row>
    <row r="124" s="2" customFormat="1" ht="16.5" customHeight="1">
      <c r="A124" s="41"/>
      <c r="B124" s="42"/>
      <c r="C124" s="216" t="s">
        <v>481</v>
      </c>
      <c r="D124" s="216" t="s">
        <v>215</v>
      </c>
      <c r="E124" s="217" t="s">
        <v>4582</v>
      </c>
      <c r="F124" s="218" t="s">
        <v>4583</v>
      </c>
      <c r="G124" s="219" t="s">
        <v>263</v>
      </c>
      <c r="H124" s="220">
        <v>2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1165</v>
      </c>
    </row>
    <row r="125" s="2" customFormat="1" ht="16.5" customHeight="1">
      <c r="A125" s="41"/>
      <c r="B125" s="42"/>
      <c r="C125" s="216" t="s">
        <v>487</v>
      </c>
      <c r="D125" s="216" t="s">
        <v>215</v>
      </c>
      <c r="E125" s="217" t="s">
        <v>4584</v>
      </c>
      <c r="F125" s="218" t="s">
        <v>4585</v>
      </c>
      <c r="G125" s="219" t="s">
        <v>263</v>
      </c>
      <c r="H125" s="220">
        <v>2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1179</v>
      </c>
    </row>
    <row r="126" s="2" customFormat="1" ht="16.5" customHeight="1">
      <c r="A126" s="41"/>
      <c r="B126" s="42"/>
      <c r="C126" s="216" t="s">
        <v>493</v>
      </c>
      <c r="D126" s="216" t="s">
        <v>215</v>
      </c>
      <c r="E126" s="217" t="s">
        <v>4586</v>
      </c>
      <c r="F126" s="218" t="s">
        <v>4587</v>
      </c>
      <c r="G126" s="219" t="s">
        <v>263</v>
      </c>
      <c r="H126" s="220">
        <v>6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1191</v>
      </c>
    </row>
    <row r="127" s="2" customFormat="1" ht="16.5" customHeight="1">
      <c r="A127" s="41"/>
      <c r="B127" s="42"/>
      <c r="C127" s="216" t="s">
        <v>496</v>
      </c>
      <c r="D127" s="216" t="s">
        <v>215</v>
      </c>
      <c r="E127" s="217" t="s">
        <v>4588</v>
      </c>
      <c r="F127" s="218" t="s">
        <v>4589</v>
      </c>
      <c r="G127" s="219" t="s">
        <v>263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1205</v>
      </c>
    </row>
    <row r="128" s="2" customFormat="1" ht="16.5" customHeight="1">
      <c r="A128" s="41"/>
      <c r="B128" s="42"/>
      <c r="C128" s="216" t="s">
        <v>499</v>
      </c>
      <c r="D128" s="216" t="s">
        <v>215</v>
      </c>
      <c r="E128" s="217" t="s">
        <v>4590</v>
      </c>
      <c r="F128" s="218" t="s">
        <v>4591</v>
      </c>
      <c r="G128" s="219" t="s">
        <v>263</v>
      </c>
      <c r="H128" s="220">
        <v>5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1221</v>
      </c>
    </row>
    <row r="129" s="2" customFormat="1" ht="16.5" customHeight="1">
      <c r="A129" s="41"/>
      <c r="B129" s="42"/>
      <c r="C129" s="216" t="s">
        <v>502</v>
      </c>
      <c r="D129" s="216" t="s">
        <v>215</v>
      </c>
      <c r="E129" s="217" t="s">
        <v>4592</v>
      </c>
      <c r="F129" s="218" t="s">
        <v>4593</v>
      </c>
      <c r="G129" s="219" t="s">
        <v>263</v>
      </c>
      <c r="H129" s="220">
        <v>2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1232</v>
      </c>
    </row>
    <row r="130" s="2" customFormat="1" ht="16.5" customHeight="1">
      <c r="A130" s="41"/>
      <c r="B130" s="42"/>
      <c r="C130" s="216" t="s">
        <v>505</v>
      </c>
      <c r="D130" s="216" t="s">
        <v>215</v>
      </c>
      <c r="E130" s="217" t="s">
        <v>4594</v>
      </c>
      <c r="F130" s="218" t="s">
        <v>4595</v>
      </c>
      <c r="G130" s="219" t="s">
        <v>263</v>
      </c>
      <c r="H130" s="220">
        <v>2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1243</v>
      </c>
    </row>
    <row r="131" s="2" customFormat="1" ht="16.5" customHeight="1">
      <c r="A131" s="41"/>
      <c r="B131" s="42"/>
      <c r="C131" s="216" t="s">
        <v>509</v>
      </c>
      <c r="D131" s="216" t="s">
        <v>215</v>
      </c>
      <c r="E131" s="217" t="s">
        <v>4596</v>
      </c>
      <c r="F131" s="218" t="s">
        <v>4597</v>
      </c>
      <c r="G131" s="219" t="s">
        <v>263</v>
      </c>
      <c r="H131" s="220">
        <v>2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1254</v>
      </c>
    </row>
    <row r="132" s="2" customFormat="1" ht="16.5" customHeight="1">
      <c r="A132" s="41"/>
      <c r="B132" s="42"/>
      <c r="C132" s="216" t="s">
        <v>513</v>
      </c>
      <c r="D132" s="216" t="s">
        <v>215</v>
      </c>
      <c r="E132" s="217" t="s">
        <v>4598</v>
      </c>
      <c r="F132" s="218" t="s">
        <v>4599</v>
      </c>
      <c r="G132" s="219" t="s">
        <v>263</v>
      </c>
      <c r="H132" s="220">
        <v>1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1265</v>
      </c>
    </row>
    <row r="133" s="2" customFormat="1" ht="16.5" customHeight="1">
      <c r="A133" s="41"/>
      <c r="B133" s="42"/>
      <c r="C133" s="216" t="s">
        <v>888</v>
      </c>
      <c r="D133" s="216" t="s">
        <v>215</v>
      </c>
      <c r="E133" s="217" t="s">
        <v>4600</v>
      </c>
      <c r="F133" s="218" t="s">
        <v>4601</v>
      </c>
      <c r="G133" s="219" t="s">
        <v>263</v>
      </c>
      <c r="H133" s="220">
        <v>1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1275</v>
      </c>
    </row>
    <row r="134" s="2" customFormat="1" ht="16.5" customHeight="1">
      <c r="A134" s="41"/>
      <c r="B134" s="42"/>
      <c r="C134" s="216" t="s">
        <v>895</v>
      </c>
      <c r="D134" s="216" t="s">
        <v>215</v>
      </c>
      <c r="E134" s="217" t="s">
        <v>4602</v>
      </c>
      <c r="F134" s="218" t="s">
        <v>4603</v>
      </c>
      <c r="G134" s="219" t="s">
        <v>263</v>
      </c>
      <c r="H134" s="220">
        <v>9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1292</v>
      </c>
    </row>
    <row r="135" s="2" customFormat="1" ht="16.5" customHeight="1">
      <c r="A135" s="41"/>
      <c r="B135" s="42"/>
      <c r="C135" s="216" t="s">
        <v>901</v>
      </c>
      <c r="D135" s="216" t="s">
        <v>215</v>
      </c>
      <c r="E135" s="217" t="s">
        <v>4604</v>
      </c>
      <c r="F135" s="218" t="s">
        <v>4605</v>
      </c>
      <c r="G135" s="219" t="s">
        <v>263</v>
      </c>
      <c r="H135" s="220">
        <v>4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1387</v>
      </c>
    </row>
    <row r="136" s="2" customFormat="1" ht="16.5" customHeight="1">
      <c r="A136" s="41"/>
      <c r="B136" s="42"/>
      <c r="C136" s="216" t="s">
        <v>906</v>
      </c>
      <c r="D136" s="216" t="s">
        <v>215</v>
      </c>
      <c r="E136" s="217" t="s">
        <v>4606</v>
      </c>
      <c r="F136" s="218" t="s">
        <v>4607</v>
      </c>
      <c r="G136" s="219" t="s">
        <v>263</v>
      </c>
      <c r="H136" s="220">
        <v>4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1412</v>
      </c>
    </row>
    <row r="137" s="2" customFormat="1" ht="16.5" customHeight="1">
      <c r="A137" s="41"/>
      <c r="B137" s="42"/>
      <c r="C137" s="216" t="s">
        <v>917</v>
      </c>
      <c r="D137" s="216" t="s">
        <v>215</v>
      </c>
      <c r="E137" s="217" t="s">
        <v>4608</v>
      </c>
      <c r="F137" s="218" t="s">
        <v>4609</v>
      </c>
      <c r="G137" s="219" t="s">
        <v>263</v>
      </c>
      <c r="H137" s="220">
        <v>1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1438</v>
      </c>
    </row>
    <row r="138" s="2" customFormat="1" ht="24.15" customHeight="1">
      <c r="A138" s="41"/>
      <c r="B138" s="42"/>
      <c r="C138" s="216" t="s">
        <v>946</v>
      </c>
      <c r="D138" s="216" t="s">
        <v>215</v>
      </c>
      <c r="E138" s="217" t="s">
        <v>4610</v>
      </c>
      <c r="F138" s="218" t="s">
        <v>4611</v>
      </c>
      <c r="G138" s="219" t="s">
        <v>263</v>
      </c>
      <c r="H138" s="220">
        <v>2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1452</v>
      </c>
    </row>
    <row r="139" s="2" customFormat="1" ht="16.5" customHeight="1">
      <c r="A139" s="41"/>
      <c r="B139" s="42"/>
      <c r="C139" s="216" t="s">
        <v>956</v>
      </c>
      <c r="D139" s="216" t="s">
        <v>215</v>
      </c>
      <c r="E139" s="217" t="s">
        <v>4612</v>
      </c>
      <c r="F139" s="218" t="s">
        <v>4613</v>
      </c>
      <c r="G139" s="219" t="s">
        <v>263</v>
      </c>
      <c r="H139" s="220">
        <v>1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1465</v>
      </c>
    </row>
    <row r="140" s="2" customFormat="1" ht="16.5" customHeight="1">
      <c r="A140" s="41"/>
      <c r="B140" s="42"/>
      <c r="C140" s="216" t="s">
        <v>979</v>
      </c>
      <c r="D140" s="216" t="s">
        <v>215</v>
      </c>
      <c r="E140" s="217" t="s">
        <v>4614</v>
      </c>
      <c r="F140" s="218" t="s">
        <v>4615</v>
      </c>
      <c r="G140" s="219" t="s">
        <v>263</v>
      </c>
      <c r="H140" s="220">
        <v>4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1557</v>
      </c>
    </row>
    <row r="141" s="2" customFormat="1" ht="16.5" customHeight="1">
      <c r="A141" s="41"/>
      <c r="B141" s="42"/>
      <c r="C141" s="216" t="s">
        <v>1008</v>
      </c>
      <c r="D141" s="216" t="s">
        <v>215</v>
      </c>
      <c r="E141" s="217" t="s">
        <v>4616</v>
      </c>
      <c r="F141" s="218" t="s">
        <v>4617</v>
      </c>
      <c r="G141" s="219" t="s">
        <v>263</v>
      </c>
      <c r="H141" s="220">
        <v>10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80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1567</v>
      </c>
    </row>
    <row r="142" s="2" customFormat="1" ht="16.5" customHeight="1">
      <c r="A142" s="41"/>
      <c r="B142" s="42"/>
      <c r="C142" s="216" t="s">
        <v>1013</v>
      </c>
      <c r="D142" s="216" t="s">
        <v>215</v>
      </c>
      <c r="E142" s="217" t="s">
        <v>4618</v>
      </c>
      <c r="F142" s="218" t="s">
        <v>4619</v>
      </c>
      <c r="G142" s="219" t="s">
        <v>256</v>
      </c>
      <c r="H142" s="220">
        <v>30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1581</v>
      </c>
    </row>
    <row r="143" s="12" customFormat="1" ht="25.92" customHeight="1">
      <c r="A143" s="12"/>
      <c r="B143" s="200"/>
      <c r="C143" s="201"/>
      <c r="D143" s="202" t="s">
        <v>72</v>
      </c>
      <c r="E143" s="203" t="s">
        <v>86</v>
      </c>
      <c r="F143" s="203" t="s">
        <v>4620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SUM(P144:P154)</f>
        <v>0</v>
      </c>
      <c r="Q143" s="208"/>
      <c r="R143" s="209">
        <f>SUM(R144:R154)</f>
        <v>0</v>
      </c>
      <c r="S143" s="208"/>
      <c r="T143" s="210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73</v>
      </c>
      <c r="AY143" s="211" t="s">
        <v>213</v>
      </c>
      <c r="BK143" s="213">
        <f>SUM(BK144:BK154)</f>
        <v>0</v>
      </c>
    </row>
    <row r="144" s="2" customFormat="1" ht="16.5" customHeight="1">
      <c r="A144" s="41"/>
      <c r="B144" s="42"/>
      <c r="C144" s="216" t="s">
        <v>1021</v>
      </c>
      <c r="D144" s="216" t="s">
        <v>215</v>
      </c>
      <c r="E144" s="217" t="s">
        <v>4621</v>
      </c>
      <c r="F144" s="218" t="s">
        <v>4622</v>
      </c>
      <c r="G144" s="219" t="s">
        <v>424</v>
      </c>
      <c r="H144" s="220">
        <v>12.5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1609</v>
      </c>
    </row>
    <row r="145" s="2" customFormat="1" ht="16.5" customHeight="1">
      <c r="A145" s="41"/>
      <c r="B145" s="42"/>
      <c r="C145" s="216" t="s">
        <v>1025</v>
      </c>
      <c r="D145" s="216" t="s">
        <v>215</v>
      </c>
      <c r="E145" s="217" t="s">
        <v>4623</v>
      </c>
      <c r="F145" s="218" t="s">
        <v>4624</v>
      </c>
      <c r="G145" s="219" t="s">
        <v>424</v>
      </c>
      <c r="H145" s="220">
        <v>11.5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1627</v>
      </c>
    </row>
    <row r="146" s="2" customFormat="1" ht="16.5" customHeight="1">
      <c r="A146" s="41"/>
      <c r="B146" s="42"/>
      <c r="C146" s="216" t="s">
        <v>1030</v>
      </c>
      <c r="D146" s="216" t="s">
        <v>215</v>
      </c>
      <c r="E146" s="217" t="s">
        <v>4625</v>
      </c>
      <c r="F146" s="218" t="s">
        <v>4626</v>
      </c>
      <c r="G146" s="219" t="s">
        <v>424</v>
      </c>
      <c r="H146" s="220">
        <v>12.5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1643</v>
      </c>
    </row>
    <row r="147" s="2" customFormat="1" ht="16.5" customHeight="1">
      <c r="A147" s="41"/>
      <c r="B147" s="42"/>
      <c r="C147" s="216" t="s">
        <v>1051</v>
      </c>
      <c r="D147" s="216" t="s">
        <v>215</v>
      </c>
      <c r="E147" s="217" t="s">
        <v>4627</v>
      </c>
      <c r="F147" s="218" t="s">
        <v>4628</v>
      </c>
      <c r="G147" s="219" t="s">
        <v>424</v>
      </c>
      <c r="H147" s="220">
        <v>12.5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1662</v>
      </c>
    </row>
    <row r="148" s="2" customFormat="1" ht="16.5" customHeight="1">
      <c r="A148" s="41"/>
      <c r="B148" s="42"/>
      <c r="C148" s="216" t="s">
        <v>1136</v>
      </c>
      <c r="D148" s="216" t="s">
        <v>215</v>
      </c>
      <c r="E148" s="217" t="s">
        <v>4629</v>
      </c>
      <c r="F148" s="218" t="s">
        <v>4538</v>
      </c>
      <c r="G148" s="219" t="s">
        <v>218</v>
      </c>
      <c r="H148" s="220">
        <v>4.5999999999999996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1679</v>
      </c>
    </row>
    <row r="149" s="2" customFormat="1" ht="16.5" customHeight="1">
      <c r="A149" s="41"/>
      <c r="B149" s="42"/>
      <c r="C149" s="216" t="s">
        <v>1146</v>
      </c>
      <c r="D149" s="216" t="s">
        <v>215</v>
      </c>
      <c r="E149" s="217" t="s">
        <v>4630</v>
      </c>
      <c r="F149" s="218" t="s">
        <v>4540</v>
      </c>
      <c r="G149" s="219" t="s">
        <v>218</v>
      </c>
      <c r="H149" s="220">
        <v>8.0500000000000007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1708</v>
      </c>
    </row>
    <row r="150" s="2" customFormat="1" ht="16.5" customHeight="1">
      <c r="A150" s="41"/>
      <c r="B150" s="42"/>
      <c r="C150" s="216" t="s">
        <v>1153</v>
      </c>
      <c r="D150" s="216" t="s">
        <v>215</v>
      </c>
      <c r="E150" s="217" t="s">
        <v>4631</v>
      </c>
      <c r="F150" s="218" t="s">
        <v>4542</v>
      </c>
      <c r="G150" s="219" t="s">
        <v>218</v>
      </c>
      <c r="H150" s="220">
        <v>12.65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1729</v>
      </c>
    </row>
    <row r="151" s="2" customFormat="1" ht="16.5" customHeight="1">
      <c r="A151" s="41"/>
      <c r="B151" s="42"/>
      <c r="C151" s="216" t="s">
        <v>1158</v>
      </c>
      <c r="D151" s="216" t="s">
        <v>215</v>
      </c>
      <c r="E151" s="217" t="s">
        <v>4632</v>
      </c>
      <c r="F151" s="218" t="s">
        <v>4633</v>
      </c>
      <c r="G151" s="219" t="s">
        <v>424</v>
      </c>
      <c r="H151" s="220">
        <v>12.5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1740</v>
      </c>
    </row>
    <row r="152" s="2" customFormat="1" ht="16.5" customHeight="1">
      <c r="A152" s="41"/>
      <c r="B152" s="42"/>
      <c r="C152" s="216" t="s">
        <v>1165</v>
      </c>
      <c r="D152" s="216" t="s">
        <v>215</v>
      </c>
      <c r="E152" s="217" t="s">
        <v>4634</v>
      </c>
      <c r="F152" s="218" t="s">
        <v>4635</v>
      </c>
      <c r="G152" s="219" t="s">
        <v>263</v>
      </c>
      <c r="H152" s="220">
        <v>1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1750</v>
      </c>
    </row>
    <row r="153" s="2" customFormat="1" ht="16.5" customHeight="1">
      <c r="A153" s="41"/>
      <c r="B153" s="42"/>
      <c r="C153" s="216" t="s">
        <v>1170</v>
      </c>
      <c r="D153" s="216" t="s">
        <v>215</v>
      </c>
      <c r="E153" s="217" t="s">
        <v>4636</v>
      </c>
      <c r="F153" s="218" t="s">
        <v>4637</v>
      </c>
      <c r="G153" s="219" t="s">
        <v>263</v>
      </c>
      <c r="H153" s="220">
        <v>1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1765</v>
      </c>
    </row>
    <row r="154" s="2" customFormat="1" ht="16.5" customHeight="1">
      <c r="A154" s="41"/>
      <c r="B154" s="42"/>
      <c r="C154" s="216" t="s">
        <v>1179</v>
      </c>
      <c r="D154" s="216" t="s">
        <v>215</v>
      </c>
      <c r="E154" s="217" t="s">
        <v>4638</v>
      </c>
      <c r="F154" s="218" t="s">
        <v>4619</v>
      </c>
      <c r="G154" s="219" t="s">
        <v>256</v>
      </c>
      <c r="H154" s="220">
        <v>15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1777</v>
      </c>
    </row>
    <row r="155" s="12" customFormat="1" ht="25.92" customHeight="1">
      <c r="A155" s="12"/>
      <c r="B155" s="200"/>
      <c r="C155" s="201"/>
      <c r="D155" s="202" t="s">
        <v>72</v>
      </c>
      <c r="E155" s="203" t="s">
        <v>116</v>
      </c>
      <c r="F155" s="203" t="s">
        <v>4639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SUM(P156:P209)</f>
        <v>0</v>
      </c>
      <c r="Q155" s="208"/>
      <c r="R155" s="209">
        <f>SUM(R156:R209)</f>
        <v>0</v>
      </c>
      <c r="S155" s="208"/>
      <c r="T155" s="210">
        <f>SUM(T156:T209)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72</v>
      </c>
      <c r="AU155" s="212" t="s">
        <v>73</v>
      </c>
      <c r="AY155" s="211" t="s">
        <v>213</v>
      </c>
      <c r="BK155" s="213">
        <f>SUM(BK156:BK209)</f>
        <v>0</v>
      </c>
    </row>
    <row r="156" s="2" customFormat="1" ht="21.75" customHeight="1">
      <c r="A156" s="41"/>
      <c r="B156" s="42"/>
      <c r="C156" s="216" t="s">
        <v>1185</v>
      </c>
      <c r="D156" s="216" t="s">
        <v>215</v>
      </c>
      <c r="E156" s="217" t="s">
        <v>4640</v>
      </c>
      <c r="F156" s="218" t="s">
        <v>4641</v>
      </c>
      <c r="G156" s="219" t="s">
        <v>424</v>
      </c>
      <c r="H156" s="220">
        <v>146.5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1837</v>
      </c>
    </row>
    <row r="157" s="2" customFormat="1" ht="21.75" customHeight="1">
      <c r="A157" s="41"/>
      <c r="B157" s="42"/>
      <c r="C157" s="216" t="s">
        <v>1191</v>
      </c>
      <c r="D157" s="216" t="s">
        <v>215</v>
      </c>
      <c r="E157" s="217" t="s">
        <v>4642</v>
      </c>
      <c r="F157" s="218" t="s">
        <v>4643</v>
      </c>
      <c r="G157" s="219" t="s">
        <v>424</v>
      </c>
      <c r="H157" s="220">
        <v>60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1848</v>
      </c>
    </row>
    <row r="158" s="2" customFormat="1" ht="21.75" customHeight="1">
      <c r="A158" s="41"/>
      <c r="B158" s="42"/>
      <c r="C158" s="216" t="s">
        <v>1199</v>
      </c>
      <c r="D158" s="216" t="s">
        <v>215</v>
      </c>
      <c r="E158" s="217" t="s">
        <v>4644</v>
      </c>
      <c r="F158" s="218" t="s">
        <v>4645</v>
      </c>
      <c r="G158" s="219" t="s">
        <v>424</v>
      </c>
      <c r="H158" s="220">
        <v>60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1861</v>
      </c>
    </row>
    <row r="159" s="2" customFormat="1" ht="21.75" customHeight="1">
      <c r="A159" s="41"/>
      <c r="B159" s="42"/>
      <c r="C159" s="216" t="s">
        <v>1205</v>
      </c>
      <c r="D159" s="216" t="s">
        <v>215</v>
      </c>
      <c r="E159" s="217" t="s">
        <v>4646</v>
      </c>
      <c r="F159" s="218" t="s">
        <v>4647</v>
      </c>
      <c r="G159" s="219" t="s">
        <v>424</v>
      </c>
      <c r="H159" s="220">
        <v>10.5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1874</v>
      </c>
    </row>
    <row r="160" s="2" customFormat="1" ht="21.75" customHeight="1">
      <c r="A160" s="41"/>
      <c r="B160" s="42"/>
      <c r="C160" s="216" t="s">
        <v>1215</v>
      </c>
      <c r="D160" s="216" t="s">
        <v>215</v>
      </c>
      <c r="E160" s="217" t="s">
        <v>4648</v>
      </c>
      <c r="F160" s="218" t="s">
        <v>4649</v>
      </c>
      <c r="G160" s="219" t="s">
        <v>424</v>
      </c>
      <c r="H160" s="220">
        <v>23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1884</v>
      </c>
    </row>
    <row r="161" s="2" customFormat="1" ht="16.5" customHeight="1">
      <c r="A161" s="41"/>
      <c r="B161" s="42"/>
      <c r="C161" s="216" t="s">
        <v>1221</v>
      </c>
      <c r="D161" s="216" t="s">
        <v>215</v>
      </c>
      <c r="E161" s="217" t="s">
        <v>4650</v>
      </c>
      <c r="F161" s="218" t="s">
        <v>4651</v>
      </c>
      <c r="G161" s="219" t="s">
        <v>424</v>
      </c>
      <c r="H161" s="220">
        <v>146.5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1940</v>
      </c>
    </row>
    <row r="162" s="2" customFormat="1" ht="16.5" customHeight="1">
      <c r="A162" s="41"/>
      <c r="B162" s="42"/>
      <c r="C162" s="216" t="s">
        <v>1227</v>
      </c>
      <c r="D162" s="216" t="s">
        <v>215</v>
      </c>
      <c r="E162" s="217" t="s">
        <v>4652</v>
      </c>
      <c r="F162" s="218" t="s">
        <v>4653</v>
      </c>
      <c r="G162" s="219" t="s">
        <v>424</v>
      </c>
      <c r="H162" s="220">
        <v>60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1951</v>
      </c>
    </row>
    <row r="163" s="2" customFormat="1" ht="16.5" customHeight="1">
      <c r="A163" s="41"/>
      <c r="B163" s="42"/>
      <c r="C163" s="216" t="s">
        <v>1232</v>
      </c>
      <c r="D163" s="216" t="s">
        <v>215</v>
      </c>
      <c r="E163" s="217" t="s">
        <v>4654</v>
      </c>
      <c r="F163" s="218" t="s">
        <v>4655</v>
      </c>
      <c r="G163" s="219" t="s">
        <v>424</v>
      </c>
      <c r="H163" s="220">
        <v>60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4243</v>
      </c>
    </row>
    <row r="164" s="2" customFormat="1" ht="16.5" customHeight="1">
      <c r="A164" s="41"/>
      <c r="B164" s="42"/>
      <c r="C164" s="216" t="s">
        <v>1238</v>
      </c>
      <c r="D164" s="216" t="s">
        <v>215</v>
      </c>
      <c r="E164" s="217" t="s">
        <v>4656</v>
      </c>
      <c r="F164" s="218" t="s">
        <v>4657</v>
      </c>
      <c r="G164" s="219" t="s">
        <v>424</v>
      </c>
      <c r="H164" s="220">
        <v>10.5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4252</v>
      </c>
    </row>
    <row r="165" s="2" customFormat="1" ht="16.5" customHeight="1">
      <c r="A165" s="41"/>
      <c r="B165" s="42"/>
      <c r="C165" s="216" t="s">
        <v>1243</v>
      </c>
      <c r="D165" s="216" t="s">
        <v>215</v>
      </c>
      <c r="E165" s="217" t="s">
        <v>4658</v>
      </c>
      <c r="F165" s="218" t="s">
        <v>4659</v>
      </c>
      <c r="G165" s="219" t="s">
        <v>424</v>
      </c>
      <c r="H165" s="220">
        <v>23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4260</v>
      </c>
    </row>
    <row r="166" s="2" customFormat="1" ht="21.75" customHeight="1">
      <c r="A166" s="41"/>
      <c r="B166" s="42"/>
      <c r="C166" s="216" t="s">
        <v>1248</v>
      </c>
      <c r="D166" s="216" t="s">
        <v>215</v>
      </c>
      <c r="E166" s="217" t="s">
        <v>4660</v>
      </c>
      <c r="F166" s="218" t="s">
        <v>4661</v>
      </c>
      <c r="G166" s="219" t="s">
        <v>424</v>
      </c>
      <c r="H166" s="220">
        <v>112.5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4268</v>
      </c>
    </row>
    <row r="167" s="2" customFormat="1" ht="21.75" customHeight="1">
      <c r="A167" s="41"/>
      <c r="B167" s="42"/>
      <c r="C167" s="216" t="s">
        <v>1254</v>
      </c>
      <c r="D167" s="216" t="s">
        <v>215</v>
      </c>
      <c r="E167" s="217" t="s">
        <v>4662</v>
      </c>
      <c r="F167" s="218" t="s">
        <v>4663</v>
      </c>
      <c r="G167" s="219" t="s">
        <v>424</v>
      </c>
      <c r="H167" s="220">
        <v>57</v>
      </c>
      <c r="I167" s="221"/>
      <c r="J167" s="222">
        <f>ROUND(I167*H167,2)</f>
        <v>0</v>
      </c>
      <c r="K167" s="218" t="s">
        <v>21</v>
      </c>
      <c r="L167" s="47"/>
      <c r="M167" s="223" t="s">
        <v>21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122</v>
      </c>
      <c r="AT167" s="227" t="s">
        <v>215</v>
      </c>
      <c r="AU167" s="227" t="s">
        <v>80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4276</v>
      </c>
    </row>
    <row r="168" s="2" customFormat="1" ht="21.75" customHeight="1">
      <c r="A168" s="41"/>
      <c r="B168" s="42"/>
      <c r="C168" s="216" t="s">
        <v>1260</v>
      </c>
      <c r="D168" s="216" t="s">
        <v>215</v>
      </c>
      <c r="E168" s="217" t="s">
        <v>4664</v>
      </c>
      <c r="F168" s="218" t="s">
        <v>4665</v>
      </c>
      <c r="G168" s="219" t="s">
        <v>424</v>
      </c>
      <c r="H168" s="220">
        <v>60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4284</v>
      </c>
    </row>
    <row r="169" s="2" customFormat="1" ht="21.75" customHeight="1">
      <c r="A169" s="41"/>
      <c r="B169" s="42"/>
      <c r="C169" s="216" t="s">
        <v>1265</v>
      </c>
      <c r="D169" s="216" t="s">
        <v>215</v>
      </c>
      <c r="E169" s="217" t="s">
        <v>4666</v>
      </c>
      <c r="F169" s="218" t="s">
        <v>4667</v>
      </c>
      <c r="G169" s="219" t="s">
        <v>424</v>
      </c>
      <c r="H169" s="220">
        <v>10.5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4292</v>
      </c>
    </row>
    <row r="170" s="2" customFormat="1" ht="21.75" customHeight="1">
      <c r="A170" s="41"/>
      <c r="B170" s="42"/>
      <c r="C170" s="216" t="s">
        <v>1270</v>
      </c>
      <c r="D170" s="216" t="s">
        <v>215</v>
      </c>
      <c r="E170" s="217" t="s">
        <v>4668</v>
      </c>
      <c r="F170" s="218" t="s">
        <v>4669</v>
      </c>
      <c r="G170" s="219" t="s">
        <v>424</v>
      </c>
      <c r="H170" s="220">
        <v>17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4300</v>
      </c>
    </row>
    <row r="171" s="2" customFormat="1" ht="16.5" customHeight="1">
      <c r="A171" s="41"/>
      <c r="B171" s="42"/>
      <c r="C171" s="216" t="s">
        <v>1275</v>
      </c>
      <c r="D171" s="216" t="s">
        <v>215</v>
      </c>
      <c r="E171" s="217" t="s">
        <v>4670</v>
      </c>
      <c r="F171" s="218" t="s">
        <v>4671</v>
      </c>
      <c r="G171" s="219" t="s">
        <v>424</v>
      </c>
      <c r="H171" s="220">
        <v>112.5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4308</v>
      </c>
    </row>
    <row r="172" s="2" customFormat="1" ht="16.5" customHeight="1">
      <c r="A172" s="41"/>
      <c r="B172" s="42"/>
      <c r="C172" s="216" t="s">
        <v>1286</v>
      </c>
      <c r="D172" s="216" t="s">
        <v>215</v>
      </c>
      <c r="E172" s="217" t="s">
        <v>4672</v>
      </c>
      <c r="F172" s="218" t="s">
        <v>4673</v>
      </c>
      <c r="G172" s="219" t="s">
        <v>424</v>
      </c>
      <c r="H172" s="220">
        <v>57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4319</v>
      </c>
    </row>
    <row r="173" s="2" customFormat="1" ht="16.5" customHeight="1">
      <c r="A173" s="41"/>
      <c r="B173" s="42"/>
      <c r="C173" s="216" t="s">
        <v>1292</v>
      </c>
      <c r="D173" s="216" t="s">
        <v>215</v>
      </c>
      <c r="E173" s="217" t="s">
        <v>4674</v>
      </c>
      <c r="F173" s="218" t="s">
        <v>4675</v>
      </c>
      <c r="G173" s="219" t="s">
        <v>424</v>
      </c>
      <c r="H173" s="220">
        <v>17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4327</v>
      </c>
    </row>
    <row r="174" s="2" customFormat="1" ht="16.5" customHeight="1">
      <c r="A174" s="41"/>
      <c r="B174" s="42"/>
      <c r="C174" s="216" t="s">
        <v>1359</v>
      </c>
      <c r="D174" s="216" t="s">
        <v>215</v>
      </c>
      <c r="E174" s="217" t="s">
        <v>4676</v>
      </c>
      <c r="F174" s="218" t="s">
        <v>4677</v>
      </c>
      <c r="G174" s="219" t="s">
        <v>424</v>
      </c>
      <c r="H174" s="220">
        <v>60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4335</v>
      </c>
    </row>
    <row r="175" s="2" customFormat="1" ht="16.5" customHeight="1">
      <c r="A175" s="41"/>
      <c r="B175" s="42"/>
      <c r="C175" s="216" t="s">
        <v>1387</v>
      </c>
      <c r="D175" s="216" t="s">
        <v>215</v>
      </c>
      <c r="E175" s="217" t="s">
        <v>4678</v>
      </c>
      <c r="F175" s="218" t="s">
        <v>4679</v>
      </c>
      <c r="G175" s="219" t="s">
        <v>424</v>
      </c>
      <c r="H175" s="220">
        <v>10.5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4343</v>
      </c>
    </row>
    <row r="176" s="2" customFormat="1" ht="21.75" customHeight="1">
      <c r="A176" s="41"/>
      <c r="B176" s="42"/>
      <c r="C176" s="216" t="s">
        <v>1405</v>
      </c>
      <c r="D176" s="216" t="s">
        <v>215</v>
      </c>
      <c r="E176" s="217" t="s">
        <v>4680</v>
      </c>
      <c r="F176" s="218" t="s">
        <v>4661</v>
      </c>
      <c r="G176" s="219" t="s">
        <v>424</v>
      </c>
      <c r="H176" s="220">
        <v>16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4351</v>
      </c>
    </row>
    <row r="177" s="2" customFormat="1" ht="21.75" customHeight="1">
      <c r="A177" s="41"/>
      <c r="B177" s="42"/>
      <c r="C177" s="216" t="s">
        <v>1412</v>
      </c>
      <c r="D177" s="216" t="s">
        <v>215</v>
      </c>
      <c r="E177" s="217" t="s">
        <v>4681</v>
      </c>
      <c r="F177" s="218" t="s">
        <v>4663</v>
      </c>
      <c r="G177" s="219" t="s">
        <v>424</v>
      </c>
      <c r="H177" s="220">
        <v>81.5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4359</v>
      </c>
    </row>
    <row r="178" s="2" customFormat="1" ht="21.75" customHeight="1">
      <c r="A178" s="41"/>
      <c r="B178" s="42"/>
      <c r="C178" s="216" t="s">
        <v>1418</v>
      </c>
      <c r="D178" s="216" t="s">
        <v>215</v>
      </c>
      <c r="E178" s="217" t="s">
        <v>4682</v>
      </c>
      <c r="F178" s="218" t="s">
        <v>4665</v>
      </c>
      <c r="G178" s="219" t="s">
        <v>424</v>
      </c>
      <c r="H178" s="220">
        <v>47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4367</v>
      </c>
    </row>
    <row r="179" s="2" customFormat="1" ht="16.5" customHeight="1">
      <c r="A179" s="41"/>
      <c r="B179" s="42"/>
      <c r="C179" s="216" t="s">
        <v>1423</v>
      </c>
      <c r="D179" s="216" t="s">
        <v>215</v>
      </c>
      <c r="E179" s="217" t="s">
        <v>4683</v>
      </c>
      <c r="F179" s="218" t="s">
        <v>4684</v>
      </c>
      <c r="G179" s="219" t="s">
        <v>424</v>
      </c>
      <c r="H179" s="220">
        <v>16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80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4375</v>
      </c>
    </row>
    <row r="180" s="2" customFormat="1" ht="16.5" customHeight="1">
      <c r="A180" s="41"/>
      <c r="B180" s="42"/>
      <c r="C180" s="216" t="s">
        <v>1430</v>
      </c>
      <c r="D180" s="216" t="s">
        <v>215</v>
      </c>
      <c r="E180" s="217" t="s">
        <v>4685</v>
      </c>
      <c r="F180" s="218" t="s">
        <v>4673</v>
      </c>
      <c r="G180" s="219" t="s">
        <v>424</v>
      </c>
      <c r="H180" s="220">
        <v>81.5</v>
      </c>
      <c r="I180" s="221"/>
      <c r="J180" s="222">
        <f>ROUND(I180*H180,2)</f>
        <v>0</v>
      </c>
      <c r="K180" s="218" t="s">
        <v>21</v>
      </c>
      <c r="L180" s="47"/>
      <c r="M180" s="223" t="s">
        <v>21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122</v>
      </c>
      <c r="AT180" s="227" t="s">
        <v>215</v>
      </c>
      <c r="AU180" s="227" t="s">
        <v>80</v>
      </c>
      <c r="AY180" s="20" t="s">
        <v>213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86</v>
      </c>
      <c r="BK180" s="228">
        <f>ROUND(I180*H180,2)</f>
        <v>0</v>
      </c>
      <c r="BL180" s="20" t="s">
        <v>122</v>
      </c>
      <c r="BM180" s="227" t="s">
        <v>4383</v>
      </c>
    </row>
    <row r="181" s="2" customFormat="1" ht="16.5" customHeight="1">
      <c r="A181" s="41"/>
      <c r="B181" s="42"/>
      <c r="C181" s="216" t="s">
        <v>1438</v>
      </c>
      <c r="D181" s="216" t="s">
        <v>215</v>
      </c>
      <c r="E181" s="217" t="s">
        <v>4686</v>
      </c>
      <c r="F181" s="218" t="s">
        <v>4677</v>
      </c>
      <c r="G181" s="219" t="s">
        <v>424</v>
      </c>
      <c r="H181" s="220">
        <v>47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4391</v>
      </c>
    </row>
    <row r="182" s="2" customFormat="1" ht="16.5" customHeight="1">
      <c r="A182" s="41"/>
      <c r="B182" s="42"/>
      <c r="C182" s="216" t="s">
        <v>1444</v>
      </c>
      <c r="D182" s="216" t="s">
        <v>215</v>
      </c>
      <c r="E182" s="217" t="s">
        <v>4687</v>
      </c>
      <c r="F182" s="218" t="s">
        <v>4688</v>
      </c>
      <c r="G182" s="219" t="s">
        <v>424</v>
      </c>
      <c r="H182" s="220">
        <v>275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4399</v>
      </c>
    </row>
    <row r="183" s="2" customFormat="1" ht="16.5" customHeight="1">
      <c r="A183" s="41"/>
      <c r="B183" s="42"/>
      <c r="C183" s="216" t="s">
        <v>1452</v>
      </c>
      <c r="D183" s="216" t="s">
        <v>215</v>
      </c>
      <c r="E183" s="217" t="s">
        <v>4689</v>
      </c>
      <c r="F183" s="218" t="s">
        <v>4690</v>
      </c>
      <c r="G183" s="219" t="s">
        <v>424</v>
      </c>
      <c r="H183" s="220">
        <v>198.5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4407</v>
      </c>
    </row>
    <row r="184" s="2" customFormat="1" ht="16.5" customHeight="1">
      <c r="A184" s="41"/>
      <c r="B184" s="42"/>
      <c r="C184" s="216" t="s">
        <v>1456</v>
      </c>
      <c r="D184" s="216" t="s">
        <v>215</v>
      </c>
      <c r="E184" s="217" t="s">
        <v>4691</v>
      </c>
      <c r="F184" s="218" t="s">
        <v>4692</v>
      </c>
      <c r="G184" s="219" t="s">
        <v>424</v>
      </c>
      <c r="H184" s="220">
        <v>167</v>
      </c>
      <c r="I184" s="221"/>
      <c r="J184" s="222">
        <f>ROUND(I184*H184,2)</f>
        <v>0</v>
      </c>
      <c r="K184" s="218" t="s">
        <v>21</v>
      </c>
      <c r="L184" s="47"/>
      <c r="M184" s="223" t="s">
        <v>21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4417</v>
      </c>
    </row>
    <row r="185" s="2" customFormat="1" ht="16.5" customHeight="1">
      <c r="A185" s="41"/>
      <c r="B185" s="42"/>
      <c r="C185" s="216" t="s">
        <v>1465</v>
      </c>
      <c r="D185" s="216" t="s">
        <v>215</v>
      </c>
      <c r="E185" s="217" t="s">
        <v>4693</v>
      </c>
      <c r="F185" s="218" t="s">
        <v>4694</v>
      </c>
      <c r="G185" s="219" t="s">
        <v>424</v>
      </c>
      <c r="H185" s="220">
        <v>21</v>
      </c>
      <c r="I185" s="221"/>
      <c r="J185" s="222">
        <f>ROUND(I185*H185,2)</f>
        <v>0</v>
      </c>
      <c r="K185" s="218" t="s">
        <v>21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80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4425</v>
      </c>
    </row>
    <row r="186" s="2" customFormat="1" ht="16.5" customHeight="1">
      <c r="A186" s="41"/>
      <c r="B186" s="42"/>
      <c r="C186" s="216" t="s">
        <v>1506</v>
      </c>
      <c r="D186" s="216" t="s">
        <v>215</v>
      </c>
      <c r="E186" s="217" t="s">
        <v>4695</v>
      </c>
      <c r="F186" s="218" t="s">
        <v>4696</v>
      </c>
      <c r="G186" s="219" t="s">
        <v>424</v>
      </c>
      <c r="H186" s="220">
        <v>40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80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4433</v>
      </c>
    </row>
    <row r="187" s="2" customFormat="1" ht="16.5" customHeight="1">
      <c r="A187" s="41"/>
      <c r="B187" s="42"/>
      <c r="C187" s="216" t="s">
        <v>1557</v>
      </c>
      <c r="D187" s="216" t="s">
        <v>215</v>
      </c>
      <c r="E187" s="217" t="s">
        <v>4697</v>
      </c>
      <c r="F187" s="218" t="s">
        <v>4626</v>
      </c>
      <c r="G187" s="219" t="s">
        <v>424</v>
      </c>
      <c r="H187" s="220">
        <v>701.5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80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4441</v>
      </c>
    </row>
    <row r="188" s="2" customFormat="1" ht="16.5" customHeight="1">
      <c r="A188" s="41"/>
      <c r="B188" s="42"/>
      <c r="C188" s="216" t="s">
        <v>1562</v>
      </c>
      <c r="D188" s="216" t="s">
        <v>215</v>
      </c>
      <c r="E188" s="217" t="s">
        <v>4698</v>
      </c>
      <c r="F188" s="218" t="s">
        <v>4628</v>
      </c>
      <c r="G188" s="219" t="s">
        <v>424</v>
      </c>
      <c r="H188" s="220">
        <v>701.5</v>
      </c>
      <c r="I188" s="221"/>
      <c r="J188" s="222">
        <f>ROUND(I188*H188,2)</f>
        <v>0</v>
      </c>
      <c r="K188" s="218" t="s">
        <v>21</v>
      </c>
      <c r="L188" s="47"/>
      <c r="M188" s="223" t="s">
        <v>21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122</v>
      </c>
      <c r="AT188" s="227" t="s">
        <v>215</v>
      </c>
      <c r="AU188" s="227" t="s">
        <v>80</v>
      </c>
      <c r="AY188" s="20" t="s">
        <v>213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86</v>
      </c>
      <c r="BK188" s="228">
        <f>ROUND(I188*H188,2)</f>
        <v>0</v>
      </c>
      <c r="BL188" s="20" t="s">
        <v>122</v>
      </c>
      <c r="BM188" s="227" t="s">
        <v>4449</v>
      </c>
    </row>
    <row r="189" s="2" customFormat="1" ht="16.5" customHeight="1">
      <c r="A189" s="41"/>
      <c r="B189" s="42"/>
      <c r="C189" s="216" t="s">
        <v>1567</v>
      </c>
      <c r="D189" s="216" t="s">
        <v>215</v>
      </c>
      <c r="E189" s="217" t="s">
        <v>4699</v>
      </c>
      <c r="F189" s="218" t="s">
        <v>4700</v>
      </c>
      <c r="G189" s="219" t="s">
        <v>263</v>
      </c>
      <c r="H189" s="220">
        <v>1</v>
      </c>
      <c r="I189" s="221"/>
      <c r="J189" s="222">
        <f>ROUND(I189*H189,2)</f>
        <v>0</v>
      </c>
      <c r="K189" s="218" t="s">
        <v>21</v>
      </c>
      <c r="L189" s="47"/>
      <c r="M189" s="223" t="s">
        <v>21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80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4457</v>
      </c>
    </row>
    <row r="190" s="2" customFormat="1" ht="16.5" customHeight="1">
      <c r="A190" s="41"/>
      <c r="B190" s="42"/>
      <c r="C190" s="216" t="s">
        <v>1572</v>
      </c>
      <c r="D190" s="216" t="s">
        <v>215</v>
      </c>
      <c r="E190" s="217" t="s">
        <v>4701</v>
      </c>
      <c r="F190" s="218" t="s">
        <v>4702</v>
      </c>
      <c r="G190" s="219" t="s">
        <v>263</v>
      </c>
      <c r="H190" s="220">
        <v>6</v>
      </c>
      <c r="I190" s="221"/>
      <c r="J190" s="222">
        <f>ROUND(I190*H190,2)</f>
        <v>0</v>
      </c>
      <c r="K190" s="218" t="s">
        <v>21</v>
      </c>
      <c r="L190" s="47"/>
      <c r="M190" s="223" t="s">
        <v>21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122</v>
      </c>
      <c r="AT190" s="227" t="s">
        <v>215</v>
      </c>
      <c r="AU190" s="227" t="s">
        <v>80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4465</v>
      </c>
    </row>
    <row r="191" s="2" customFormat="1" ht="16.5" customHeight="1">
      <c r="A191" s="41"/>
      <c r="B191" s="42"/>
      <c r="C191" s="216" t="s">
        <v>1581</v>
      </c>
      <c r="D191" s="216" t="s">
        <v>215</v>
      </c>
      <c r="E191" s="217" t="s">
        <v>4703</v>
      </c>
      <c r="F191" s="218" t="s">
        <v>4704</v>
      </c>
      <c r="G191" s="219" t="s">
        <v>263</v>
      </c>
      <c r="H191" s="220">
        <v>1</v>
      </c>
      <c r="I191" s="221"/>
      <c r="J191" s="222">
        <f>ROUND(I191*H191,2)</f>
        <v>0</v>
      </c>
      <c r="K191" s="218" t="s">
        <v>21</v>
      </c>
      <c r="L191" s="47"/>
      <c r="M191" s="223" t="s">
        <v>21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122</v>
      </c>
      <c r="AT191" s="227" t="s">
        <v>215</v>
      </c>
      <c r="AU191" s="227" t="s">
        <v>80</v>
      </c>
      <c r="AY191" s="20" t="s">
        <v>213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86</v>
      </c>
      <c r="BK191" s="228">
        <f>ROUND(I191*H191,2)</f>
        <v>0</v>
      </c>
      <c r="BL191" s="20" t="s">
        <v>122</v>
      </c>
      <c r="BM191" s="227" t="s">
        <v>4473</v>
      </c>
    </row>
    <row r="192" s="2" customFormat="1" ht="16.5" customHeight="1">
      <c r="A192" s="41"/>
      <c r="B192" s="42"/>
      <c r="C192" s="216" t="s">
        <v>1588</v>
      </c>
      <c r="D192" s="216" t="s">
        <v>215</v>
      </c>
      <c r="E192" s="217" t="s">
        <v>4705</v>
      </c>
      <c r="F192" s="218" t="s">
        <v>4706</v>
      </c>
      <c r="G192" s="219" t="s">
        <v>263</v>
      </c>
      <c r="H192" s="220">
        <v>1</v>
      </c>
      <c r="I192" s="221"/>
      <c r="J192" s="222">
        <f>ROUND(I192*H192,2)</f>
        <v>0</v>
      </c>
      <c r="K192" s="218" t="s">
        <v>21</v>
      </c>
      <c r="L192" s="47"/>
      <c r="M192" s="223" t="s">
        <v>21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122</v>
      </c>
      <c r="AT192" s="227" t="s">
        <v>215</v>
      </c>
      <c r="AU192" s="227" t="s">
        <v>80</v>
      </c>
      <c r="AY192" s="20" t="s">
        <v>213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86</v>
      </c>
      <c r="BK192" s="228">
        <f>ROUND(I192*H192,2)</f>
        <v>0</v>
      </c>
      <c r="BL192" s="20" t="s">
        <v>122</v>
      </c>
      <c r="BM192" s="227" t="s">
        <v>4481</v>
      </c>
    </row>
    <row r="193" s="2" customFormat="1" ht="16.5" customHeight="1">
      <c r="A193" s="41"/>
      <c r="B193" s="42"/>
      <c r="C193" s="216" t="s">
        <v>1609</v>
      </c>
      <c r="D193" s="216" t="s">
        <v>215</v>
      </c>
      <c r="E193" s="217" t="s">
        <v>4707</v>
      </c>
      <c r="F193" s="218" t="s">
        <v>4708</v>
      </c>
      <c r="G193" s="219" t="s">
        <v>263</v>
      </c>
      <c r="H193" s="220">
        <v>6</v>
      </c>
      <c r="I193" s="221"/>
      <c r="J193" s="222">
        <f>ROUND(I193*H193,2)</f>
        <v>0</v>
      </c>
      <c r="K193" s="218" t="s">
        <v>21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80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4489</v>
      </c>
    </row>
    <row r="194" s="2" customFormat="1" ht="16.5" customHeight="1">
      <c r="A194" s="41"/>
      <c r="B194" s="42"/>
      <c r="C194" s="216" t="s">
        <v>1622</v>
      </c>
      <c r="D194" s="216" t="s">
        <v>215</v>
      </c>
      <c r="E194" s="217" t="s">
        <v>4709</v>
      </c>
      <c r="F194" s="218" t="s">
        <v>4710</v>
      </c>
      <c r="G194" s="219" t="s">
        <v>263</v>
      </c>
      <c r="H194" s="220">
        <v>8</v>
      </c>
      <c r="I194" s="221"/>
      <c r="J194" s="222">
        <f>ROUND(I194*H194,2)</f>
        <v>0</v>
      </c>
      <c r="K194" s="218" t="s">
        <v>21</v>
      </c>
      <c r="L194" s="47"/>
      <c r="M194" s="223" t="s">
        <v>21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122</v>
      </c>
      <c r="AT194" s="227" t="s">
        <v>215</v>
      </c>
      <c r="AU194" s="227" t="s">
        <v>80</v>
      </c>
      <c r="AY194" s="20" t="s">
        <v>213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86</v>
      </c>
      <c r="BK194" s="228">
        <f>ROUND(I194*H194,2)</f>
        <v>0</v>
      </c>
      <c r="BL194" s="20" t="s">
        <v>122</v>
      </c>
      <c r="BM194" s="227" t="s">
        <v>4497</v>
      </c>
    </row>
    <row r="195" s="2" customFormat="1" ht="16.5" customHeight="1">
      <c r="A195" s="41"/>
      <c r="B195" s="42"/>
      <c r="C195" s="216" t="s">
        <v>1627</v>
      </c>
      <c r="D195" s="216" t="s">
        <v>215</v>
      </c>
      <c r="E195" s="217" t="s">
        <v>4711</v>
      </c>
      <c r="F195" s="218" t="s">
        <v>4712</v>
      </c>
      <c r="G195" s="219" t="s">
        <v>263</v>
      </c>
      <c r="H195" s="220">
        <v>2</v>
      </c>
      <c r="I195" s="221"/>
      <c r="J195" s="222">
        <f>ROUND(I195*H195,2)</f>
        <v>0</v>
      </c>
      <c r="K195" s="218" t="s">
        <v>21</v>
      </c>
      <c r="L195" s="47"/>
      <c r="M195" s="223" t="s">
        <v>21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122</v>
      </c>
      <c r="AT195" s="227" t="s">
        <v>215</v>
      </c>
      <c r="AU195" s="227" t="s">
        <v>80</v>
      </c>
      <c r="AY195" s="20" t="s">
        <v>213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86</v>
      </c>
      <c r="BK195" s="228">
        <f>ROUND(I195*H195,2)</f>
        <v>0</v>
      </c>
      <c r="BL195" s="20" t="s">
        <v>122</v>
      </c>
      <c r="BM195" s="227" t="s">
        <v>4505</v>
      </c>
    </row>
    <row r="196" s="2" customFormat="1" ht="16.5" customHeight="1">
      <c r="A196" s="41"/>
      <c r="B196" s="42"/>
      <c r="C196" s="216" t="s">
        <v>1636</v>
      </c>
      <c r="D196" s="216" t="s">
        <v>215</v>
      </c>
      <c r="E196" s="217" t="s">
        <v>4713</v>
      </c>
      <c r="F196" s="218" t="s">
        <v>4714</v>
      </c>
      <c r="G196" s="219" t="s">
        <v>263</v>
      </c>
      <c r="H196" s="220">
        <v>2</v>
      </c>
      <c r="I196" s="221"/>
      <c r="J196" s="222">
        <f>ROUND(I196*H196,2)</f>
        <v>0</v>
      </c>
      <c r="K196" s="218" t="s">
        <v>21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80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4513</v>
      </c>
    </row>
    <row r="197" s="2" customFormat="1" ht="16.5" customHeight="1">
      <c r="A197" s="41"/>
      <c r="B197" s="42"/>
      <c r="C197" s="216" t="s">
        <v>1643</v>
      </c>
      <c r="D197" s="216" t="s">
        <v>215</v>
      </c>
      <c r="E197" s="217" t="s">
        <v>4715</v>
      </c>
      <c r="F197" s="218" t="s">
        <v>4716</v>
      </c>
      <c r="G197" s="219" t="s">
        <v>263</v>
      </c>
      <c r="H197" s="220">
        <v>7</v>
      </c>
      <c r="I197" s="221"/>
      <c r="J197" s="222">
        <f>ROUND(I197*H197,2)</f>
        <v>0</v>
      </c>
      <c r="K197" s="218" t="s">
        <v>21</v>
      </c>
      <c r="L197" s="47"/>
      <c r="M197" s="223" t="s">
        <v>21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122</v>
      </c>
      <c r="AT197" s="227" t="s">
        <v>215</v>
      </c>
      <c r="AU197" s="227" t="s">
        <v>80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4717</v>
      </c>
    </row>
    <row r="198" s="2" customFormat="1" ht="16.5" customHeight="1">
      <c r="A198" s="41"/>
      <c r="B198" s="42"/>
      <c r="C198" s="216" t="s">
        <v>1648</v>
      </c>
      <c r="D198" s="216" t="s">
        <v>215</v>
      </c>
      <c r="E198" s="217" t="s">
        <v>4718</v>
      </c>
      <c r="F198" s="218" t="s">
        <v>4719</v>
      </c>
      <c r="G198" s="219" t="s">
        <v>263</v>
      </c>
      <c r="H198" s="220">
        <v>7</v>
      </c>
      <c r="I198" s="221"/>
      <c r="J198" s="222">
        <f>ROUND(I198*H198,2)</f>
        <v>0</v>
      </c>
      <c r="K198" s="218" t="s">
        <v>21</v>
      </c>
      <c r="L198" s="47"/>
      <c r="M198" s="223" t="s">
        <v>21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122</v>
      </c>
      <c r="AT198" s="227" t="s">
        <v>215</v>
      </c>
      <c r="AU198" s="227" t="s">
        <v>80</v>
      </c>
      <c r="AY198" s="20" t="s">
        <v>213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86</v>
      </c>
      <c r="BK198" s="228">
        <f>ROUND(I198*H198,2)</f>
        <v>0</v>
      </c>
      <c r="BL198" s="20" t="s">
        <v>122</v>
      </c>
      <c r="BM198" s="227" t="s">
        <v>4720</v>
      </c>
    </row>
    <row r="199" s="2" customFormat="1" ht="16.5" customHeight="1">
      <c r="A199" s="41"/>
      <c r="B199" s="42"/>
      <c r="C199" s="216" t="s">
        <v>1662</v>
      </c>
      <c r="D199" s="216" t="s">
        <v>215</v>
      </c>
      <c r="E199" s="217" t="s">
        <v>4721</v>
      </c>
      <c r="F199" s="218" t="s">
        <v>4722</v>
      </c>
      <c r="G199" s="219" t="s">
        <v>263</v>
      </c>
      <c r="H199" s="220">
        <v>3</v>
      </c>
      <c r="I199" s="221"/>
      <c r="J199" s="222">
        <f>ROUND(I199*H199,2)</f>
        <v>0</v>
      </c>
      <c r="K199" s="218" t="s">
        <v>21</v>
      </c>
      <c r="L199" s="47"/>
      <c r="M199" s="223" t="s">
        <v>21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122</v>
      </c>
      <c r="AT199" s="227" t="s">
        <v>215</v>
      </c>
      <c r="AU199" s="227" t="s">
        <v>80</v>
      </c>
      <c r="AY199" s="20" t="s">
        <v>213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86</v>
      </c>
      <c r="BK199" s="228">
        <f>ROUND(I199*H199,2)</f>
        <v>0</v>
      </c>
      <c r="BL199" s="20" t="s">
        <v>122</v>
      </c>
      <c r="BM199" s="227" t="s">
        <v>4723</v>
      </c>
    </row>
    <row r="200" s="2" customFormat="1" ht="16.5" customHeight="1">
      <c r="A200" s="41"/>
      <c r="B200" s="42"/>
      <c r="C200" s="216" t="s">
        <v>1674</v>
      </c>
      <c r="D200" s="216" t="s">
        <v>215</v>
      </c>
      <c r="E200" s="217" t="s">
        <v>4724</v>
      </c>
      <c r="F200" s="218" t="s">
        <v>4725</v>
      </c>
      <c r="G200" s="219" t="s">
        <v>263</v>
      </c>
      <c r="H200" s="220">
        <v>4</v>
      </c>
      <c r="I200" s="221"/>
      <c r="J200" s="222">
        <f>ROUND(I200*H200,2)</f>
        <v>0</v>
      </c>
      <c r="K200" s="218" t="s">
        <v>21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80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4726</v>
      </c>
    </row>
    <row r="201" s="2" customFormat="1" ht="16.5" customHeight="1">
      <c r="A201" s="41"/>
      <c r="B201" s="42"/>
      <c r="C201" s="216" t="s">
        <v>1679</v>
      </c>
      <c r="D201" s="216" t="s">
        <v>215</v>
      </c>
      <c r="E201" s="217" t="s">
        <v>4727</v>
      </c>
      <c r="F201" s="218" t="s">
        <v>4728</v>
      </c>
      <c r="G201" s="219" t="s">
        <v>263</v>
      </c>
      <c r="H201" s="220">
        <v>1</v>
      </c>
      <c r="I201" s="221"/>
      <c r="J201" s="222">
        <f>ROUND(I201*H201,2)</f>
        <v>0</v>
      </c>
      <c r="K201" s="218" t="s">
        <v>21</v>
      </c>
      <c r="L201" s="47"/>
      <c r="M201" s="223" t="s">
        <v>21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122</v>
      </c>
      <c r="AT201" s="227" t="s">
        <v>215</v>
      </c>
      <c r="AU201" s="227" t="s">
        <v>80</v>
      </c>
      <c r="AY201" s="20" t="s">
        <v>213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86</v>
      </c>
      <c r="BK201" s="228">
        <f>ROUND(I201*H201,2)</f>
        <v>0</v>
      </c>
      <c r="BL201" s="20" t="s">
        <v>122</v>
      </c>
      <c r="BM201" s="227" t="s">
        <v>4729</v>
      </c>
    </row>
    <row r="202" s="2" customFormat="1" ht="16.5" customHeight="1">
      <c r="A202" s="41"/>
      <c r="B202" s="42"/>
      <c r="C202" s="216" t="s">
        <v>1685</v>
      </c>
      <c r="D202" s="216" t="s">
        <v>215</v>
      </c>
      <c r="E202" s="217" t="s">
        <v>4730</v>
      </c>
      <c r="F202" s="218" t="s">
        <v>4731</v>
      </c>
      <c r="G202" s="219" t="s">
        <v>263</v>
      </c>
      <c r="H202" s="220">
        <v>2</v>
      </c>
      <c r="I202" s="221"/>
      <c r="J202" s="222">
        <f>ROUND(I202*H202,2)</f>
        <v>0</v>
      </c>
      <c r="K202" s="218" t="s">
        <v>21</v>
      </c>
      <c r="L202" s="47"/>
      <c r="M202" s="223" t="s">
        <v>21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122</v>
      </c>
      <c r="AT202" s="227" t="s">
        <v>215</v>
      </c>
      <c r="AU202" s="227" t="s">
        <v>80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4732</v>
      </c>
    </row>
    <row r="203" s="2" customFormat="1" ht="16.5" customHeight="1">
      <c r="A203" s="41"/>
      <c r="B203" s="42"/>
      <c r="C203" s="216" t="s">
        <v>1708</v>
      </c>
      <c r="D203" s="216" t="s">
        <v>215</v>
      </c>
      <c r="E203" s="217" t="s">
        <v>4733</v>
      </c>
      <c r="F203" s="218" t="s">
        <v>4734</v>
      </c>
      <c r="G203" s="219" t="s">
        <v>263</v>
      </c>
      <c r="H203" s="220">
        <v>1</v>
      </c>
      <c r="I203" s="221"/>
      <c r="J203" s="222">
        <f>ROUND(I203*H203,2)</f>
        <v>0</v>
      </c>
      <c r="K203" s="218" t="s">
        <v>21</v>
      </c>
      <c r="L203" s="47"/>
      <c r="M203" s="223" t="s">
        <v>21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122</v>
      </c>
      <c r="AT203" s="227" t="s">
        <v>215</v>
      </c>
      <c r="AU203" s="227" t="s">
        <v>80</v>
      </c>
      <c r="AY203" s="20" t="s">
        <v>213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86</v>
      </c>
      <c r="BK203" s="228">
        <f>ROUND(I203*H203,2)</f>
        <v>0</v>
      </c>
      <c r="BL203" s="20" t="s">
        <v>122</v>
      </c>
      <c r="BM203" s="227" t="s">
        <v>4735</v>
      </c>
    </row>
    <row r="204" s="2" customFormat="1" ht="16.5" customHeight="1">
      <c r="A204" s="41"/>
      <c r="B204" s="42"/>
      <c r="C204" s="216" t="s">
        <v>1716</v>
      </c>
      <c r="D204" s="216" t="s">
        <v>215</v>
      </c>
      <c r="E204" s="217" t="s">
        <v>4736</v>
      </c>
      <c r="F204" s="218" t="s">
        <v>4737</v>
      </c>
      <c r="G204" s="219" t="s">
        <v>263</v>
      </c>
      <c r="H204" s="220">
        <v>1</v>
      </c>
      <c r="I204" s="221"/>
      <c r="J204" s="222">
        <f>ROUND(I204*H204,2)</f>
        <v>0</v>
      </c>
      <c r="K204" s="218" t="s">
        <v>21</v>
      </c>
      <c r="L204" s="47"/>
      <c r="M204" s="223" t="s">
        <v>21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122</v>
      </c>
      <c r="AT204" s="227" t="s">
        <v>215</v>
      </c>
      <c r="AU204" s="227" t="s">
        <v>80</v>
      </c>
      <c r="AY204" s="20" t="s">
        <v>213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86</v>
      </c>
      <c r="BK204" s="228">
        <f>ROUND(I204*H204,2)</f>
        <v>0</v>
      </c>
      <c r="BL204" s="20" t="s">
        <v>122</v>
      </c>
      <c r="BM204" s="227" t="s">
        <v>4738</v>
      </c>
    </row>
    <row r="205" s="2" customFormat="1" ht="16.5" customHeight="1">
      <c r="A205" s="41"/>
      <c r="B205" s="42"/>
      <c r="C205" s="216" t="s">
        <v>1729</v>
      </c>
      <c r="D205" s="216" t="s">
        <v>215</v>
      </c>
      <c r="E205" s="217" t="s">
        <v>4739</v>
      </c>
      <c r="F205" s="218" t="s">
        <v>4740</v>
      </c>
      <c r="G205" s="219" t="s">
        <v>263</v>
      </c>
      <c r="H205" s="220">
        <v>2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80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4741</v>
      </c>
    </row>
    <row r="206" s="2" customFormat="1" ht="16.5" customHeight="1">
      <c r="A206" s="41"/>
      <c r="B206" s="42"/>
      <c r="C206" s="216" t="s">
        <v>1734</v>
      </c>
      <c r="D206" s="216" t="s">
        <v>215</v>
      </c>
      <c r="E206" s="217" t="s">
        <v>4742</v>
      </c>
      <c r="F206" s="218" t="s">
        <v>4743</v>
      </c>
      <c r="G206" s="219" t="s">
        <v>263</v>
      </c>
      <c r="H206" s="220">
        <v>1</v>
      </c>
      <c r="I206" s="221"/>
      <c r="J206" s="222">
        <f>ROUND(I206*H206,2)</f>
        <v>0</v>
      </c>
      <c r="K206" s="218" t="s">
        <v>21</v>
      </c>
      <c r="L206" s="47"/>
      <c r="M206" s="223" t="s">
        <v>21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122</v>
      </c>
      <c r="AT206" s="227" t="s">
        <v>215</v>
      </c>
      <c r="AU206" s="227" t="s">
        <v>80</v>
      </c>
      <c r="AY206" s="20" t="s">
        <v>213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86</v>
      </c>
      <c r="BK206" s="228">
        <f>ROUND(I206*H206,2)</f>
        <v>0</v>
      </c>
      <c r="BL206" s="20" t="s">
        <v>122</v>
      </c>
      <c r="BM206" s="227" t="s">
        <v>4744</v>
      </c>
    </row>
    <row r="207" s="2" customFormat="1" ht="16.5" customHeight="1">
      <c r="A207" s="41"/>
      <c r="B207" s="42"/>
      <c r="C207" s="216" t="s">
        <v>1740</v>
      </c>
      <c r="D207" s="216" t="s">
        <v>215</v>
      </c>
      <c r="E207" s="217" t="s">
        <v>4745</v>
      </c>
      <c r="F207" s="218" t="s">
        <v>4746</v>
      </c>
      <c r="G207" s="219" t="s">
        <v>263</v>
      </c>
      <c r="H207" s="220">
        <v>1</v>
      </c>
      <c r="I207" s="221"/>
      <c r="J207" s="222">
        <f>ROUND(I207*H207,2)</f>
        <v>0</v>
      </c>
      <c r="K207" s="218" t="s">
        <v>21</v>
      </c>
      <c r="L207" s="47"/>
      <c r="M207" s="223" t="s">
        <v>21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122</v>
      </c>
      <c r="AT207" s="227" t="s">
        <v>215</v>
      </c>
      <c r="AU207" s="227" t="s">
        <v>80</v>
      </c>
      <c r="AY207" s="20" t="s">
        <v>213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86</v>
      </c>
      <c r="BK207" s="228">
        <f>ROUND(I207*H207,2)</f>
        <v>0</v>
      </c>
      <c r="BL207" s="20" t="s">
        <v>122</v>
      </c>
      <c r="BM207" s="227" t="s">
        <v>4747</v>
      </c>
    </row>
    <row r="208" s="2" customFormat="1" ht="16.5" customHeight="1">
      <c r="A208" s="41"/>
      <c r="B208" s="42"/>
      <c r="C208" s="216" t="s">
        <v>1745</v>
      </c>
      <c r="D208" s="216" t="s">
        <v>215</v>
      </c>
      <c r="E208" s="217" t="s">
        <v>4748</v>
      </c>
      <c r="F208" s="218" t="s">
        <v>4617</v>
      </c>
      <c r="G208" s="219" t="s">
        <v>263</v>
      </c>
      <c r="H208" s="220">
        <v>10</v>
      </c>
      <c r="I208" s="221"/>
      <c r="J208" s="222">
        <f>ROUND(I208*H208,2)</f>
        <v>0</v>
      </c>
      <c r="K208" s="218" t="s">
        <v>21</v>
      </c>
      <c r="L208" s="47"/>
      <c r="M208" s="223" t="s">
        <v>21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122</v>
      </c>
      <c r="AT208" s="227" t="s">
        <v>215</v>
      </c>
      <c r="AU208" s="227" t="s">
        <v>80</v>
      </c>
      <c r="AY208" s="20" t="s">
        <v>213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86</v>
      </c>
      <c r="BK208" s="228">
        <f>ROUND(I208*H208,2)</f>
        <v>0</v>
      </c>
      <c r="BL208" s="20" t="s">
        <v>122</v>
      </c>
      <c r="BM208" s="227" t="s">
        <v>4749</v>
      </c>
    </row>
    <row r="209" s="2" customFormat="1" ht="16.5" customHeight="1">
      <c r="A209" s="41"/>
      <c r="B209" s="42"/>
      <c r="C209" s="216" t="s">
        <v>1750</v>
      </c>
      <c r="D209" s="216" t="s">
        <v>215</v>
      </c>
      <c r="E209" s="217" t="s">
        <v>4750</v>
      </c>
      <c r="F209" s="218" t="s">
        <v>4619</v>
      </c>
      <c r="G209" s="219" t="s">
        <v>256</v>
      </c>
      <c r="H209" s="220">
        <v>30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80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4751</v>
      </c>
    </row>
    <row r="210" s="12" customFormat="1" ht="25.92" customHeight="1">
      <c r="A210" s="12"/>
      <c r="B210" s="200"/>
      <c r="C210" s="201"/>
      <c r="D210" s="202" t="s">
        <v>72</v>
      </c>
      <c r="E210" s="203" t="s">
        <v>260</v>
      </c>
      <c r="F210" s="203" t="s">
        <v>4752</v>
      </c>
      <c r="G210" s="201"/>
      <c r="H210" s="201"/>
      <c r="I210" s="204"/>
      <c r="J210" s="205">
        <f>BK210</f>
        <v>0</v>
      </c>
      <c r="K210" s="201"/>
      <c r="L210" s="206"/>
      <c r="M210" s="207"/>
      <c r="N210" s="208"/>
      <c r="O210" s="208"/>
      <c r="P210" s="209">
        <f>SUM(P211:P222)</f>
        <v>0</v>
      </c>
      <c r="Q210" s="208"/>
      <c r="R210" s="209">
        <f>SUM(R211:R222)</f>
        <v>0</v>
      </c>
      <c r="S210" s="208"/>
      <c r="T210" s="210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80</v>
      </c>
      <c r="AT210" s="212" t="s">
        <v>72</v>
      </c>
      <c r="AU210" s="212" t="s">
        <v>73</v>
      </c>
      <c r="AY210" s="211" t="s">
        <v>213</v>
      </c>
      <c r="BK210" s="213">
        <f>SUM(BK211:BK222)</f>
        <v>0</v>
      </c>
    </row>
    <row r="211" s="2" customFormat="1" ht="16.5" customHeight="1">
      <c r="A211" s="41"/>
      <c r="B211" s="42"/>
      <c r="C211" s="216" t="s">
        <v>1758</v>
      </c>
      <c r="D211" s="216" t="s">
        <v>215</v>
      </c>
      <c r="E211" s="217" t="s">
        <v>4753</v>
      </c>
      <c r="F211" s="218" t="s">
        <v>4754</v>
      </c>
      <c r="G211" s="219" t="s">
        <v>263</v>
      </c>
      <c r="H211" s="220">
        <v>1</v>
      </c>
      <c r="I211" s="221"/>
      <c r="J211" s="222">
        <f>ROUND(I211*H211,2)</f>
        <v>0</v>
      </c>
      <c r="K211" s="218" t="s">
        <v>21</v>
      </c>
      <c r="L211" s="47"/>
      <c r="M211" s="223" t="s">
        <v>21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122</v>
      </c>
      <c r="AT211" s="227" t="s">
        <v>215</v>
      </c>
      <c r="AU211" s="227" t="s">
        <v>80</v>
      </c>
      <c r="AY211" s="20" t="s">
        <v>213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86</v>
      </c>
      <c r="BK211" s="228">
        <f>ROUND(I211*H211,2)</f>
        <v>0</v>
      </c>
      <c r="BL211" s="20" t="s">
        <v>122</v>
      </c>
      <c r="BM211" s="227" t="s">
        <v>4755</v>
      </c>
    </row>
    <row r="212" s="2" customFormat="1" ht="16.5" customHeight="1">
      <c r="A212" s="41"/>
      <c r="B212" s="42"/>
      <c r="C212" s="216" t="s">
        <v>1765</v>
      </c>
      <c r="D212" s="216" t="s">
        <v>215</v>
      </c>
      <c r="E212" s="217" t="s">
        <v>4756</v>
      </c>
      <c r="F212" s="218" t="s">
        <v>4757</v>
      </c>
      <c r="G212" s="219" t="s">
        <v>263</v>
      </c>
      <c r="H212" s="220">
        <v>1</v>
      </c>
      <c r="I212" s="221"/>
      <c r="J212" s="222">
        <f>ROUND(I212*H212,2)</f>
        <v>0</v>
      </c>
      <c r="K212" s="218" t="s">
        <v>21</v>
      </c>
      <c r="L212" s="47"/>
      <c r="M212" s="223" t="s">
        <v>21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122</v>
      </c>
      <c r="AT212" s="227" t="s">
        <v>215</v>
      </c>
      <c r="AU212" s="227" t="s">
        <v>80</v>
      </c>
      <c r="AY212" s="20" t="s">
        <v>213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86</v>
      </c>
      <c r="BK212" s="228">
        <f>ROUND(I212*H212,2)</f>
        <v>0</v>
      </c>
      <c r="BL212" s="20" t="s">
        <v>122</v>
      </c>
      <c r="BM212" s="227" t="s">
        <v>4758</v>
      </c>
    </row>
    <row r="213" s="2" customFormat="1" ht="16.5" customHeight="1">
      <c r="A213" s="41"/>
      <c r="B213" s="42"/>
      <c r="C213" s="216" t="s">
        <v>1771</v>
      </c>
      <c r="D213" s="216" t="s">
        <v>215</v>
      </c>
      <c r="E213" s="217" t="s">
        <v>4759</v>
      </c>
      <c r="F213" s="218" t="s">
        <v>4760</v>
      </c>
      <c r="G213" s="219" t="s">
        <v>424</v>
      </c>
      <c r="H213" s="220">
        <v>17</v>
      </c>
      <c r="I213" s="221"/>
      <c r="J213" s="222">
        <f>ROUND(I213*H213,2)</f>
        <v>0</v>
      </c>
      <c r="K213" s="218" t="s">
        <v>21</v>
      </c>
      <c r="L213" s="47"/>
      <c r="M213" s="223" t="s">
        <v>21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122</v>
      </c>
      <c r="AT213" s="227" t="s">
        <v>215</v>
      </c>
      <c r="AU213" s="227" t="s">
        <v>80</v>
      </c>
      <c r="AY213" s="20" t="s">
        <v>213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86</v>
      </c>
      <c r="BK213" s="228">
        <f>ROUND(I213*H213,2)</f>
        <v>0</v>
      </c>
      <c r="BL213" s="20" t="s">
        <v>122</v>
      </c>
      <c r="BM213" s="227" t="s">
        <v>4761</v>
      </c>
    </row>
    <row r="214" s="2" customFormat="1" ht="16.5" customHeight="1">
      <c r="A214" s="41"/>
      <c r="B214" s="42"/>
      <c r="C214" s="216" t="s">
        <v>1777</v>
      </c>
      <c r="D214" s="216" t="s">
        <v>215</v>
      </c>
      <c r="E214" s="217" t="s">
        <v>4762</v>
      </c>
      <c r="F214" s="218" t="s">
        <v>4763</v>
      </c>
      <c r="G214" s="219" t="s">
        <v>424</v>
      </c>
      <c r="H214" s="220">
        <v>1.5</v>
      </c>
      <c r="I214" s="221"/>
      <c r="J214" s="222">
        <f>ROUND(I214*H214,2)</f>
        <v>0</v>
      </c>
      <c r="K214" s="218" t="s">
        <v>21</v>
      </c>
      <c r="L214" s="47"/>
      <c r="M214" s="223" t="s">
        <v>21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122</v>
      </c>
      <c r="AT214" s="227" t="s">
        <v>215</v>
      </c>
      <c r="AU214" s="227" t="s">
        <v>80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4764</v>
      </c>
    </row>
    <row r="215" s="2" customFormat="1" ht="16.5" customHeight="1">
      <c r="A215" s="41"/>
      <c r="B215" s="42"/>
      <c r="C215" s="216" t="s">
        <v>1828</v>
      </c>
      <c r="D215" s="216" t="s">
        <v>215</v>
      </c>
      <c r="E215" s="217" t="s">
        <v>4765</v>
      </c>
      <c r="F215" s="218" t="s">
        <v>4766</v>
      </c>
      <c r="G215" s="219" t="s">
        <v>424</v>
      </c>
      <c r="H215" s="220">
        <v>17</v>
      </c>
      <c r="I215" s="221"/>
      <c r="J215" s="222">
        <f>ROUND(I215*H215,2)</f>
        <v>0</v>
      </c>
      <c r="K215" s="218" t="s">
        <v>21</v>
      </c>
      <c r="L215" s="47"/>
      <c r="M215" s="223" t="s">
        <v>21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122</v>
      </c>
      <c r="AT215" s="227" t="s">
        <v>215</v>
      </c>
      <c r="AU215" s="227" t="s">
        <v>80</v>
      </c>
      <c r="AY215" s="20" t="s">
        <v>213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86</v>
      </c>
      <c r="BK215" s="228">
        <f>ROUND(I215*H215,2)</f>
        <v>0</v>
      </c>
      <c r="BL215" s="20" t="s">
        <v>122</v>
      </c>
      <c r="BM215" s="227" t="s">
        <v>4767</v>
      </c>
    </row>
    <row r="216" s="2" customFormat="1" ht="16.5" customHeight="1">
      <c r="A216" s="41"/>
      <c r="B216" s="42"/>
      <c r="C216" s="216" t="s">
        <v>1837</v>
      </c>
      <c r="D216" s="216" t="s">
        <v>215</v>
      </c>
      <c r="E216" s="217" t="s">
        <v>4768</v>
      </c>
      <c r="F216" s="218" t="s">
        <v>4769</v>
      </c>
      <c r="G216" s="219" t="s">
        <v>424</v>
      </c>
      <c r="H216" s="220">
        <v>1.5</v>
      </c>
      <c r="I216" s="221"/>
      <c r="J216" s="222">
        <f>ROUND(I216*H216,2)</f>
        <v>0</v>
      </c>
      <c r="K216" s="218" t="s">
        <v>21</v>
      </c>
      <c r="L216" s="47"/>
      <c r="M216" s="223" t="s">
        <v>21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122</v>
      </c>
      <c r="AT216" s="227" t="s">
        <v>215</v>
      </c>
      <c r="AU216" s="227" t="s">
        <v>80</v>
      </c>
      <c r="AY216" s="20" t="s">
        <v>213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86</v>
      </c>
      <c r="BK216" s="228">
        <f>ROUND(I216*H216,2)</f>
        <v>0</v>
      </c>
      <c r="BL216" s="20" t="s">
        <v>122</v>
      </c>
      <c r="BM216" s="227" t="s">
        <v>4770</v>
      </c>
    </row>
    <row r="217" s="2" customFormat="1" ht="16.5" customHeight="1">
      <c r="A217" s="41"/>
      <c r="B217" s="42"/>
      <c r="C217" s="216" t="s">
        <v>1843</v>
      </c>
      <c r="D217" s="216" t="s">
        <v>215</v>
      </c>
      <c r="E217" s="217" t="s">
        <v>4771</v>
      </c>
      <c r="F217" s="218" t="s">
        <v>4626</v>
      </c>
      <c r="G217" s="219" t="s">
        <v>424</v>
      </c>
      <c r="H217" s="220">
        <v>18.5</v>
      </c>
      <c r="I217" s="221"/>
      <c r="J217" s="222">
        <f>ROUND(I217*H217,2)</f>
        <v>0</v>
      </c>
      <c r="K217" s="218" t="s">
        <v>21</v>
      </c>
      <c r="L217" s="47"/>
      <c r="M217" s="223" t="s">
        <v>21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122</v>
      </c>
      <c r="AT217" s="227" t="s">
        <v>215</v>
      </c>
      <c r="AU217" s="227" t="s">
        <v>80</v>
      </c>
      <c r="AY217" s="20" t="s">
        <v>213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86</v>
      </c>
      <c r="BK217" s="228">
        <f>ROUND(I217*H217,2)</f>
        <v>0</v>
      </c>
      <c r="BL217" s="20" t="s">
        <v>122</v>
      </c>
      <c r="BM217" s="227" t="s">
        <v>4772</v>
      </c>
    </row>
    <row r="218" s="2" customFormat="1" ht="16.5" customHeight="1">
      <c r="A218" s="41"/>
      <c r="B218" s="42"/>
      <c r="C218" s="216" t="s">
        <v>1848</v>
      </c>
      <c r="D218" s="216" t="s">
        <v>215</v>
      </c>
      <c r="E218" s="217" t="s">
        <v>4773</v>
      </c>
      <c r="F218" s="218" t="s">
        <v>4628</v>
      </c>
      <c r="G218" s="219" t="s">
        <v>424</v>
      </c>
      <c r="H218" s="220">
        <v>18.5</v>
      </c>
      <c r="I218" s="221"/>
      <c r="J218" s="222">
        <f>ROUND(I218*H218,2)</f>
        <v>0</v>
      </c>
      <c r="K218" s="218" t="s">
        <v>21</v>
      </c>
      <c r="L218" s="47"/>
      <c r="M218" s="223" t="s">
        <v>21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122</v>
      </c>
      <c r="AT218" s="227" t="s">
        <v>215</v>
      </c>
      <c r="AU218" s="227" t="s">
        <v>80</v>
      </c>
      <c r="AY218" s="20" t="s">
        <v>213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86</v>
      </c>
      <c r="BK218" s="228">
        <f>ROUND(I218*H218,2)</f>
        <v>0</v>
      </c>
      <c r="BL218" s="20" t="s">
        <v>122</v>
      </c>
      <c r="BM218" s="227" t="s">
        <v>4774</v>
      </c>
    </row>
    <row r="219" s="2" customFormat="1" ht="16.5" customHeight="1">
      <c r="A219" s="41"/>
      <c r="B219" s="42"/>
      <c r="C219" s="216" t="s">
        <v>1855</v>
      </c>
      <c r="D219" s="216" t="s">
        <v>215</v>
      </c>
      <c r="E219" s="217" t="s">
        <v>4775</v>
      </c>
      <c r="F219" s="218" t="s">
        <v>4700</v>
      </c>
      <c r="G219" s="219" t="s">
        <v>263</v>
      </c>
      <c r="H219" s="220">
        <v>1</v>
      </c>
      <c r="I219" s="221"/>
      <c r="J219" s="222">
        <f>ROUND(I219*H219,2)</f>
        <v>0</v>
      </c>
      <c r="K219" s="218" t="s">
        <v>21</v>
      </c>
      <c r="L219" s="47"/>
      <c r="M219" s="223" t="s">
        <v>21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122</v>
      </c>
      <c r="AT219" s="227" t="s">
        <v>215</v>
      </c>
      <c r="AU219" s="227" t="s">
        <v>80</v>
      </c>
      <c r="AY219" s="20" t="s">
        <v>213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86</v>
      </c>
      <c r="BK219" s="228">
        <f>ROUND(I219*H219,2)</f>
        <v>0</v>
      </c>
      <c r="BL219" s="20" t="s">
        <v>122</v>
      </c>
      <c r="BM219" s="227" t="s">
        <v>4776</v>
      </c>
    </row>
    <row r="220" s="2" customFormat="1" ht="16.5" customHeight="1">
      <c r="A220" s="41"/>
      <c r="B220" s="42"/>
      <c r="C220" s="216" t="s">
        <v>1861</v>
      </c>
      <c r="D220" s="216" t="s">
        <v>215</v>
      </c>
      <c r="E220" s="217" t="s">
        <v>4777</v>
      </c>
      <c r="F220" s="218" t="s">
        <v>4778</v>
      </c>
      <c r="G220" s="219" t="s">
        <v>263</v>
      </c>
      <c r="H220" s="220">
        <v>3</v>
      </c>
      <c r="I220" s="221"/>
      <c r="J220" s="222">
        <f>ROUND(I220*H220,2)</f>
        <v>0</v>
      </c>
      <c r="K220" s="218" t="s">
        <v>21</v>
      </c>
      <c r="L220" s="47"/>
      <c r="M220" s="223" t="s">
        <v>21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122</v>
      </c>
      <c r="AT220" s="227" t="s">
        <v>215</v>
      </c>
      <c r="AU220" s="227" t="s">
        <v>80</v>
      </c>
      <c r="AY220" s="20" t="s">
        <v>213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86</v>
      </c>
      <c r="BK220" s="228">
        <f>ROUND(I220*H220,2)</f>
        <v>0</v>
      </c>
      <c r="BL220" s="20" t="s">
        <v>122</v>
      </c>
      <c r="BM220" s="227" t="s">
        <v>4779</v>
      </c>
    </row>
    <row r="221" s="2" customFormat="1" ht="16.5" customHeight="1">
      <c r="A221" s="41"/>
      <c r="B221" s="42"/>
      <c r="C221" s="216" t="s">
        <v>1868</v>
      </c>
      <c r="D221" s="216" t="s">
        <v>215</v>
      </c>
      <c r="E221" s="217" t="s">
        <v>4780</v>
      </c>
      <c r="F221" s="218" t="s">
        <v>4617</v>
      </c>
      <c r="G221" s="219" t="s">
        <v>263</v>
      </c>
      <c r="H221" s="220">
        <v>2</v>
      </c>
      <c r="I221" s="221"/>
      <c r="J221" s="222">
        <f>ROUND(I221*H221,2)</f>
        <v>0</v>
      </c>
      <c r="K221" s="218" t="s">
        <v>21</v>
      </c>
      <c r="L221" s="47"/>
      <c r="M221" s="223" t="s">
        <v>21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122</v>
      </c>
      <c r="AT221" s="227" t="s">
        <v>215</v>
      </c>
      <c r="AU221" s="227" t="s">
        <v>80</v>
      </c>
      <c r="AY221" s="20" t="s">
        <v>213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86</v>
      </c>
      <c r="BK221" s="228">
        <f>ROUND(I221*H221,2)</f>
        <v>0</v>
      </c>
      <c r="BL221" s="20" t="s">
        <v>122</v>
      </c>
      <c r="BM221" s="227" t="s">
        <v>4781</v>
      </c>
    </row>
    <row r="222" s="2" customFormat="1" ht="16.5" customHeight="1">
      <c r="A222" s="41"/>
      <c r="B222" s="42"/>
      <c r="C222" s="216" t="s">
        <v>1874</v>
      </c>
      <c r="D222" s="216" t="s">
        <v>215</v>
      </c>
      <c r="E222" s="217" t="s">
        <v>4782</v>
      </c>
      <c r="F222" s="218" t="s">
        <v>4619</v>
      </c>
      <c r="G222" s="219" t="s">
        <v>256</v>
      </c>
      <c r="H222" s="220">
        <v>15</v>
      </c>
      <c r="I222" s="221"/>
      <c r="J222" s="222">
        <f>ROUND(I222*H222,2)</f>
        <v>0</v>
      </c>
      <c r="K222" s="218" t="s">
        <v>21</v>
      </c>
      <c r="L222" s="47"/>
      <c r="M222" s="223" t="s">
        <v>21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122</v>
      </c>
      <c r="AT222" s="227" t="s">
        <v>215</v>
      </c>
      <c r="AU222" s="227" t="s">
        <v>80</v>
      </c>
      <c r="AY222" s="20" t="s">
        <v>213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86</v>
      </c>
      <c r="BK222" s="228">
        <f>ROUND(I222*H222,2)</f>
        <v>0</v>
      </c>
      <c r="BL222" s="20" t="s">
        <v>122</v>
      </c>
      <c r="BM222" s="227" t="s">
        <v>4783</v>
      </c>
    </row>
    <row r="223" s="12" customFormat="1" ht="25.92" customHeight="1">
      <c r="A223" s="12"/>
      <c r="B223" s="200"/>
      <c r="C223" s="201"/>
      <c r="D223" s="202" t="s">
        <v>72</v>
      </c>
      <c r="E223" s="203" t="s">
        <v>244</v>
      </c>
      <c r="F223" s="203" t="s">
        <v>4784</v>
      </c>
      <c r="G223" s="201"/>
      <c r="H223" s="201"/>
      <c r="I223" s="204"/>
      <c r="J223" s="205">
        <f>BK223</f>
        <v>0</v>
      </c>
      <c r="K223" s="201"/>
      <c r="L223" s="206"/>
      <c r="M223" s="207"/>
      <c r="N223" s="208"/>
      <c r="O223" s="208"/>
      <c r="P223" s="209">
        <f>SUM(P224:P274)</f>
        <v>0</v>
      </c>
      <c r="Q223" s="208"/>
      <c r="R223" s="209">
        <f>SUM(R224:R274)</f>
        <v>0</v>
      </c>
      <c r="S223" s="208"/>
      <c r="T223" s="210">
        <f>SUM(T224:T274)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80</v>
      </c>
      <c r="AT223" s="212" t="s">
        <v>72</v>
      </c>
      <c r="AU223" s="212" t="s">
        <v>73</v>
      </c>
      <c r="AY223" s="211" t="s">
        <v>213</v>
      </c>
      <c r="BK223" s="213">
        <f>SUM(BK224:BK274)</f>
        <v>0</v>
      </c>
    </row>
    <row r="224" s="2" customFormat="1" ht="16.5" customHeight="1">
      <c r="A224" s="41"/>
      <c r="B224" s="42"/>
      <c r="C224" s="216" t="s">
        <v>1879</v>
      </c>
      <c r="D224" s="216" t="s">
        <v>215</v>
      </c>
      <c r="E224" s="217" t="s">
        <v>4785</v>
      </c>
      <c r="F224" s="218" t="s">
        <v>4786</v>
      </c>
      <c r="G224" s="219" t="s">
        <v>263</v>
      </c>
      <c r="H224" s="220">
        <v>9</v>
      </c>
      <c r="I224" s="221"/>
      <c r="J224" s="222">
        <f>ROUND(I224*H224,2)</f>
        <v>0</v>
      </c>
      <c r="K224" s="218" t="s">
        <v>21</v>
      </c>
      <c r="L224" s="47"/>
      <c r="M224" s="223" t="s">
        <v>21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122</v>
      </c>
      <c r="AT224" s="227" t="s">
        <v>215</v>
      </c>
      <c r="AU224" s="227" t="s">
        <v>80</v>
      </c>
      <c r="AY224" s="20" t="s">
        <v>213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86</v>
      </c>
      <c r="BK224" s="228">
        <f>ROUND(I224*H224,2)</f>
        <v>0</v>
      </c>
      <c r="BL224" s="20" t="s">
        <v>122</v>
      </c>
      <c r="BM224" s="227" t="s">
        <v>4787</v>
      </c>
    </row>
    <row r="225" s="2" customFormat="1" ht="16.5" customHeight="1">
      <c r="A225" s="41"/>
      <c r="B225" s="42"/>
      <c r="C225" s="216" t="s">
        <v>1884</v>
      </c>
      <c r="D225" s="216" t="s">
        <v>215</v>
      </c>
      <c r="E225" s="217" t="s">
        <v>4788</v>
      </c>
      <c r="F225" s="218" t="s">
        <v>4789</v>
      </c>
      <c r="G225" s="219" t="s">
        <v>263</v>
      </c>
      <c r="H225" s="220">
        <v>8</v>
      </c>
      <c r="I225" s="221"/>
      <c r="J225" s="222">
        <f>ROUND(I225*H225,2)</f>
        <v>0</v>
      </c>
      <c r="K225" s="218" t="s">
        <v>21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80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4790</v>
      </c>
    </row>
    <row r="226" s="2" customFormat="1" ht="16.5" customHeight="1">
      <c r="A226" s="41"/>
      <c r="B226" s="42"/>
      <c r="C226" s="216" t="s">
        <v>1889</v>
      </c>
      <c r="D226" s="216" t="s">
        <v>215</v>
      </c>
      <c r="E226" s="217" t="s">
        <v>4791</v>
      </c>
      <c r="F226" s="218" t="s">
        <v>4792</v>
      </c>
      <c r="G226" s="219" t="s">
        <v>263</v>
      </c>
      <c r="H226" s="220">
        <v>17</v>
      </c>
      <c r="I226" s="221"/>
      <c r="J226" s="222">
        <f>ROUND(I226*H226,2)</f>
        <v>0</v>
      </c>
      <c r="K226" s="218" t="s">
        <v>21</v>
      </c>
      <c r="L226" s="47"/>
      <c r="M226" s="223" t="s">
        <v>21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122</v>
      </c>
      <c r="AT226" s="227" t="s">
        <v>215</v>
      </c>
      <c r="AU226" s="227" t="s">
        <v>80</v>
      </c>
      <c r="AY226" s="20" t="s">
        <v>213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86</v>
      </c>
      <c r="BK226" s="228">
        <f>ROUND(I226*H226,2)</f>
        <v>0</v>
      </c>
      <c r="BL226" s="20" t="s">
        <v>122</v>
      </c>
      <c r="BM226" s="227" t="s">
        <v>4793</v>
      </c>
    </row>
    <row r="227" s="2" customFormat="1" ht="16.5" customHeight="1">
      <c r="A227" s="41"/>
      <c r="B227" s="42"/>
      <c r="C227" s="216" t="s">
        <v>1894</v>
      </c>
      <c r="D227" s="216" t="s">
        <v>215</v>
      </c>
      <c r="E227" s="217" t="s">
        <v>4794</v>
      </c>
      <c r="F227" s="218" t="s">
        <v>4795</v>
      </c>
      <c r="G227" s="219" t="s">
        <v>263</v>
      </c>
      <c r="H227" s="220">
        <v>17</v>
      </c>
      <c r="I227" s="221"/>
      <c r="J227" s="222">
        <f>ROUND(I227*H227,2)</f>
        <v>0</v>
      </c>
      <c r="K227" s="218" t="s">
        <v>21</v>
      </c>
      <c r="L227" s="47"/>
      <c r="M227" s="223" t="s">
        <v>21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122</v>
      </c>
      <c r="AT227" s="227" t="s">
        <v>215</v>
      </c>
      <c r="AU227" s="227" t="s">
        <v>80</v>
      </c>
      <c r="AY227" s="20" t="s">
        <v>213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86</v>
      </c>
      <c r="BK227" s="228">
        <f>ROUND(I227*H227,2)</f>
        <v>0</v>
      </c>
      <c r="BL227" s="20" t="s">
        <v>122</v>
      </c>
      <c r="BM227" s="227" t="s">
        <v>4796</v>
      </c>
    </row>
    <row r="228" s="2" customFormat="1" ht="16.5" customHeight="1">
      <c r="A228" s="41"/>
      <c r="B228" s="42"/>
      <c r="C228" s="216" t="s">
        <v>1901</v>
      </c>
      <c r="D228" s="216" t="s">
        <v>215</v>
      </c>
      <c r="E228" s="217" t="s">
        <v>4797</v>
      </c>
      <c r="F228" s="218" t="s">
        <v>4798</v>
      </c>
      <c r="G228" s="219" t="s">
        <v>263</v>
      </c>
      <c r="H228" s="220">
        <v>9</v>
      </c>
      <c r="I228" s="221"/>
      <c r="J228" s="222">
        <f>ROUND(I228*H228,2)</f>
        <v>0</v>
      </c>
      <c r="K228" s="218" t="s">
        <v>21</v>
      </c>
      <c r="L228" s="47"/>
      <c r="M228" s="223" t="s">
        <v>21</v>
      </c>
      <c r="N228" s="224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122</v>
      </c>
      <c r="AT228" s="227" t="s">
        <v>215</v>
      </c>
      <c r="AU228" s="227" t="s">
        <v>80</v>
      </c>
      <c r="AY228" s="20" t="s">
        <v>213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86</v>
      </c>
      <c r="BK228" s="228">
        <f>ROUND(I228*H228,2)</f>
        <v>0</v>
      </c>
      <c r="BL228" s="20" t="s">
        <v>122</v>
      </c>
      <c r="BM228" s="227" t="s">
        <v>4799</v>
      </c>
    </row>
    <row r="229" s="2" customFormat="1" ht="16.5" customHeight="1">
      <c r="A229" s="41"/>
      <c r="B229" s="42"/>
      <c r="C229" s="216" t="s">
        <v>1940</v>
      </c>
      <c r="D229" s="216" t="s">
        <v>215</v>
      </c>
      <c r="E229" s="217" t="s">
        <v>4800</v>
      </c>
      <c r="F229" s="218" t="s">
        <v>4801</v>
      </c>
      <c r="G229" s="219" t="s">
        <v>263</v>
      </c>
      <c r="H229" s="220">
        <v>8</v>
      </c>
      <c r="I229" s="221"/>
      <c r="J229" s="222">
        <f>ROUND(I229*H229,2)</f>
        <v>0</v>
      </c>
      <c r="K229" s="218" t="s">
        <v>21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122</v>
      </c>
      <c r="AT229" s="227" t="s">
        <v>215</v>
      </c>
      <c r="AU229" s="227" t="s">
        <v>80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122</v>
      </c>
      <c r="BM229" s="227" t="s">
        <v>4802</v>
      </c>
    </row>
    <row r="230" s="2" customFormat="1" ht="16.5" customHeight="1">
      <c r="A230" s="41"/>
      <c r="B230" s="42"/>
      <c r="C230" s="216" t="s">
        <v>1947</v>
      </c>
      <c r="D230" s="216" t="s">
        <v>215</v>
      </c>
      <c r="E230" s="217" t="s">
        <v>4803</v>
      </c>
      <c r="F230" s="218" t="s">
        <v>4804</v>
      </c>
      <c r="G230" s="219" t="s">
        <v>263</v>
      </c>
      <c r="H230" s="220">
        <v>17</v>
      </c>
      <c r="I230" s="221"/>
      <c r="J230" s="222">
        <f>ROUND(I230*H230,2)</f>
        <v>0</v>
      </c>
      <c r="K230" s="218" t="s">
        <v>21</v>
      </c>
      <c r="L230" s="47"/>
      <c r="M230" s="223" t="s">
        <v>21</v>
      </c>
      <c r="N230" s="224" t="s">
        <v>45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122</v>
      </c>
      <c r="AT230" s="227" t="s">
        <v>215</v>
      </c>
      <c r="AU230" s="227" t="s">
        <v>80</v>
      </c>
      <c r="AY230" s="20" t="s">
        <v>213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86</v>
      </c>
      <c r="BK230" s="228">
        <f>ROUND(I230*H230,2)</f>
        <v>0</v>
      </c>
      <c r="BL230" s="20" t="s">
        <v>122</v>
      </c>
      <c r="BM230" s="227" t="s">
        <v>4805</v>
      </c>
    </row>
    <row r="231" s="2" customFormat="1" ht="16.5" customHeight="1">
      <c r="A231" s="41"/>
      <c r="B231" s="42"/>
      <c r="C231" s="216" t="s">
        <v>1951</v>
      </c>
      <c r="D231" s="216" t="s">
        <v>215</v>
      </c>
      <c r="E231" s="217" t="s">
        <v>4806</v>
      </c>
      <c r="F231" s="218" t="s">
        <v>4807</v>
      </c>
      <c r="G231" s="219" t="s">
        <v>263</v>
      </c>
      <c r="H231" s="220">
        <v>17</v>
      </c>
      <c r="I231" s="221"/>
      <c r="J231" s="222">
        <f>ROUND(I231*H231,2)</f>
        <v>0</v>
      </c>
      <c r="K231" s="218" t="s">
        <v>21</v>
      </c>
      <c r="L231" s="47"/>
      <c r="M231" s="223" t="s">
        <v>21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122</v>
      </c>
      <c r="AT231" s="227" t="s">
        <v>215</v>
      </c>
      <c r="AU231" s="227" t="s">
        <v>80</v>
      </c>
      <c r="AY231" s="20" t="s">
        <v>213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86</v>
      </c>
      <c r="BK231" s="228">
        <f>ROUND(I231*H231,2)</f>
        <v>0</v>
      </c>
      <c r="BL231" s="20" t="s">
        <v>122</v>
      </c>
      <c r="BM231" s="227" t="s">
        <v>4808</v>
      </c>
    </row>
    <row r="232" s="2" customFormat="1" ht="16.5" customHeight="1">
      <c r="A232" s="41"/>
      <c r="B232" s="42"/>
      <c r="C232" s="216" t="s">
        <v>1958</v>
      </c>
      <c r="D232" s="216" t="s">
        <v>215</v>
      </c>
      <c r="E232" s="217" t="s">
        <v>4809</v>
      </c>
      <c r="F232" s="218" t="s">
        <v>4810</v>
      </c>
      <c r="G232" s="219" t="s">
        <v>263</v>
      </c>
      <c r="H232" s="220">
        <v>8</v>
      </c>
      <c r="I232" s="221"/>
      <c r="J232" s="222">
        <f>ROUND(I232*H232,2)</f>
        <v>0</v>
      </c>
      <c r="K232" s="218" t="s">
        <v>21</v>
      </c>
      <c r="L232" s="47"/>
      <c r="M232" s="223" t="s">
        <v>21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122</v>
      </c>
      <c r="AT232" s="227" t="s">
        <v>215</v>
      </c>
      <c r="AU232" s="227" t="s">
        <v>80</v>
      </c>
      <c r="AY232" s="20" t="s">
        <v>213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86</v>
      </c>
      <c r="BK232" s="228">
        <f>ROUND(I232*H232,2)</f>
        <v>0</v>
      </c>
      <c r="BL232" s="20" t="s">
        <v>122</v>
      </c>
      <c r="BM232" s="227" t="s">
        <v>4811</v>
      </c>
    </row>
    <row r="233" s="2" customFormat="1" ht="16.5" customHeight="1">
      <c r="A233" s="41"/>
      <c r="B233" s="42"/>
      <c r="C233" s="216" t="s">
        <v>4243</v>
      </c>
      <c r="D233" s="216" t="s">
        <v>215</v>
      </c>
      <c r="E233" s="217" t="s">
        <v>4812</v>
      </c>
      <c r="F233" s="218" t="s">
        <v>4813</v>
      </c>
      <c r="G233" s="219" t="s">
        <v>263</v>
      </c>
      <c r="H233" s="220">
        <v>16</v>
      </c>
      <c r="I233" s="221"/>
      <c r="J233" s="222">
        <f>ROUND(I233*H233,2)</f>
        <v>0</v>
      </c>
      <c r="K233" s="218" t="s">
        <v>21</v>
      </c>
      <c r="L233" s="47"/>
      <c r="M233" s="223" t="s">
        <v>21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122</v>
      </c>
      <c r="AT233" s="227" t="s">
        <v>215</v>
      </c>
      <c r="AU233" s="227" t="s">
        <v>80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122</v>
      </c>
      <c r="BM233" s="227" t="s">
        <v>4814</v>
      </c>
    </row>
    <row r="234" s="2" customFormat="1" ht="16.5" customHeight="1">
      <c r="A234" s="41"/>
      <c r="B234" s="42"/>
      <c r="C234" s="216" t="s">
        <v>4248</v>
      </c>
      <c r="D234" s="216" t="s">
        <v>215</v>
      </c>
      <c r="E234" s="217" t="s">
        <v>4815</v>
      </c>
      <c r="F234" s="218" t="s">
        <v>4816</v>
      </c>
      <c r="G234" s="219" t="s">
        <v>263</v>
      </c>
      <c r="H234" s="220">
        <v>1</v>
      </c>
      <c r="I234" s="221"/>
      <c r="J234" s="222">
        <f>ROUND(I234*H234,2)</f>
        <v>0</v>
      </c>
      <c r="K234" s="218" t="s">
        <v>21</v>
      </c>
      <c r="L234" s="47"/>
      <c r="M234" s="223" t="s">
        <v>21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122</v>
      </c>
      <c r="AT234" s="227" t="s">
        <v>215</v>
      </c>
      <c r="AU234" s="227" t="s">
        <v>80</v>
      </c>
      <c r="AY234" s="20" t="s">
        <v>213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86</v>
      </c>
      <c r="BK234" s="228">
        <f>ROUND(I234*H234,2)</f>
        <v>0</v>
      </c>
      <c r="BL234" s="20" t="s">
        <v>122</v>
      </c>
      <c r="BM234" s="227" t="s">
        <v>4817</v>
      </c>
    </row>
    <row r="235" s="2" customFormat="1" ht="16.5" customHeight="1">
      <c r="A235" s="41"/>
      <c r="B235" s="42"/>
      <c r="C235" s="216" t="s">
        <v>4252</v>
      </c>
      <c r="D235" s="216" t="s">
        <v>215</v>
      </c>
      <c r="E235" s="217" t="s">
        <v>4818</v>
      </c>
      <c r="F235" s="218" t="s">
        <v>4819</v>
      </c>
      <c r="G235" s="219" t="s">
        <v>263</v>
      </c>
      <c r="H235" s="220">
        <v>11</v>
      </c>
      <c r="I235" s="221"/>
      <c r="J235" s="222">
        <f>ROUND(I235*H235,2)</f>
        <v>0</v>
      </c>
      <c r="K235" s="218" t="s">
        <v>21</v>
      </c>
      <c r="L235" s="47"/>
      <c r="M235" s="223" t="s">
        <v>21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122</v>
      </c>
      <c r="AT235" s="227" t="s">
        <v>215</v>
      </c>
      <c r="AU235" s="227" t="s">
        <v>80</v>
      </c>
      <c r="AY235" s="20" t="s">
        <v>213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86</v>
      </c>
      <c r="BK235" s="228">
        <f>ROUND(I235*H235,2)</f>
        <v>0</v>
      </c>
      <c r="BL235" s="20" t="s">
        <v>122</v>
      </c>
      <c r="BM235" s="227" t="s">
        <v>4820</v>
      </c>
    </row>
    <row r="236" s="2" customFormat="1" ht="16.5" customHeight="1">
      <c r="A236" s="41"/>
      <c r="B236" s="42"/>
      <c r="C236" s="216" t="s">
        <v>4256</v>
      </c>
      <c r="D236" s="216" t="s">
        <v>215</v>
      </c>
      <c r="E236" s="217" t="s">
        <v>4821</v>
      </c>
      <c r="F236" s="218" t="s">
        <v>4822</v>
      </c>
      <c r="G236" s="219" t="s">
        <v>263</v>
      </c>
      <c r="H236" s="220">
        <v>28</v>
      </c>
      <c r="I236" s="221"/>
      <c r="J236" s="222">
        <f>ROUND(I236*H236,2)</f>
        <v>0</v>
      </c>
      <c r="K236" s="218" t="s">
        <v>21</v>
      </c>
      <c r="L236" s="47"/>
      <c r="M236" s="223" t="s">
        <v>21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122</v>
      </c>
      <c r="AT236" s="227" t="s">
        <v>215</v>
      </c>
      <c r="AU236" s="227" t="s">
        <v>80</v>
      </c>
      <c r="AY236" s="20" t="s">
        <v>213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86</v>
      </c>
      <c r="BK236" s="228">
        <f>ROUND(I236*H236,2)</f>
        <v>0</v>
      </c>
      <c r="BL236" s="20" t="s">
        <v>122</v>
      </c>
      <c r="BM236" s="227" t="s">
        <v>4823</v>
      </c>
    </row>
    <row r="237" s="2" customFormat="1" ht="16.5" customHeight="1">
      <c r="A237" s="41"/>
      <c r="B237" s="42"/>
      <c r="C237" s="216" t="s">
        <v>4260</v>
      </c>
      <c r="D237" s="216" t="s">
        <v>215</v>
      </c>
      <c r="E237" s="217" t="s">
        <v>4824</v>
      </c>
      <c r="F237" s="218" t="s">
        <v>4825</v>
      </c>
      <c r="G237" s="219" t="s">
        <v>263</v>
      </c>
      <c r="H237" s="220">
        <v>28</v>
      </c>
      <c r="I237" s="221"/>
      <c r="J237" s="222">
        <f>ROUND(I237*H237,2)</f>
        <v>0</v>
      </c>
      <c r="K237" s="218" t="s">
        <v>21</v>
      </c>
      <c r="L237" s="47"/>
      <c r="M237" s="223" t="s">
        <v>21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122</v>
      </c>
      <c r="AT237" s="227" t="s">
        <v>215</v>
      </c>
      <c r="AU237" s="227" t="s">
        <v>80</v>
      </c>
      <c r="AY237" s="20" t="s">
        <v>213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86</v>
      </c>
      <c r="BK237" s="228">
        <f>ROUND(I237*H237,2)</f>
        <v>0</v>
      </c>
      <c r="BL237" s="20" t="s">
        <v>122</v>
      </c>
      <c r="BM237" s="227" t="s">
        <v>4826</v>
      </c>
    </row>
    <row r="238" s="2" customFormat="1" ht="16.5" customHeight="1">
      <c r="A238" s="41"/>
      <c r="B238" s="42"/>
      <c r="C238" s="216" t="s">
        <v>4264</v>
      </c>
      <c r="D238" s="216" t="s">
        <v>215</v>
      </c>
      <c r="E238" s="217" t="s">
        <v>4827</v>
      </c>
      <c r="F238" s="218" t="s">
        <v>4828</v>
      </c>
      <c r="G238" s="219" t="s">
        <v>263</v>
      </c>
      <c r="H238" s="220">
        <v>28</v>
      </c>
      <c r="I238" s="221"/>
      <c r="J238" s="222">
        <f>ROUND(I238*H238,2)</f>
        <v>0</v>
      </c>
      <c r="K238" s="218" t="s">
        <v>21</v>
      </c>
      <c r="L238" s="47"/>
      <c r="M238" s="223" t="s">
        <v>21</v>
      </c>
      <c r="N238" s="224" t="s">
        <v>45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122</v>
      </c>
      <c r="AT238" s="227" t="s">
        <v>215</v>
      </c>
      <c r="AU238" s="227" t="s">
        <v>80</v>
      </c>
      <c r="AY238" s="20" t="s">
        <v>213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86</v>
      </c>
      <c r="BK238" s="228">
        <f>ROUND(I238*H238,2)</f>
        <v>0</v>
      </c>
      <c r="BL238" s="20" t="s">
        <v>122</v>
      </c>
      <c r="BM238" s="227" t="s">
        <v>4829</v>
      </c>
    </row>
    <row r="239" s="2" customFormat="1" ht="16.5" customHeight="1">
      <c r="A239" s="41"/>
      <c r="B239" s="42"/>
      <c r="C239" s="216" t="s">
        <v>4268</v>
      </c>
      <c r="D239" s="216" t="s">
        <v>215</v>
      </c>
      <c r="E239" s="217" t="s">
        <v>4830</v>
      </c>
      <c r="F239" s="218" t="s">
        <v>4831</v>
      </c>
      <c r="G239" s="219" t="s">
        <v>263</v>
      </c>
      <c r="H239" s="220">
        <v>28</v>
      </c>
      <c r="I239" s="221"/>
      <c r="J239" s="222">
        <f>ROUND(I239*H239,2)</f>
        <v>0</v>
      </c>
      <c r="K239" s="218" t="s">
        <v>21</v>
      </c>
      <c r="L239" s="47"/>
      <c r="M239" s="223" t="s">
        <v>21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122</v>
      </c>
      <c r="AT239" s="227" t="s">
        <v>215</v>
      </c>
      <c r="AU239" s="227" t="s">
        <v>80</v>
      </c>
      <c r="AY239" s="20" t="s">
        <v>213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86</v>
      </c>
      <c r="BK239" s="228">
        <f>ROUND(I239*H239,2)</f>
        <v>0</v>
      </c>
      <c r="BL239" s="20" t="s">
        <v>122</v>
      </c>
      <c r="BM239" s="227" t="s">
        <v>4832</v>
      </c>
    </row>
    <row r="240" s="2" customFormat="1" ht="16.5" customHeight="1">
      <c r="A240" s="41"/>
      <c r="B240" s="42"/>
      <c r="C240" s="216" t="s">
        <v>4272</v>
      </c>
      <c r="D240" s="216" t="s">
        <v>215</v>
      </c>
      <c r="E240" s="217" t="s">
        <v>4833</v>
      </c>
      <c r="F240" s="218" t="s">
        <v>4834</v>
      </c>
      <c r="G240" s="219" t="s">
        <v>263</v>
      </c>
      <c r="H240" s="220">
        <v>56</v>
      </c>
      <c r="I240" s="221"/>
      <c r="J240" s="222">
        <f>ROUND(I240*H240,2)</f>
        <v>0</v>
      </c>
      <c r="K240" s="218" t="s">
        <v>21</v>
      </c>
      <c r="L240" s="47"/>
      <c r="M240" s="223" t="s">
        <v>21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122</v>
      </c>
      <c r="AT240" s="227" t="s">
        <v>215</v>
      </c>
      <c r="AU240" s="227" t="s">
        <v>80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122</v>
      </c>
      <c r="BM240" s="227" t="s">
        <v>4835</v>
      </c>
    </row>
    <row r="241" s="2" customFormat="1" ht="16.5" customHeight="1">
      <c r="A241" s="41"/>
      <c r="B241" s="42"/>
      <c r="C241" s="216" t="s">
        <v>4276</v>
      </c>
      <c r="D241" s="216" t="s">
        <v>215</v>
      </c>
      <c r="E241" s="217" t="s">
        <v>4836</v>
      </c>
      <c r="F241" s="218" t="s">
        <v>4837</v>
      </c>
      <c r="G241" s="219" t="s">
        <v>263</v>
      </c>
      <c r="H241" s="220">
        <v>10</v>
      </c>
      <c r="I241" s="221"/>
      <c r="J241" s="222">
        <f>ROUND(I241*H241,2)</f>
        <v>0</v>
      </c>
      <c r="K241" s="218" t="s">
        <v>21</v>
      </c>
      <c r="L241" s="47"/>
      <c r="M241" s="223" t="s">
        <v>21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122</v>
      </c>
      <c r="AT241" s="227" t="s">
        <v>215</v>
      </c>
      <c r="AU241" s="227" t="s">
        <v>80</v>
      </c>
      <c r="AY241" s="20" t="s">
        <v>213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86</v>
      </c>
      <c r="BK241" s="228">
        <f>ROUND(I241*H241,2)</f>
        <v>0</v>
      </c>
      <c r="BL241" s="20" t="s">
        <v>122</v>
      </c>
      <c r="BM241" s="227" t="s">
        <v>4838</v>
      </c>
    </row>
    <row r="242" s="2" customFormat="1" ht="16.5" customHeight="1">
      <c r="A242" s="41"/>
      <c r="B242" s="42"/>
      <c r="C242" s="216" t="s">
        <v>4280</v>
      </c>
      <c r="D242" s="216" t="s">
        <v>215</v>
      </c>
      <c r="E242" s="217" t="s">
        <v>4839</v>
      </c>
      <c r="F242" s="218" t="s">
        <v>4840</v>
      </c>
      <c r="G242" s="219" t="s">
        <v>263</v>
      </c>
      <c r="H242" s="220">
        <v>10</v>
      </c>
      <c r="I242" s="221"/>
      <c r="J242" s="222">
        <f>ROUND(I242*H242,2)</f>
        <v>0</v>
      </c>
      <c r="K242" s="218" t="s">
        <v>21</v>
      </c>
      <c r="L242" s="47"/>
      <c r="M242" s="223" t="s">
        <v>21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122</v>
      </c>
      <c r="AT242" s="227" t="s">
        <v>215</v>
      </c>
      <c r="AU242" s="227" t="s">
        <v>80</v>
      </c>
      <c r="AY242" s="20" t="s">
        <v>213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86</v>
      </c>
      <c r="BK242" s="228">
        <f>ROUND(I242*H242,2)</f>
        <v>0</v>
      </c>
      <c r="BL242" s="20" t="s">
        <v>122</v>
      </c>
      <c r="BM242" s="227" t="s">
        <v>4841</v>
      </c>
    </row>
    <row r="243" s="2" customFormat="1" ht="16.5" customHeight="1">
      <c r="A243" s="41"/>
      <c r="B243" s="42"/>
      <c r="C243" s="216" t="s">
        <v>4284</v>
      </c>
      <c r="D243" s="216" t="s">
        <v>215</v>
      </c>
      <c r="E243" s="217" t="s">
        <v>4842</v>
      </c>
      <c r="F243" s="218" t="s">
        <v>4843</v>
      </c>
      <c r="G243" s="219" t="s">
        <v>263</v>
      </c>
      <c r="H243" s="220">
        <v>10</v>
      </c>
      <c r="I243" s="221"/>
      <c r="J243" s="222">
        <f>ROUND(I243*H243,2)</f>
        <v>0</v>
      </c>
      <c r="K243" s="218" t="s">
        <v>21</v>
      </c>
      <c r="L243" s="47"/>
      <c r="M243" s="223" t="s">
        <v>21</v>
      </c>
      <c r="N243" s="224" t="s">
        <v>45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122</v>
      </c>
      <c r="AT243" s="227" t="s">
        <v>215</v>
      </c>
      <c r="AU243" s="227" t="s">
        <v>80</v>
      </c>
      <c r="AY243" s="20" t="s">
        <v>213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86</v>
      </c>
      <c r="BK243" s="228">
        <f>ROUND(I243*H243,2)</f>
        <v>0</v>
      </c>
      <c r="BL243" s="20" t="s">
        <v>122</v>
      </c>
      <c r="BM243" s="227" t="s">
        <v>4844</v>
      </c>
    </row>
    <row r="244" s="2" customFormat="1" ht="16.5" customHeight="1">
      <c r="A244" s="41"/>
      <c r="B244" s="42"/>
      <c r="C244" s="216" t="s">
        <v>4288</v>
      </c>
      <c r="D244" s="216" t="s">
        <v>215</v>
      </c>
      <c r="E244" s="217" t="s">
        <v>4845</v>
      </c>
      <c r="F244" s="218" t="s">
        <v>4846</v>
      </c>
      <c r="G244" s="219" t="s">
        <v>263</v>
      </c>
      <c r="H244" s="220">
        <v>10</v>
      </c>
      <c r="I244" s="221"/>
      <c r="J244" s="222">
        <f>ROUND(I244*H244,2)</f>
        <v>0</v>
      </c>
      <c r="K244" s="218" t="s">
        <v>21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122</v>
      </c>
      <c r="AT244" s="227" t="s">
        <v>215</v>
      </c>
      <c r="AU244" s="227" t="s">
        <v>80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122</v>
      </c>
      <c r="BM244" s="227" t="s">
        <v>4847</v>
      </c>
    </row>
    <row r="245" s="2" customFormat="1" ht="16.5" customHeight="1">
      <c r="A245" s="41"/>
      <c r="B245" s="42"/>
      <c r="C245" s="216" t="s">
        <v>4292</v>
      </c>
      <c r="D245" s="216" t="s">
        <v>215</v>
      </c>
      <c r="E245" s="217" t="s">
        <v>4848</v>
      </c>
      <c r="F245" s="218" t="s">
        <v>4849</v>
      </c>
      <c r="G245" s="219" t="s">
        <v>263</v>
      </c>
      <c r="H245" s="220">
        <v>10</v>
      </c>
      <c r="I245" s="221"/>
      <c r="J245" s="222">
        <f>ROUND(I245*H245,2)</f>
        <v>0</v>
      </c>
      <c r="K245" s="218" t="s">
        <v>21</v>
      </c>
      <c r="L245" s="47"/>
      <c r="M245" s="223" t="s">
        <v>21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122</v>
      </c>
      <c r="AT245" s="227" t="s">
        <v>215</v>
      </c>
      <c r="AU245" s="227" t="s">
        <v>80</v>
      </c>
      <c r="AY245" s="20" t="s">
        <v>213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86</v>
      </c>
      <c r="BK245" s="228">
        <f>ROUND(I245*H245,2)</f>
        <v>0</v>
      </c>
      <c r="BL245" s="20" t="s">
        <v>122</v>
      </c>
      <c r="BM245" s="227" t="s">
        <v>4850</v>
      </c>
    </row>
    <row r="246" s="2" customFormat="1" ht="16.5" customHeight="1">
      <c r="A246" s="41"/>
      <c r="B246" s="42"/>
      <c r="C246" s="216" t="s">
        <v>4296</v>
      </c>
      <c r="D246" s="216" t="s">
        <v>215</v>
      </c>
      <c r="E246" s="217" t="s">
        <v>4851</v>
      </c>
      <c r="F246" s="218" t="s">
        <v>4852</v>
      </c>
      <c r="G246" s="219" t="s">
        <v>263</v>
      </c>
      <c r="H246" s="220">
        <v>10</v>
      </c>
      <c r="I246" s="221"/>
      <c r="J246" s="222">
        <f>ROUND(I246*H246,2)</f>
        <v>0</v>
      </c>
      <c r="K246" s="218" t="s">
        <v>21</v>
      </c>
      <c r="L246" s="47"/>
      <c r="M246" s="223" t="s">
        <v>21</v>
      </c>
      <c r="N246" s="224" t="s">
        <v>45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122</v>
      </c>
      <c r="AT246" s="227" t="s">
        <v>215</v>
      </c>
      <c r="AU246" s="227" t="s">
        <v>80</v>
      </c>
      <c r="AY246" s="20" t="s">
        <v>213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86</v>
      </c>
      <c r="BK246" s="228">
        <f>ROUND(I246*H246,2)</f>
        <v>0</v>
      </c>
      <c r="BL246" s="20" t="s">
        <v>122</v>
      </c>
      <c r="BM246" s="227" t="s">
        <v>4853</v>
      </c>
    </row>
    <row r="247" s="2" customFormat="1" ht="16.5" customHeight="1">
      <c r="A247" s="41"/>
      <c r="B247" s="42"/>
      <c r="C247" s="216" t="s">
        <v>4300</v>
      </c>
      <c r="D247" s="216" t="s">
        <v>215</v>
      </c>
      <c r="E247" s="217" t="s">
        <v>4854</v>
      </c>
      <c r="F247" s="218" t="s">
        <v>4855</v>
      </c>
      <c r="G247" s="219" t="s">
        <v>263</v>
      </c>
      <c r="H247" s="220">
        <v>4</v>
      </c>
      <c r="I247" s="221"/>
      <c r="J247" s="222">
        <f>ROUND(I247*H247,2)</f>
        <v>0</v>
      </c>
      <c r="K247" s="218" t="s">
        <v>21</v>
      </c>
      <c r="L247" s="47"/>
      <c r="M247" s="223" t="s">
        <v>21</v>
      </c>
      <c r="N247" s="224" t="s">
        <v>45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122</v>
      </c>
      <c r="AT247" s="227" t="s">
        <v>215</v>
      </c>
      <c r="AU247" s="227" t="s">
        <v>80</v>
      </c>
      <c r="AY247" s="20" t="s">
        <v>213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86</v>
      </c>
      <c r="BK247" s="228">
        <f>ROUND(I247*H247,2)</f>
        <v>0</v>
      </c>
      <c r="BL247" s="20" t="s">
        <v>122</v>
      </c>
      <c r="BM247" s="227" t="s">
        <v>4856</v>
      </c>
    </row>
    <row r="248" s="2" customFormat="1" ht="16.5" customHeight="1">
      <c r="A248" s="41"/>
      <c r="B248" s="42"/>
      <c r="C248" s="216" t="s">
        <v>4304</v>
      </c>
      <c r="D248" s="216" t="s">
        <v>215</v>
      </c>
      <c r="E248" s="217" t="s">
        <v>4857</v>
      </c>
      <c r="F248" s="218" t="s">
        <v>4810</v>
      </c>
      <c r="G248" s="219" t="s">
        <v>263</v>
      </c>
      <c r="H248" s="220">
        <v>4</v>
      </c>
      <c r="I248" s="221"/>
      <c r="J248" s="222">
        <f>ROUND(I248*H248,2)</f>
        <v>0</v>
      </c>
      <c r="K248" s="218" t="s">
        <v>21</v>
      </c>
      <c r="L248" s="47"/>
      <c r="M248" s="223" t="s">
        <v>21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122</v>
      </c>
      <c r="AT248" s="227" t="s">
        <v>215</v>
      </c>
      <c r="AU248" s="227" t="s">
        <v>80</v>
      </c>
      <c r="AY248" s="20" t="s">
        <v>213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86</v>
      </c>
      <c r="BK248" s="228">
        <f>ROUND(I248*H248,2)</f>
        <v>0</v>
      </c>
      <c r="BL248" s="20" t="s">
        <v>122</v>
      </c>
      <c r="BM248" s="227" t="s">
        <v>4858</v>
      </c>
    </row>
    <row r="249" s="2" customFormat="1" ht="16.5" customHeight="1">
      <c r="A249" s="41"/>
      <c r="B249" s="42"/>
      <c r="C249" s="216" t="s">
        <v>4308</v>
      </c>
      <c r="D249" s="216" t="s">
        <v>215</v>
      </c>
      <c r="E249" s="217" t="s">
        <v>4859</v>
      </c>
      <c r="F249" s="218" t="s">
        <v>4860</v>
      </c>
      <c r="G249" s="219" t="s">
        <v>263</v>
      </c>
      <c r="H249" s="220">
        <v>10</v>
      </c>
      <c r="I249" s="221"/>
      <c r="J249" s="222">
        <f>ROUND(I249*H249,2)</f>
        <v>0</v>
      </c>
      <c r="K249" s="218" t="s">
        <v>21</v>
      </c>
      <c r="L249" s="47"/>
      <c r="M249" s="223" t="s">
        <v>21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122</v>
      </c>
      <c r="AT249" s="227" t="s">
        <v>215</v>
      </c>
      <c r="AU249" s="227" t="s">
        <v>80</v>
      </c>
      <c r="AY249" s="20" t="s">
        <v>213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86</v>
      </c>
      <c r="BK249" s="228">
        <f>ROUND(I249*H249,2)</f>
        <v>0</v>
      </c>
      <c r="BL249" s="20" t="s">
        <v>122</v>
      </c>
      <c r="BM249" s="227" t="s">
        <v>4861</v>
      </c>
    </row>
    <row r="250" s="2" customFormat="1" ht="16.5" customHeight="1">
      <c r="A250" s="41"/>
      <c r="B250" s="42"/>
      <c r="C250" s="216" t="s">
        <v>4314</v>
      </c>
      <c r="D250" s="216" t="s">
        <v>215</v>
      </c>
      <c r="E250" s="217" t="s">
        <v>4862</v>
      </c>
      <c r="F250" s="218" t="s">
        <v>4863</v>
      </c>
      <c r="G250" s="219" t="s">
        <v>263</v>
      </c>
      <c r="H250" s="220">
        <v>10</v>
      </c>
      <c r="I250" s="221"/>
      <c r="J250" s="222">
        <f>ROUND(I250*H250,2)</f>
        <v>0</v>
      </c>
      <c r="K250" s="218" t="s">
        <v>21</v>
      </c>
      <c r="L250" s="47"/>
      <c r="M250" s="223" t="s">
        <v>21</v>
      </c>
      <c r="N250" s="224" t="s">
        <v>45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122</v>
      </c>
      <c r="AT250" s="227" t="s">
        <v>215</v>
      </c>
      <c r="AU250" s="227" t="s">
        <v>80</v>
      </c>
      <c r="AY250" s="20" t="s">
        <v>213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86</v>
      </c>
      <c r="BK250" s="228">
        <f>ROUND(I250*H250,2)</f>
        <v>0</v>
      </c>
      <c r="BL250" s="20" t="s">
        <v>122</v>
      </c>
      <c r="BM250" s="227" t="s">
        <v>4864</v>
      </c>
    </row>
    <row r="251" s="2" customFormat="1" ht="16.5" customHeight="1">
      <c r="A251" s="41"/>
      <c r="B251" s="42"/>
      <c r="C251" s="216" t="s">
        <v>4319</v>
      </c>
      <c r="D251" s="216" t="s">
        <v>215</v>
      </c>
      <c r="E251" s="217" t="s">
        <v>4865</v>
      </c>
      <c r="F251" s="218" t="s">
        <v>4866</v>
      </c>
      <c r="G251" s="219" t="s">
        <v>263</v>
      </c>
      <c r="H251" s="220">
        <v>1</v>
      </c>
      <c r="I251" s="221"/>
      <c r="J251" s="222">
        <f>ROUND(I251*H251,2)</f>
        <v>0</v>
      </c>
      <c r="K251" s="218" t="s">
        <v>21</v>
      </c>
      <c r="L251" s="47"/>
      <c r="M251" s="223" t="s">
        <v>21</v>
      </c>
      <c r="N251" s="224" t="s">
        <v>45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122</v>
      </c>
      <c r="AT251" s="227" t="s">
        <v>215</v>
      </c>
      <c r="AU251" s="227" t="s">
        <v>80</v>
      </c>
      <c r="AY251" s="20" t="s">
        <v>213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86</v>
      </c>
      <c r="BK251" s="228">
        <f>ROUND(I251*H251,2)</f>
        <v>0</v>
      </c>
      <c r="BL251" s="20" t="s">
        <v>122</v>
      </c>
      <c r="BM251" s="227" t="s">
        <v>4867</v>
      </c>
    </row>
    <row r="252" s="2" customFormat="1" ht="16.5" customHeight="1">
      <c r="A252" s="41"/>
      <c r="B252" s="42"/>
      <c r="C252" s="216" t="s">
        <v>4323</v>
      </c>
      <c r="D252" s="216" t="s">
        <v>215</v>
      </c>
      <c r="E252" s="217" t="s">
        <v>4868</v>
      </c>
      <c r="F252" s="218" t="s">
        <v>4869</v>
      </c>
      <c r="G252" s="219" t="s">
        <v>263</v>
      </c>
      <c r="H252" s="220">
        <v>1</v>
      </c>
      <c r="I252" s="221"/>
      <c r="J252" s="222">
        <f>ROUND(I252*H252,2)</f>
        <v>0</v>
      </c>
      <c r="K252" s="218" t="s">
        <v>21</v>
      </c>
      <c r="L252" s="47"/>
      <c r="M252" s="223" t="s">
        <v>21</v>
      </c>
      <c r="N252" s="224" t="s">
        <v>45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122</v>
      </c>
      <c r="AT252" s="227" t="s">
        <v>215</v>
      </c>
      <c r="AU252" s="227" t="s">
        <v>80</v>
      </c>
      <c r="AY252" s="20" t="s">
        <v>213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86</v>
      </c>
      <c r="BK252" s="228">
        <f>ROUND(I252*H252,2)</f>
        <v>0</v>
      </c>
      <c r="BL252" s="20" t="s">
        <v>122</v>
      </c>
      <c r="BM252" s="227" t="s">
        <v>4870</v>
      </c>
    </row>
    <row r="253" s="2" customFormat="1" ht="16.5" customHeight="1">
      <c r="A253" s="41"/>
      <c r="B253" s="42"/>
      <c r="C253" s="216" t="s">
        <v>4327</v>
      </c>
      <c r="D253" s="216" t="s">
        <v>215</v>
      </c>
      <c r="E253" s="217" t="s">
        <v>4871</v>
      </c>
      <c r="F253" s="218" t="s">
        <v>4872</v>
      </c>
      <c r="G253" s="219" t="s">
        <v>263</v>
      </c>
      <c r="H253" s="220">
        <v>1</v>
      </c>
      <c r="I253" s="221"/>
      <c r="J253" s="222">
        <f>ROUND(I253*H253,2)</f>
        <v>0</v>
      </c>
      <c r="K253" s="218" t="s">
        <v>21</v>
      </c>
      <c r="L253" s="47"/>
      <c r="M253" s="223" t="s">
        <v>21</v>
      </c>
      <c r="N253" s="224" t="s">
        <v>45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122</v>
      </c>
      <c r="AT253" s="227" t="s">
        <v>215</v>
      </c>
      <c r="AU253" s="227" t="s">
        <v>80</v>
      </c>
      <c r="AY253" s="20" t="s">
        <v>213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86</v>
      </c>
      <c r="BK253" s="228">
        <f>ROUND(I253*H253,2)</f>
        <v>0</v>
      </c>
      <c r="BL253" s="20" t="s">
        <v>122</v>
      </c>
      <c r="BM253" s="227" t="s">
        <v>4873</v>
      </c>
    </row>
    <row r="254" s="2" customFormat="1" ht="16.5" customHeight="1">
      <c r="A254" s="41"/>
      <c r="B254" s="42"/>
      <c r="C254" s="216" t="s">
        <v>4331</v>
      </c>
      <c r="D254" s="216" t="s">
        <v>215</v>
      </c>
      <c r="E254" s="217" t="s">
        <v>4874</v>
      </c>
      <c r="F254" s="218" t="s">
        <v>4875</v>
      </c>
      <c r="G254" s="219" t="s">
        <v>263</v>
      </c>
      <c r="H254" s="220">
        <v>1</v>
      </c>
      <c r="I254" s="221"/>
      <c r="J254" s="222">
        <f>ROUND(I254*H254,2)</f>
        <v>0</v>
      </c>
      <c r="K254" s="218" t="s">
        <v>21</v>
      </c>
      <c r="L254" s="47"/>
      <c r="M254" s="223" t="s">
        <v>21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122</v>
      </c>
      <c r="AT254" s="227" t="s">
        <v>215</v>
      </c>
      <c r="AU254" s="227" t="s">
        <v>80</v>
      </c>
      <c r="AY254" s="20" t="s">
        <v>213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86</v>
      </c>
      <c r="BK254" s="228">
        <f>ROUND(I254*H254,2)</f>
        <v>0</v>
      </c>
      <c r="BL254" s="20" t="s">
        <v>122</v>
      </c>
      <c r="BM254" s="227" t="s">
        <v>4876</v>
      </c>
    </row>
    <row r="255" s="2" customFormat="1" ht="16.5" customHeight="1">
      <c r="A255" s="41"/>
      <c r="B255" s="42"/>
      <c r="C255" s="216" t="s">
        <v>4335</v>
      </c>
      <c r="D255" s="216" t="s">
        <v>215</v>
      </c>
      <c r="E255" s="217" t="s">
        <v>4877</v>
      </c>
      <c r="F255" s="218" t="s">
        <v>4852</v>
      </c>
      <c r="G255" s="219" t="s">
        <v>263</v>
      </c>
      <c r="H255" s="220">
        <v>1</v>
      </c>
      <c r="I255" s="221"/>
      <c r="J255" s="222">
        <f>ROUND(I255*H255,2)</f>
        <v>0</v>
      </c>
      <c r="K255" s="218" t="s">
        <v>21</v>
      </c>
      <c r="L255" s="47"/>
      <c r="M255" s="223" t="s">
        <v>21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122</v>
      </c>
      <c r="AT255" s="227" t="s">
        <v>215</v>
      </c>
      <c r="AU255" s="227" t="s">
        <v>80</v>
      </c>
      <c r="AY255" s="20" t="s">
        <v>213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86</v>
      </c>
      <c r="BK255" s="228">
        <f>ROUND(I255*H255,2)</f>
        <v>0</v>
      </c>
      <c r="BL255" s="20" t="s">
        <v>122</v>
      </c>
      <c r="BM255" s="227" t="s">
        <v>4878</v>
      </c>
    </row>
    <row r="256" s="2" customFormat="1" ht="16.5" customHeight="1">
      <c r="A256" s="41"/>
      <c r="B256" s="42"/>
      <c r="C256" s="216" t="s">
        <v>4339</v>
      </c>
      <c r="D256" s="216" t="s">
        <v>215</v>
      </c>
      <c r="E256" s="217" t="s">
        <v>4879</v>
      </c>
      <c r="F256" s="218" t="s">
        <v>4810</v>
      </c>
      <c r="G256" s="219" t="s">
        <v>263</v>
      </c>
      <c r="H256" s="220">
        <v>1</v>
      </c>
      <c r="I256" s="221"/>
      <c r="J256" s="222">
        <f>ROUND(I256*H256,2)</f>
        <v>0</v>
      </c>
      <c r="K256" s="218" t="s">
        <v>21</v>
      </c>
      <c r="L256" s="47"/>
      <c r="M256" s="223" t="s">
        <v>21</v>
      </c>
      <c r="N256" s="224" t="s">
        <v>45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122</v>
      </c>
      <c r="AT256" s="227" t="s">
        <v>215</v>
      </c>
      <c r="AU256" s="227" t="s">
        <v>80</v>
      </c>
      <c r="AY256" s="20" t="s">
        <v>213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86</v>
      </c>
      <c r="BK256" s="228">
        <f>ROUND(I256*H256,2)</f>
        <v>0</v>
      </c>
      <c r="BL256" s="20" t="s">
        <v>122</v>
      </c>
      <c r="BM256" s="227" t="s">
        <v>4880</v>
      </c>
    </row>
    <row r="257" s="2" customFormat="1" ht="16.5" customHeight="1">
      <c r="A257" s="41"/>
      <c r="B257" s="42"/>
      <c r="C257" s="216" t="s">
        <v>4343</v>
      </c>
      <c r="D257" s="216" t="s">
        <v>215</v>
      </c>
      <c r="E257" s="217" t="s">
        <v>4881</v>
      </c>
      <c r="F257" s="218" t="s">
        <v>4882</v>
      </c>
      <c r="G257" s="219" t="s">
        <v>263</v>
      </c>
      <c r="H257" s="220">
        <v>1</v>
      </c>
      <c r="I257" s="221"/>
      <c r="J257" s="222">
        <f>ROUND(I257*H257,2)</f>
        <v>0</v>
      </c>
      <c r="K257" s="218" t="s">
        <v>21</v>
      </c>
      <c r="L257" s="47"/>
      <c r="M257" s="223" t="s">
        <v>21</v>
      </c>
      <c r="N257" s="224" t="s">
        <v>45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122</v>
      </c>
      <c r="AT257" s="227" t="s">
        <v>215</v>
      </c>
      <c r="AU257" s="227" t="s">
        <v>80</v>
      </c>
      <c r="AY257" s="20" t="s">
        <v>213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86</v>
      </c>
      <c r="BK257" s="228">
        <f>ROUND(I257*H257,2)</f>
        <v>0</v>
      </c>
      <c r="BL257" s="20" t="s">
        <v>122</v>
      </c>
      <c r="BM257" s="227" t="s">
        <v>4883</v>
      </c>
    </row>
    <row r="258" s="2" customFormat="1" ht="16.5" customHeight="1">
      <c r="A258" s="41"/>
      <c r="B258" s="42"/>
      <c r="C258" s="216" t="s">
        <v>4347</v>
      </c>
      <c r="D258" s="216" t="s">
        <v>215</v>
      </c>
      <c r="E258" s="217" t="s">
        <v>4884</v>
      </c>
      <c r="F258" s="218" t="s">
        <v>4885</v>
      </c>
      <c r="G258" s="219" t="s">
        <v>263</v>
      </c>
      <c r="H258" s="220">
        <v>1</v>
      </c>
      <c r="I258" s="221"/>
      <c r="J258" s="222">
        <f>ROUND(I258*H258,2)</f>
        <v>0</v>
      </c>
      <c r="K258" s="218" t="s">
        <v>21</v>
      </c>
      <c r="L258" s="47"/>
      <c r="M258" s="223" t="s">
        <v>21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122</v>
      </c>
      <c r="AT258" s="227" t="s">
        <v>215</v>
      </c>
      <c r="AU258" s="227" t="s">
        <v>80</v>
      </c>
      <c r="AY258" s="20" t="s">
        <v>213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86</v>
      </c>
      <c r="BK258" s="228">
        <f>ROUND(I258*H258,2)</f>
        <v>0</v>
      </c>
      <c r="BL258" s="20" t="s">
        <v>122</v>
      </c>
      <c r="BM258" s="227" t="s">
        <v>4886</v>
      </c>
    </row>
    <row r="259" s="2" customFormat="1" ht="16.5" customHeight="1">
      <c r="A259" s="41"/>
      <c r="B259" s="42"/>
      <c r="C259" s="216" t="s">
        <v>4351</v>
      </c>
      <c r="D259" s="216" t="s">
        <v>215</v>
      </c>
      <c r="E259" s="217" t="s">
        <v>4887</v>
      </c>
      <c r="F259" s="218" t="s">
        <v>4834</v>
      </c>
      <c r="G259" s="219" t="s">
        <v>263</v>
      </c>
      <c r="H259" s="220">
        <v>1</v>
      </c>
      <c r="I259" s="221"/>
      <c r="J259" s="222">
        <f>ROUND(I259*H259,2)</f>
        <v>0</v>
      </c>
      <c r="K259" s="218" t="s">
        <v>21</v>
      </c>
      <c r="L259" s="47"/>
      <c r="M259" s="223" t="s">
        <v>21</v>
      </c>
      <c r="N259" s="224" t="s">
        <v>45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122</v>
      </c>
      <c r="AT259" s="227" t="s">
        <v>215</v>
      </c>
      <c r="AU259" s="227" t="s">
        <v>80</v>
      </c>
      <c r="AY259" s="20" t="s">
        <v>213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86</v>
      </c>
      <c r="BK259" s="228">
        <f>ROUND(I259*H259,2)</f>
        <v>0</v>
      </c>
      <c r="BL259" s="20" t="s">
        <v>122</v>
      </c>
      <c r="BM259" s="227" t="s">
        <v>4888</v>
      </c>
    </row>
    <row r="260" s="2" customFormat="1" ht="16.5" customHeight="1">
      <c r="A260" s="41"/>
      <c r="B260" s="42"/>
      <c r="C260" s="216" t="s">
        <v>4355</v>
      </c>
      <c r="D260" s="216" t="s">
        <v>215</v>
      </c>
      <c r="E260" s="217" t="s">
        <v>4889</v>
      </c>
      <c r="F260" s="218" t="s">
        <v>4890</v>
      </c>
      <c r="G260" s="219" t="s">
        <v>263</v>
      </c>
      <c r="H260" s="220">
        <v>1</v>
      </c>
      <c r="I260" s="221"/>
      <c r="J260" s="222">
        <f>ROUND(I260*H260,2)</f>
        <v>0</v>
      </c>
      <c r="K260" s="218" t="s">
        <v>21</v>
      </c>
      <c r="L260" s="47"/>
      <c r="M260" s="223" t="s">
        <v>21</v>
      </c>
      <c r="N260" s="224" t="s">
        <v>45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122</v>
      </c>
      <c r="AT260" s="227" t="s">
        <v>215</v>
      </c>
      <c r="AU260" s="227" t="s">
        <v>80</v>
      </c>
      <c r="AY260" s="20" t="s">
        <v>213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86</v>
      </c>
      <c r="BK260" s="228">
        <f>ROUND(I260*H260,2)</f>
        <v>0</v>
      </c>
      <c r="BL260" s="20" t="s">
        <v>122</v>
      </c>
      <c r="BM260" s="227" t="s">
        <v>4891</v>
      </c>
    </row>
    <row r="261" s="2" customFormat="1" ht="16.5" customHeight="1">
      <c r="A261" s="41"/>
      <c r="B261" s="42"/>
      <c r="C261" s="216" t="s">
        <v>4359</v>
      </c>
      <c r="D261" s="216" t="s">
        <v>215</v>
      </c>
      <c r="E261" s="217" t="s">
        <v>4892</v>
      </c>
      <c r="F261" s="218" t="s">
        <v>4893</v>
      </c>
      <c r="G261" s="219" t="s">
        <v>263</v>
      </c>
      <c r="H261" s="220">
        <v>4</v>
      </c>
      <c r="I261" s="221"/>
      <c r="J261" s="222">
        <f>ROUND(I261*H261,2)</f>
        <v>0</v>
      </c>
      <c r="K261" s="218" t="s">
        <v>21</v>
      </c>
      <c r="L261" s="47"/>
      <c r="M261" s="223" t="s">
        <v>21</v>
      </c>
      <c r="N261" s="224" t="s">
        <v>45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122</v>
      </c>
      <c r="AT261" s="227" t="s">
        <v>215</v>
      </c>
      <c r="AU261" s="227" t="s">
        <v>80</v>
      </c>
      <c r="AY261" s="20" t="s">
        <v>213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86</v>
      </c>
      <c r="BK261" s="228">
        <f>ROUND(I261*H261,2)</f>
        <v>0</v>
      </c>
      <c r="BL261" s="20" t="s">
        <v>122</v>
      </c>
      <c r="BM261" s="227" t="s">
        <v>4894</v>
      </c>
    </row>
    <row r="262" s="2" customFormat="1" ht="16.5" customHeight="1">
      <c r="A262" s="41"/>
      <c r="B262" s="42"/>
      <c r="C262" s="216" t="s">
        <v>4363</v>
      </c>
      <c r="D262" s="216" t="s">
        <v>215</v>
      </c>
      <c r="E262" s="217" t="s">
        <v>4895</v>
      </c>
      <c r="F262" s="218" t="s">
        <v>4896</v>
      </c>
      <c r="G262" s="219" t="s">
        <v>263</v>
      </c>
      <c r="H262" s="220">
        <v>4</v>
      </c>
      <c r="I262" s="221"/>
      <c r="J262" s="222">
        <f>ROUND(I262*H262,2)</f>
        <v>0</v>
      </c>
      <c r="K262" s="218" t="s">
        <v>21</v>
      </c>
      <c r="L262" s="47"/>
      <c r="M262" s="223" t="s">
        <v>21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122</v>
      </c>
      <c r="AT262" s="227" t="s">
        <v>215</v>
      </c>
      <c r="AU262" s="227" t="s">
        <v>80</v>
      </c>
      <c r="AY262" s="20" t="s">
        <v>213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86</v>
      </c>
      <c r="BK262" s="228">
        <f>ROUND(I262*H262,2)</f>
        <v>0</v>
      </c>
      <c r="BL262" s="20" t="s">
        <v>122</v>
      </c>
      <c r="BM262" s="227" t="s">
        <v>4897</v>
      </c>
    </row>
    <row r="263" s="2" customFormat="1" ht="16.5" customHeight="1">
      <c r="A263" s="41"/>
      <c r="B263" s="42"/>
      <c r="C263" s="216" t="s">
        <v>4367</v>
      </c>
      <c r="D263" s="216" t="s">
        <v>215</v>
      </c>
      <c r="E263" s="217" t="s">
        <v>4898</v>
      </c>
      <c r="F263" s="218" t="s">
        <v>4899</v>
      </c>
      <c r="G263" s="219" t="s">
        <v>263</v>
      </c>
      <c r="H263" s="220">
        <v>4</v>
      </c>
      <c r="I263" s="221"/>
      <c r="J263" s="222">
        <f>ROUND(I263*H263,2)</f>
        <v>0</v>
      </c>
      <c r="K263" s="218" t="s">
        <v>21</v>
      </c>
      <c r="L263" s="47"/>
      <c r="M263" s="223" t="s">
        <v>21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122</v>
      </c>
      <c r="AT263" s="227" t="s">
        <v>215</v>
      </c>
      <c r="AU263" s="227" t="s">
        <v>80</v>
      </c>
      <c r="AY263" s="20" t="s">
        <v>213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86</v>
      </c>
      <c r="BK263" s="228">
        <f>ROUND(I263*H263,2)</f>
        <v>0</v>
      </c>
      <c r="BL263" s="20" t="s">
        <v>122</v>
      </c>
      <c r="BM263" s="227" t="s">
        <v>4900</v>
      </c>
    </row>
    <row r="264" s="2" customFormat="1" ht="16.5" customHeight="1">
      <c r="A264" s="41"/>
      <c r="B264" s="42"/>
      <c r="C264" s="216" t="s">
        <v>4371</v>
      </c>
      <c r="D264" s="216" t="s">
        <v>215</v>
      </c>
      <c r="E264" s="217" t="s">
        <v>4901</v>
      </c>
      <c r="F264" s="218" t="s">
        <v>4902</v>
      </c>
      <c r="G264" s="219" t="s">
        <v>263</v>
      </c>
      <c r="H264" s="220">
        <v>4</v>
      </c>
      <c r="I264" s="221"/>
      <c r="J264" s="222">
        <f>ROUND(I264*H264,2)</f>
        <v>0</v>
      </c>
      <c r="K264" s="218" t="s">
        <v>21</v>
      </c>
      <c r="L264" s="47"/>
      <c r="M264" s="223" t="s">
        <v>21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122</v>
      </c>
      <c r="AT264" s="227" t="s">
        <v>215</v>
      </c>
      <c r="AU264" s="227" t="s">
        <v>80</v>
      </c>
      <c r="AY264" s="20" t="s">
        <v>213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86</v>
      </c>
      <c r="BK264" s="228">
        <f>ROUND(I264*H264,2)</f>
        <v>0</v>
      </c>
      <c r="BL264" s="20" t="s">
        <v>122</v>
      </c>
      <c r="BM264" s="227" t="s">
        <v>4903</v>
      </c>
    </row>
    <row r="265" s="2" customFormat="1" ht="16.5" customHeight="1">
      <c r="A265" s="41"/>
      <c r="B265" s="42"/>
      <c r="C265" s="216" t="s">
        <v>4375</v>
      </c>
      <c r="D265" s="216" t="s">
        <v>215</v>
      </c>
      <c r="E265" s="217" t="s">
        <v>4904</v>
      </c>
      <c r="F265" s="218" t="s">
        <v>4905</v>
      </c>
      <c r="G265" s="219" t="s">
        <v>263</v>
      </c>
      <c r="H265" s="220">
        <v>4</v>
      </c>
      <c r="I265" s="221"/>
      <c r="J265" s="222">
        <f>ROUND(I265*H265,2)</f>
        <v>0</v>
      </c>
      <c r="K265" s="218" t="s">
        <v>21</v>
      </c>
      <c r="L265" s="47"/>
      <c r="M265" s="223" t="s">
        <v>21</v>
      </c>
      <c r="N265" s="224" t="s">
        <v>45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122</v>
      </c>
      <c r="AT265" s="227" t="s">
        <v>215</v>
      </c>
      <c r="AU265" s="227" t="s">
        <v>80</v>
      </c>
      <c r="AY265" s="20" t="s">
        <v>213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86</v>
      </c>
      <c r="BK265" s="228">
        <f>ROUND(I265*H265,2)</f>
        <v>0</v>
      </c>
      <c r="BL265" s="20" t="s">
        <v>122</v>
      </c>
      <c r="BM265" s="227" t="s">
        <v>4906</v>
      </c>
    </row>
    <row r="266" s="2" customFormat="1" ht="16.5" customHeight="1">
      <c r="A266" s="41"/>
      <c r="B266" s="42"/>
      <c r="C266" s="216" t="s">
        <v>4379</v>
      </c>
      <c r="D266" s="216" t="s">
        <v>215</v>
      </c>
      <c r="E266" s="217" t="s">
        <v>4907</v>
      </c>
      <c r="F266" s="218" t="s">
        <v>4828</v>
      </c>
      <c r="G266" s="219" t="s">
        <v>263</v>
      </c>
      <c r="H266" s="220">
        <v>4</v>
      </c>
      <c r="I266" s="221"/>
      <c r="J266" s="222">
        <f>ROUND(I266*H266,2)</f>
        <v>0</v>
      </c>
      <c r="K266" s="218" t="s">
        <v>21</v>
      </c>
      <c r="L266" s="47"/>
      <c r="M266" s="223" t="s">
        <v>21</v>
      </c>
      <c r="N266" s="224" t="s">
        <v>45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122</v>
      </c>
      <c r="AT266" s="227" t="s">
        <v>215</v>
      </c>
      <c r="AU266" s="227" t="s">
        <v>80</v>
      </c>
      <c r="AY266" s="20" t="s">
        <v>213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86</v>
      </c>
      <c r="BK266" s="228">
        <f>ROUND(I266*H266,2)</f>
        <v>0</v>
      </c>
      <c r="BL266" s="20" t="s">
        <v>122</v>
      </c>
      <c r="BM266" s="227" t="s">
        <v>4908</v>
      </c>
    </row>
    <row r="267" s="2" customFormat="1" ht="16.5" customHeight="1">
      <c r="A267" s="41"/>
      <c r="B267" s="42"/>
      <c r="C267" s="216" t="s">
        <v>4383</v>
      </c>
      <c r="D267" s="216" t="s">
        <v>215</v>
      </c>
      <c r="E267" s="217" t="s">
        <v>4909</v>
      </c>
      <c r="F267" s="218" t="s">
        <v>4910</v>
      </c>
      <c r="G267" s="219" t="s">
        <v>263</v>
      </c>
      <c r="H267" s="220">
        <v>12</v>
      </c>
      <c r="I267" s="221"/>
      <c r="J267" s="222">
        <f>ROUND(I267*H267,2)</f>
        <v>0</v>
      </c>
      <c r="K267" s="218" t="s">
        <v>21</v>
      </c>
      <c r="L267" s="47"/>
      <c r="M267" s="223" t="s">
        <v>21</v>
      </c>
      <c r="N267" s="224" t="s">
        <v>45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122</v>
      </c>
      <c r="AT267" s="227" t="s">
        <v>215</v>
      </c>
      <c r="AU267" s="227" t="s">
        <v>80</v>
      </c>
      <c r="AY267" s="20" t="s">
        <v>213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86</v>
      </c>
      <c r="BK267" s="228">
        <f>ROUND(I267*H267,2)</f>
        <v>0</v>
      </c>
      <c r="BL267" s="20" t="s">
        <v>122</v>
      </c>
      <c r="BM267" s="227" t="s">
        <v>4911</v>
      </c>
    </row>
    <row r="268" s="2" customFormat="1" ht="16.5" customHeight="1">
      <c r="A268" s="41"/>
      <c r="B268" s="42"/>
      <c r="C268" s="216" t="s">
        <v>4387</v>
      </c>
      <c r="D268" s="216" t="s">
        <v>215</v>
      </c>
      <c r="E268" s="217" t="s">
        <v>4912</v>
      </c>
      <c r="F268" s="218" t="s">
        <v>4913</v>
      </c>
      <c r="G268" s="219" t="s">
        <v>263</v>
      </c>
      <c r="H268" s="220">
        <v>12</v>
      </c>
      <c r="I268" s="221"/>
      <c r="J268" s="222">
        <f>ROUND(I268*H268,2)</f>
        <v>0</v>
      </c>
      <c r="K268" s="218" t="s">
        <v>21</v>
      </c>
      <c r="L268" s="47"/>
      <c r="M268" s="223" t="s">
        <v>21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122</v>
      </c>
      <c r="AT268" s="227" t="s">
        <v>215</v>
      </c>
      <c r="AU268" s="227" t="s">
        <v>80</v>
      </c>
      <c r="AY268" s="20" t="s">
        <v>213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86</v>
      </c>
      <c r="BK268" s="228">
        <f>ROUND(I268*H268,2)</f>
        <v>0</v>
      </c>
      <c r="BL268" s="20" t="s">
        <v>122</v>
      </c>
      <c r="BM268" s="227" t="s">
        <v>4914</v>
      </c>
    </row>
    <row r="269" s="2" customFormat="1" ht="16.5" customHeight="1">
      <c r="A269" s="41"/>
      <c r="B269" s="42"/>
      <c r="C269" s="216" t="s">
        <v>4391</v>
      </c>
      <c r="D269" s="216" t="s">
        <v>215</v>
      </c>
      <c r="E269" s="217" t="s">
        <v>4915</v>
      </c>
      <c r="F269" s="218" t="s">
        <v>4916</v>
      </c>
      <c r="G269" s="219" t="s">
        <v>263</v>
      </c>
      <c r="H269" s="220">
        <v>12</v>
      </c>
      <c r="I269" s="221"/>
      <c r="J269" s="222">
        <f>ROUND(I269*H269,2)</f>
        <v>0</v>
      </c>
      <c r="K269" s="218" t="s">
        <v>21</v>
      </c>
      <c r="L269" s="47"/>
      <c r="M269" s="223" t="s">
        <v>21</v>
      </c>
      <c r="N269" s="224" t="s">
        <v>45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122</v>
      </c>
      <c r="AT269" s="227" t="s">
        <v>215</v>
      </c>
      <c r="AU269" s="227" t="s">
        <v>80</v>
      </c>
      <c r="AY269" s="20" t="s">
        <v>213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86</v>
      </c>
      <c r="BK269" s="228">
        <f>ROUND(I269*H269,2)</f>
        <v>0</v>
      </c>
      <c r="BL269" s="20" t="s">
        <v>122</v>
      </c>
      <c r="BM269" s="227" t="s">
        <v>4917</v>
      </c>
    </row>
    <row r="270" s="2" customFormat="1" ht="16.5" customHeight="1">
      <c r="A270" s="41"/>
      <c r="B270" s="42"/>
      <c r="C270" s="216" t="s">
        <v>4395</v>
      </c>
      <c r="D270" s="216" t="s">
        <v>215</v>
      </c>
      <c r="E270" s="217" t="s">
        <v>4918</v>
      </c>
      <c r="F270" s="218" t="s">
        <v>4834</v>
      </c>
      <c r="G270" s="219" t="s">
        <v>263</v>
      </c>
      <c r="H270" s="220">
        <v>12</v>
      </c>
      <c r="I270" s="221"/>
      <c r="J270" s="222">
        <f>ROUND(I270*H270,2)</f>
        <v>0</v>
      </c>
      <c r="K270" s="218" t="s">
        <v>21</v>
      </c>
      <c r="L270" s="47"/>
      <c r="M270" s="223" t="s">
        <v>21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122</v>
      </c>
      <c r="AT270" s="227" t="s">
        <v>215</v>
      </c>
      <c r="AU270" s="227" t="s">
        <v>80</v>
      </c>
      <c r="AY270" s="20" t="s">
        <v>213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86</v>
      </c>
      <c r="BK270" s="228">
        <f>ROUND(I270*H270,2)</f>
        <v>0</v>
      </c>
      <c r="BL270" s="20" t="s">
        <v>122</v>
      </c>
      <c r="BM270" s="227" t="s">
        <v>4919</v>
      </c>
    </row>
    <row r="271" s="2" customFormat="1" ht="16.5" customHeight="1">
      <c r="A271" s="41"/>
      <c r="B271" s="42"/>
      <c r="C271" s="216" t="s">
        <v>4399</v>
      </c>
      <c r="D271" s="216" t="s">
        <v>215</v>
      </c>
      <c r="E271" s="217" t="s">
        <v>4920</v>
      </c>
      <c r="F271" s="218" t="s">
        <v>4921</v>
      </c>
      <c r="G271" s="219" t="s">
        <v>263</v>
      </c>
      <c r="H271" s="220">
        <v>6</v>
      </c>
      <c r="I271" s="221"/>
      <c r="J271" s="222">
        <f>ROUND(I271*H271,2)</f>
        <v>0</v>
      </c>
      <c r="K271" s="218" t="s">
        <v>21</v>
      </c>
      <c r="L271" s="47"/>
      <c r="M271" s="223" t="s">
        <v>21</v>
      </c>
      <c r="N271" s="224" t="s">
        <v>45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122</v>
      </c>
      <c r="AT271" s="227" t="s">
        <v>215</v>
      </c>
      <c r="AU271" s="227" t="s">
        <v>80</v>
      </c>
      <c r="AY271" s="20" t="s">
        <v>213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86</v>
      </c>
      <c r="BK271" s="228">
        <f>ROUND(I271*H271,2)</f>
        <v>0</v>
      </c>
      <c r="BL271" s="20" t="s">
        <v>122</v>
      </c>
      <c r="BM271" s="227" t="s">
        <v>4922</v>
      </c>
    </row>
    <row r="272" s="2" customFormat="1" ht="16.5" customHeight="1">
      <c r="A272" s="41"/>
      <c r="B272" s="42"/>
      <c r="C272" s="216" t="s">
        <v>4403</v>
      </c>
      <c r="D272" s="216" t="s">
        <v>215</v>
      </c>
      <c r="E272" s="217" t="s">
        <v>4923</v>
      </c>
      <c r="F272" s="218" t="s">
        <v>4924</v>
      </c>
      <c r="G272" s="219" t="s">
        <v>263</v>
      </c>
      <c r="H272" s="220">
        <v>1</v>
      </c>
      <c r="I272" s="221"/>
      <c r="J272" s="222">
        <f>ROUND(I272*H272,2)</f>
        <v>0</v>
      </c>
      <c r="K272" s="218" t="s">
        <v>21</v>
      </c>
      <c r="L272" s="47"/>
      <c r="M272" s="223" t="s">
        <v>21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122</v>
      </c>
      <c r="AT272" s="227" t="s">
        <v>215</v>
      </c>
      <c r="AU272" s="227" t="s">
        <v>80</v>
      </c>
      <c r="AY272" s="20" t="s">
        <v>213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86</v>
      </c>
      <c r="BK272" s="228">
        <f>ROUND(I272*H272,2)</f>
        <v>0</v>
      </c>
      <c r="BL272" s="20" t="s">
        <v>122</v>
      </c>
      <c r="BM272" s="227" t="s">
        <v>4925</v>
      </c>
    </row>
    <row r="273" s="2" customFormat="1" ht="16.5" customHeight="1">
      <c r="A273" s="41"/>
      <c r="B273" s="42"/>
      <c r="C273" s="216" t="s">
        <v>4407</v>
      </c>
      <c r="D273" s="216" t="s">
        <v>215</v>
      </c>
      <c r="E273" s="217" t="s">
        <v>4926</v>
      </c>
      <c r="F273" s="218" t="s">
        <v>4927</v>
      </c>
      <c r="G273" s="219" t="s">
        <v>263</v>
      </c>
      <c r="H273" s="220">
        <v>4</v>
      </c>
      <c r="I273" s="221"/>
      <c r="J273" s="222">
        <f>ROUND(I273*H273,2)</f>
        <v>0</v>
      </c>
      <c r="K273" s="218" t="s">
        <v>21</v>
      </c>
      <c r="L273" s="47"/>
      <c r="M273" s="223" t="s">
        <v>21</v>
      </c>
      <c r="N273" s="224" t="s">
        <v>45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122</v>
      </c>
      <c r="AT273" s="227" t="s">
        <v>215</v>
      </c>
      <c r="AU273" s="227" t="s">
        <v>80</v>
      </c>
      <c r="AY273" s="20" t="s">
        <v>213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86</v>
      </c>
      <c r="BK273" s="228">
        <f>ROUND(I273*H273,2)</f>
        <v>0</v>
      </c>
      <c r="BL273" s="20" t="s">
        <v>122</v>
      </c>
      <c r="BM273" s="227" t="s">
        <v>4928</v>
      </c>
    </row>
    <row r="274" s="2" customFormat="1" ht="16.5" customHeight="1">
      <c r="A274" s="41"/>
      <c r="B274" s="42"/>
      <c r="C274" s="216" t="s">
        <v>4411</v>
      </c>
      <c r="D274" s="216" t="s">
        <v>215</v>
      </c>
      <c r="E274" s="217" t="s">
        <v>4929</v>
      </c>
      <c r="F274" s="218" t="s">
        <v>4619</v>
      </c>
      <c r="G274" s="219" t="s">
        <v>256</v>
      </c>
      <c r="H274" s="220">
        <v>30</v>
      </c>
      <c r="I274" s="221"/>
      <c r="J274" s="222">
        <f>ROUND(I274*H274,2)</f>
        <v>0</v>
      </c>
      <c r="K274" s="218" t="s">
        <v>21</v>
      </c>
      <c r="L274" s="47"/>
      <c r="M274" s="302" t="s">
        <v>21</v>
      </c>
      <c r="N274" s="303" t="s">
        <v>45</v>
      </c>
      <c r="O274" s="295"/>
      <c r="P274" s="304">
        <f>O274*H274</f>
        <v>0</v>
      </c>
      <c r="Q274" s="304">
        <v>0</v>
      </c>
      <c r="R274" s="304">
        <f>Q274*H274</f>
        <v>0</v>
      </c>
      <c r="S274" s="304">
        <v>0</v>
      </c>
      <c r="T274" s="30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122</v>
      </c>
      <c r="AT274" s="227" t="s">
        <v>215</v>
      </c>
      <c r="AU274" s="227" t="s">
        <v>80</v>
      </c>
      <c r="AY274" s="20" t="s">
        <v>213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86</v>
      </c>
      <c r="BK274" s="228">
        <f>ROUND(I274*H274,2)</f>
        <v>0</v>
      </c>
      <c r="BL274" s="20" t="s">
        <v>122</v>
      </c>
      <c r="BM274" s="227" t="s">
        <v>4930</v>
      </c>
    </row>
    <row r="275" s="2" customFormat="1" ht="6.96" customHeight="1">
      <c r="A275" s="41"/>
      <c r="B275" s="62"/>
      <c r="C275" s="63"/>
      <c r="D275" s="63"/>
      <c r="E275" s="63"/>
      <c r="F275" s="63"/>
      <c r="G275" s="63"/>
      <c r="H275" s="63"/>
      <c r="I275" s="63"/>
      <c r="J275" s="63"/>
      <c r="K275" s="63"/>
      <c r="L275" s="47"/>
      <c r="M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</sheetData>
  <sheetProtection sheet="1" autoFilter="0" formatColumns="0" formatRows="0" objects="1" scenarios="1" spinCount="100000" saltValue="vIR3KOneqmT9cJrZFMuzgriFK6Z0zSmcrVYEA+h2RR3WUrYZv7rWSY2HXVKv93AdUnEtYbcZqui7J3UqZxpzZg==" hashValue="5YzXt7HwKHQ0E4tuOKM9vEstpMytb6L0b9TVxBK3nYRX3+u4+wM5YYm+L052B7udIFTdauOVU5XHTlZxsFTSRw==" algorithmName="SHA-512" password="CC35"/>
  <autoFilter ref="C95:K2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4931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4932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ROUND((SUM(BE95:BE184)),  2)</f>
        <v>0</v>
      </c>
      <c r="G37" s="41"/>
      <c r="H37" s="41"/>
      <c r="I37" s="161">
        <v>0.20999999999999999</v>
      </c>
      <c r="J37" s="160">
        <f>ROUND(((SUM(BE95:BE184))*I37),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ROUND((SUM(BF95:BF184)),  2)</f>
        <v>0</v>
      </c>
      <c r="G38" s="41"/>
      <c r="H38" s="41"/>
      <c r="I38" s="161">
        <v>0.12</v>
      </c>
      <c r="J38" s="160">
        <f>ROUND(((SUM(BF95:BF184))*I38),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ROUND((SUM(BG95:BG184)),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ROUND((SUM(BH95:BH184)),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ROUND((SUM(BI95:BI184)),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4933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4934</v>
      </c>
      <c r="E69" s="181"/>
      <c r="F69" s="181"/>
      <c r="G69" s="181"/>
      <c r="H69" s="181"/>
      <c r="I69" s="181"/>
      <c r="J69" s="182">
        <f>J141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4935</v>
      </c>
      <c r="E70" s="181"/>
      <c r="F70" s="181"/>
      <c r="G70" s="181"/>
      <c r="H70" s="181"/>
      <c r="I70" s="181"/>
      <c r="J70" s="182">
        <f>J167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4936</v>
      </c>
      <c r="E71" s="181"/>
      <c r="F71" s="181"/>
      <c r="G71" s="181"/>
      <c r="H71" s="181"/>
      <c r="I71" s="181"/>
      <c r="J71" s="182">
        <f>J180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4520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2 - Vzduchotechnika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26. 1. 2025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P96+P141+P167+P180</f>
        <v>0</v>
      </c>
      <c r="Q95" s="99"/>
      <c r="R95" s="197">
        <f>R96+R141+R167+R180</f>
        <v>0</v>
      </c>
      <c r="S95" s="99"/>
      <c r="T95" s="198">
        <f>T96+T141+T167+T180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BK96+BK141+BK167+BK180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80</v>
      </c>
      <c r="F96" s="203" t="s">
        <v>4937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SUM(P97:P140)</f>
        <v>0</v>
      </c>
      <c r="Q96" s="208"/>
      <c r="R96" s="209">
        <f>SUM(R97:R140)</f>
        <v>0</v>
      </c>
      <c r="S96" s="208"/>
      <c r="T96" s="210">
        <f>SUM(T97:T140)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SUM(BK97:BK140)</f>
        <v>0</v>
      </c>
    </row>
    <row r="97" s="2" customFormat="1" ht="55.5" customHeight="1">
      <c r="A97" s="41"/>
      <c r="B97" s="42"/>
      <c r="C97" s="216" t="s">
        <v>80</v>
      </c>
      <c r="D97" s="216" t="s">
        <v>215</v>
      </c>
      <c r="E97" s="217" t="s">
        <v>4938</v>
      </c>
      <c r="F97" s="218" t="s">
        <v>4939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24.15" customHeight="1">
      <c r="A98" s="41"/>
      <c r="B98" s="42"/>
      <c r="C98" s="216" t="s">
        <v>86</v>
      </c>
      <c r="D98" s="216" t="s">
        <v>215</v>
      </c>
      <c r="E98" s="217" t="s">
        <v>4940</v>
      </c>
      <c r="F98" s="218" t="s">
        <v>4941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145</v>
      </c>
    </row>
    <row r="99" s="2" customFormat="1" ht="24.15" customHeight="1">
      <c r="A99" s="41"/>
      <c r="B99" s="42"/>
      <c r="C99" s="216" t="s">
        <v>116</v>
      </c>
      <c r="D99" s="216" t="s">
        <v>215</v>
      </c>
      <c r="E99" s="217" t="s">
        <v>4942</v>
      </c>
      <c r="F99" s="218" t="s">
        <v>4943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244</v>
      </c>
    </row>
    <row r="100" s="2" customFormat="1" ht="24.15" customHeight="1">
      <c r="A100" s="41"/>
      <c r="B100" s="42"/>
      <c r="C100" s="216" t="s">
        <v>122</v>
      </c>
      <c r="D100" s="216" t="s">
        <v>215</v>
      </c>
      <c r="E100" s="217" t="s">
        <v>4944</v>
      </c>
      <c r="F100" s="218" t="s">
        <v>4945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281</v>
      </c>
    </row>
    <row r="101" s="2" customFormat="1" ht="24.15" customHeight="1">
      <c r="A101" s="41"/>
      <c r="B101" s="42"/>
      <c r="C101" s="216" t="s">
        <v>125</v>
      </c>
      <c r="D101" s="216" t="s">
        <v>215</v>
      </c>
      <c r="E101" s="217" t="s">
        <v>4946</v>
      </c>
      <c r="F101" s="218" t="s">
        <v>4947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4948</v>
      </c>
    </row>
    <row r="102" s="2" customFormat="1" ht="24.15" customHeight="1">
      <c r="A102" s="41"/>
      <c r="B102" s="42"/>
      <c r="C102" s="216" t="s">
        <v>145</v>
      </c>
      <c r="D102" s="216" t="s">
        <v>215</v>
      </c>
      <c r="E102" s="217" t="s">
        <v>4949</v>
      </c>
      <c r="F102" s="218" t="s">
        <v>4950</v>
      </c>
      <c r="G102" s="219" t="s">
        <v>263</v>
      </c>
      <c r="H102" s="220">
        <v>2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4951</v>
      </c>
      <c r="F103" s="218" t="s">
        <v>4952</v>
      </c>
      <c r="G103" s="219" t="s">
        <v>263</v>
      </c>
      <c r="H103" s="220">
        <v>2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24.15" customHeight="1">
      <c r="A104" s="41"/>
      <c r="B104" s="42"/>
      <c r="C104" s="216" t="s">
        <v>244</v>
      </c>
      <c r="D104" s="216" t="s">
        <v>215</v>
      </c>
      <c r="E104" s="217" t="s">
        <v>4953</v>
      </c>
      <c r="F104" s="218" t="s">
        <v>4954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4955</v>
      </c>
    </row>
    <row r="105" s="2" customFormat="1" ht="24.15" customHeight="1">
      <c r="A105" s="41"/>
      <c r="B105" s="42"/>
      <c r="C105" s="216" t="s">
        <v>252</v>
      </c>
      <c r="D105" s="216" t="s">
        <v>215</v>
      </c>
      <c r="E105" s="217" t="s">
        <v>4956</v>
      </c>
      <c r="F105" s="218" t="s">
        <v>4957</v>
      </c>
      <c r="G105" s="219" t="s">
        <v>263</v>
      </c>
      <c r="H105" s="220">
        <v>49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24.15" customHeight="1">
      <c r="A106" s="41"/>
      <c r="B106" s="42"/>
      <c r="C106" s="216" t="s">
        <v>281</v>
      </c>
      <c r="D106" s="216" t="s">
        <v>215</v>
      </c>
      <c r="E106" s="217" t="s">
        <v>4958</v>
      </c>
      <c r="F106" s="218" t="s">
        <v>4959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24.15" customHeight="1">
      <c r="A107" s="41"/>
      <c r="B107" s="42"/>
      <c r="C107" s="216" t="s">
        <v>287</v>
      </c>
      <c r="D107" s="216" t="s">
        <v>215</v>
      </c>
      <c r="E107" s="217" t="s">
        <v>4960</v>
      </c>
      <c r="F107" s="218" t="s">
        <v>4961</v>
      </c>
      <c r="G107" s="219" t="s">
        <v>263</v>
      </c>
      <c r="H107" s="220">
        <v>44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24.15" customHeight="1">
      <c r="A108" s="41"/>
      <c r="B108" s="42"/>
      <c r="C108" s="216" t="s">
        <v>8</v>
      </c>
      <c r="D108" s="216" t="s">
        <v>215</v>
      </c>
      <c r="E108" s="217" t="s">
        <v>4962</v>
      </c>
      <c r="F108" s="218" t="s">
        <v>4963</v>
      </c>
      <c r="G108" s="219" t="s">
        <v>263</v>
      </c>
      <c r="H108" s="220">
        <v>6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299</v>
      </c>
      <c r="D109" s="216" t="s">
        <v>215</v>
      </c>
      <c r="E109" s="217" t="s">
        <v>4964</v>
      </c>
      <c r="F109" s="218" t="s">
        <v>4965</v>
      </c>
      <c r="G109" s="219" t="s">
        <v>263</v>
      </c>
      <c r="H109" s="220">
        <v>3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304</v>
      </c>
      <c r="D110" s="216" t="s">
        <v>215</v>
      </c>
      <c r="E110" s="217" t="s">
        <v>4966</v>
      </c>
      <c r="F110" s="218" t="s">
        <v>4967</v>
      </c>
      <c r="G110" s="219" t="s">
        <v>263</v>
      </c>
      <c r="H110" s="220">
        <v>3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33" customHeight="1">
      <c r="A111" s="41"/>
      <c r="B111" s="42"/>
      <c r="C111" s="216" t="s">
        <v>308</v>
      </c>
      <c r="D111" s="216" t="s">
        <v>215</v>
      </c>
      <c r="E111" s="217" t="s">
        <v>4968</v>
      </c>
      <c r="F111" s="218" t="s">
        <v>4969</v>
      </c>
      <c r="G111" s="219" t="s">
        <v>263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24.15" customHeight="1">
      <c r="A112" s="41"/>
      <c r="B112" s="42"/>
      <c r="C112" s="216" t="s">
        <v>314</v>
      </c>
      <c r="D112" s="216" t="s">
        <v>215</v>
      </c>
      <c r="E112" s="217" t="s">
        <v>4970</v>
      </c>
      <c r="F112" s="218" t="s">
        <v>4971</v>
      </c>
      <c r="G112" s="219" t="s">
        <v>263</v>
      </c>
      <c r="H112" s="220">
        <v>2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322</v>
      </c>
      <c r="D113" s="216" t="s">
        <v>215</v>
      </c>
      <c r="E113" s="217" t="s">
        <v>4972</v>
      </c>
      <c r="F113" s="218" t="s">
        <v>4973</v>
      </c>
      <c r="G113" s="219" t="s">
        <v>263</v>
      </c>
      <c r="H113" s="220">
        <v>4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328</v>
      </c>
      <c r="D114" s="216" t="s">
        <v>215</v>
      </c>
      <c r="E114" s="217" t="s">
        <v>4974</v>
      </c>
      <c r="F114" s="218" t="s">
        <v>4975</v>
      </c>
      <c r="G114" s="219" t="s">
        <v>263</v>
      </c>
      <c r="H114" s="220">
        <v>8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4976</v>
      </c>
    </row>
    <row r="115" s="2" customFormat="1" ht="16.5" customHeight="1">
      <c r="A115" s="41"/>
      <c r="B115" s="42"/>
      <c r="C115" s="216" t="s">
        <v>334</v>
      </c>
      <c r="D115" s="216" t="s">
        <v>215</v>
      </c>
      <c r="E115" s="217" t="s">
        <v>4977</v>
      </c>
      <c r="F115" s="218" t="s">
        <v>4978</v>
      </c>
      <c r="G115" s="219" t="s">
        <v>263</v>
      </c>
      <c r="H115" s="220">
        <v>11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509</v>
      </c>
    </row>
    <row r="116" s="2" customFormat="1" ht="16.5" customHeight="1">
      <c r="A116" s="41"/>
      <c r="B116" s="42"/>
      <c r="C116" s="216" t="s">
        <v>340</v>
      </c>
      <c r="D116" s="216" t="s">
        <v>215</v>
      </c>
      <c r="E116" s="217" t="s">
        <v>4979</v>
      </c>
      <c r="F116" s="218" t="s">
        <v>4980</v>
      </c>
      <c r="G116" s="219" t="s">
        <v>263</v>
      </c>
      <c r="H116" s="220">
        <v>2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888</v>
      </c>
    </row>
    <row r="117" s="2" customFormat="1" ht="16.5" customHeight="1">
      <c r="A117" s="41"/>
      <c r="B117" s="42"/>
      <c r="C117" s="216" t="s">
        <v>7</v>
      </c>
      <c r="D117" s="216" t="s">
        <v>215</v>
      </c>
      <c r="E117" s="217" t="s">
        <v>4981</v>
      </c>
      <c r="F117" s="218" t="s">
        <v>4982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901</v>
      </c>
    </row>
    <row r="118" s="2" customFormat="1" ht="33" customHeight="1">
      <c r="A118" s="41"/>
      <c r="B118" s="42"/>
      <c r="C118" s="216" t="s">
        <v>350</v>
      </c>
      <c r="D118" s="216" t="s">
        <v>215</v>
      </c>
      <c r="E118" s="217" t="s">
        <v>4983</v>
      </c>
      <c r="F118" s="218" t="s">
        <v>4984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917</v>
      </c>
    </row>
    <row r="119" s="2" customFormat="1" ht="24.15" customHeight="1">
      <c r="A119" s="41"/>
      <c r="B119" s="42"/>
      <c r="C119" s="216" t="s">
        <v>466</v>
      </c>
      <c r="D119" s="216" t="s">
        <v>215</v>
      </c>
      <c r="E119" s="217" t="s">
        <v>4985</v>
      </c>
      <c r="F119" s="218" t="s">
        <v>4986</v>
      </c>
      <c r="G119" s="219" t="s">
        <v>263</v>
      </c>
      <c r="H119" s="220">
        <v>1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956</v>
      </c>
    </row>
    <row r="120" s="2" customFormat="1" ht="16.5" customHeight="1">
      <c r="A120" s="41"/>
      <c r="B120" s="42"/>
      <c r="C120" s="216" t="s">
        <v>469</v>
      </c>
      <c r="D120" s="216" t="s">
        <v>215</v>
      </c>
      <c r="E120" s="217" t="s">
        <v>4987</v>
      </c>
      <c r="F120" s="218" t="s">
        <v>4988</v>
      </c>
      <c r="G120" s="219" t="s">
        <v>263</v>
      </c>
      <c r="H120" s="220">
        <v>2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1008</v>
      </c>
    </row>
    <row r="121" s="2" customFormat="1" ht="16.5" customHeight="1">
      <c r="A121" s="41"/>
      <c r="B121" s="42"/>
      <c r="C121" s="216" t="s">
        <v>475</v>
      </c>
      <c r="D121" s="216" t="s">
        <v>215</v>
      </c>
      <c r="E121" s="217" t="s">
        <v>4989</v>
      </c>
      <c r="F121" s="218" t="s">
        <v>4990</v>
      </c>
      <c r="G121" s="219" t="s">
        <v>263</v>
      </c>
      <c r="H121" s="220">
        <v>2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1021</v>
      </c>
    </row>
    <row r="122" s="2" customFormat="1" ht="16.5" customHeight="1">
      <c r="A122" s="41"/>
      <c r="B122" s="42"/>
      <c r="C122" s="216" t="s">
        <v>478</v>
      </c>
      <c r="D122" s="216" t="s">
        <v>215</v>
      </c>
      <c r="E122" s="217" t="s">
        <v>4991</v>
      </c>
      <c r="F122" s="218" t="s">
        <v>4992</v>
      </c>
      <c r="G122" s="219" t="s">
        <v>424</v>
      </c>
      <c r="H122" s="220">
        <v>135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1030</v>
      </c>
    </row>
    <row r="123" s="2" customFormat="1" ht="16.5" customHeight="1">
      <c r="A123" s="41"/>
      <c r="B123" s="42"/>
      <c r="C123" s="216" t="s">
        <v>481</v>
      </c>
      <c r="D123" s="216" t="s">
        <v>215</v>
      </c>
      <c r="E123" s="217" t="s">
        <v>4993</v>
      </c>
      <c r="F123" s="218" t="s">
        <v>4994</v>
      </c>
      <c r="G123" s="219" t="s">
        <v>424</v>
      </c>
      <c r="H123" s="220">
        <v>6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1136</v>
      </c>
    </row>
    <row r="124" s="2" customFormat="1" ht="16.5" customHeight="1">
      <c r="A124" s="41"/>
      <c r="B124" s="42"/>
      <c r="C124" s="216" t="s">
        <v>487</v>
      </c>
      <c r="D124" s="216" t="s">
        <v>215</v>
      </c>
      <c r="E124" s="217" t="s">
        <v>4995</v>
      </c>
      <c r="F124" s="218" t="s">
        <v>4996</v>
      </c>
      <c r="G124" s="219" t="s">
        <v>424</v>
      </c>
      <c r="H124" s="220">
        <v>6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1153</v>
      </c>
    </row>
    <row r="125" s="2" customFormat="1" ht="16.5" customHeight="1">
      <c r="A125" s="41"/>
      <c r="B125" s="42"/>
      <c r="C125" s="216" t="s">
        <v>493</v>
      </c>
      <c r="D125" s="216" t="s">
        <v>215</v>
      </c>
      <c r="E125" s="217" t="s">
        <v>4997</v>
      </c>
      <c r="F125" s="218" t="s">
        <v>4998</v>
      </c>
      <c r="G125" s="219" t="s">
        <v>424</v>
      </c>
      <c r="H125" s="220">
        <v>320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1165</v>
      </c>
    </row>
    <row r="126" s="2" customFormat="1" ht="16.5" customHeight="1">
      <c r="A126" s="41"/>
      <c r="B126" s="42"/>
      <c r="C126" s="216" t="s">
        <v>496</v>
      </c>
      <c r="D126" s="216" t="s">
        <v>215</v>
      </c>
      <c r="E126" s="217" t="s">
        <v>4999</v>
      </c>
      <c r="F126" s="218" t="s">
        <v>5000</v>
      </c>
      <c r="G126" s="219" t="s">
        <v>424</v>
      </c>
      <c r="H126" s="220">
        <v>95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1179</v>
      </c>
    </row>
    <row r="127" s="2" customFormat="1" ht="16.5" customHeight="1">
      <c r="A127" s="41"/>
      <c r="B127" s="42"/>
      <c r="C127" s="216" t="s">
        <v>499</v>
      </c>
      <c r="D127" s="216" t="s">
        <v>215</v>
      </c>
      <c r="E127" s="217" t="s">
        <v>5001</v>
      </c>
      <c r="F127" s="218" t="s">
        <v>5002</v>
      </c>
      <c r="G127" s="219" t="s">
        <v>424</v>
      </c>
      <c r="H127" s="220">
        <v>47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1191</v>
      </c>
    </row>
    <row r="128" s="2" customFormat="1" ht="16.5" customHeight="1">
      <c r="A128" s="41"/>
      <c r="B128" s="42"/>
      <c r="C128" s="216" t="s">
        <v>502</v>
      </c>
      <c r="D128" s="216" t="s">
        <v>215</v>
      </c>
      <c r="E128" s="217" t="s">
        <v>5003</v>
      </c>
      <c r="F128" s="218" t="s">
        <v>5004</v>
      </c>
      <c r="G128" s="219" t="s">
        <v>424</v>
      </c>
      <c r="H128" s="220">
        <v>43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1205</v>
      </c>
    </row>
    <row r="129" s="2" customFormat="1" ht="16.5" customHeight="1">
      <c r="A129" s="41"/>
      <c r="B129" s="42"/>
      <c r="C129" s="216" t="s">
        <v>505</v>
      </c>
      <c r="D129" s="216" t="s">
        <v>215</v>
      </c>
      <c r="E129" s="217" t="s">
        <v>5005</v>
      </c>
      <c r="F129" s="218" t="s">
        <v>5006</v>
      </c>
      <c r="G129" s="219" t="s">
        <v>424</v>
      </c>
      <c r="H129" s="220">
        <v>48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1221</v>
      </c>
    </row>
    <row r="130" s="2" customFormat="1" ht="16.5" customHeight="1">
      <c r="A130" s="41"/>
      <c r="B130" s="42"/>
      <c r="C130" s="216" t="s">
        <v>509</v>
      </c>
      <c r="D130" s="216" t="s">
        <v>215</v>
      </c>
      <c r="E130" s="217" t="s">
        <v>5007</v>
      </c>
      <c r="F130" s="218" t="s">
        <v>5008</v>
      </c>
      <c r="G130" s="219" t="s">
        <v>424</v>
      </c>
      <c r="H130" s="220">
        <v>17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1232</v>
      </c>
    </row>
    <row r="131" s="2" customFormat="1" ht="16.5" customHeight="1">
      <c r="A131" s="41"/>
      <c r="B131" s="42"/>
      <c r="C131" s="216" t="s">
        <v>513</v>
      </c>
      <c r="D131" s="216" t="s">
        <v>215</v>
      </c>
      <c r="E131" s="217" t="s">
        <v>5009</v>
      </c>
      <c r="F131" s="218" t="s">
        <v>5010</v>
      </c>
      <c r="G131" s="219" t="s">
        <v>248</v>
      </c>
      <c r="H131" s="220">
        <v>500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1243</v>
      </c>
    </row>
    <row r="132" s="2" customFormat="1" ht="16.5" customHeight="1">
      <c r="A132" s="41"/>
      <c r="B132" s="42"/>
      <c r="C132" s="216" t="s">
        <v>888</v>
      </c>
      <c r="D132" s="216" t="s">
        <v>215</v>
      </c>
      <c r="E132" s="217" t="s">
        <v>5011</v>
      </c>
      <c r="F132" s="218" t="s">
        <v>5012</v>
      </c>
      <c r="G132" s="219" t="s">
        <v>424</v>
      </c>
      <c r="H132" s="220">
        <v>298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1254</v>
      </c>
    </row>
    <row r="133" s="2" customFormat="1" ht="16.5" customHeight="1">
      <c r="A133" s="41"/>
      <c r="B133" s="42"/>
      <c r="C133" s="216" t="s">
        <v>895</v>
      </c>
      <c r="D133" s="216" t="s">
        <v>215</v>
      </c>
      <c r="E133" s="217" t="s">
        <v>5013</v>
      </c>
      <c r="F133" s="218" t="s">
        <v>5014</v>
      </c>
      <c r="G133" s="219" t="s">
        <v>424</v>
      </c>
      <c r="H133" s="220">
        <v>95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1265</v>
      </c>
    </row>
    <row r="134" s="2" customFormat="1" ht="16.5" customHeight="1">
      <c r="A134" s="41"/>
      <c r="B134" s="42"/>
      <c r="C134" s="216" t="s">
        <v>901</v>
      </c>
      <c r="D134" s="216" t="s">
        <v>215</v>
      </c>
      <c r="E134" s="217" t="s">
        <v>5015</v>
      </c>
      <c r="F134" s="218" t="s">
        <v>5016</v>
      </c>
      <c r="G134" s="219" t="s">
        <v>424</v>
      </c>
      <c r="H134" s="220">
        <v>47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1275</v>
      </c>
    </row>
    <row r="135" s="2" customFormat="1" ht="16.5" customHeight="1">
      <c r="A135" s="41"/>
      <c r="B135" s="42"/>
      <c r="C135" s="216" t="s">
        <v>906</v>
      </c>
      <c r="D135" s="216" t="s">
        <v>215</v>
      </c>
      <c r="E135" s="217" t="s">
        <v>5017</v>
      </c>
      <c r="F135" s="218" t="s">
        <v>5018</v>
      </c>
      <c r="G135" s="219" t="s">
        <v>424</v>
      </c>
      <c r="H135" s="220">
        <v>43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1292</v>
      </c>
    </row>
    <row r="136" s="2" customFormat="1" ht="16.5" customHeight="1">
      <c r="A136" s="41"/>
      <c r="B136" s="42"/>
      <c r="C136" s="216" t="s">
        <v>917</v>
      </c>
      <c r="D136" s="216" t="s">
        <v>215</v>
      </c>
      <c r="E136" s="217" t="s">
        <v>5019</v>
      </c>
      <c r="F136" s="218" t="s">
        <v>5020</v>
      </c>
      <c r="G136" s="219" t="s">
        <v>424</v>
      </c>
      <c r="H136" s="220">
        <v>48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1387</v>
      </c>
    </row>
    <row r="137" s="2" customFormat="1" ht="16.5" customHeight="1">
      <c r="A137" s="41"/>
      <c r="B137" s="42"/>
      <c r="C137" s="216" t="s">
        <v>946</v>
      </c>
      <c r="D137" s="216" t="s">
        <v>215</v>
      </c>
      <c r="E137" s="217" t="s">
        <v>5021</v>
      </c>
      <c r="F137" s="218" t="s">
        <v>5022</v>
      </c>
      <c r="G137" s="219" t="s">
        <v>424</v>
      </c>
      <c r="H137" s="220">
        <v>20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1412</v>
      </c>
    </row>
    <row r="138" s="2" customFormat="1" ht="16.5" customHeight="1">
      <c r="A138" s="41"/>
      <c r="B138" s="42"/>
      <c r="C138" s="216" t="s">
        <v>956</v>
      </c>
      <c r="D138" s="216" t="s">
        <v>215</v>
      </c>
      <c r="E138" s="217" t="s">
        <v>5023</v>
      </c>
      <c r="F138" s="218" t="s">
        <v>5024</v>
      </c>
      <c r="G138" s="219" t="s">
        <v>248</v>
      </c>
      <c r="H138" s="220">
        <v>120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1423</v>
      </c>
    </row>
    <row r="139" s="2" customFormat="1" ht="16.5" customHeight="1">
      <c r="A139" s="41"/>
      <c r="B139" s="42"/>
      <c r="C139" s="216" t="s">
        <v>979</v>
      </c>
      <c r="D139" s="216" t="s">
        <v>215</v>
      </c>
      <c r="E139" s="217" t="s">
        <v>5025</v>
      </c>
      <c r="F139" s="218" t="s">
        <v>5026</v>
      </c>
      <c r="G139" s="219" t="s">
        <v>248</v>
      </c>
      <c r="H139" s="220">
        <v>80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1438</v>
      </c>
    </row>
    <row r="140" s="2" customFormat="1" ht="16.5" customHeight="1">
      <c r="A140" s="41"/>
      <c r="B140" s="42"/>
      <c r="C140" s="216" t="s">
        <v>1008</v>
      </c>
      <c r="D140" s="216" t="s">
        <v>215</v>
      </c>
      <c r="E140" s="217" t="s">
        <v>5027</v>
      </c>
      <c r="F140" s="218" t="s">
        <v>5028</v>
      </c>
      <c r="G140" s="219" t="s">
        <v>248</v>
      </c>
      <c r="H140" s="220">
        <v>360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1452</v>
      </c>
    </row>
    <row r="141" s="12" customFormat="1" ht="25.92" customHeight="1">
      <c r="A141" s="12"/>
      <c r="B141" s="200"/>
      <c r="C141" s="201"/>
      <c r="D141" s="202" t="s">
        <v>72</v>
      </c>
      <c r="E141" s="203" t="s">
        <v>86</v>
      </c>
      <c r="F141" s="203" t="s">
        <v>5029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SUM(P142:P166)</f>
        <v>0</v>
      </c>
      <c r="Q141" s="208"/>
      <c r="R141" s="209">
        <f>SUM(R142:R166)</f>
        <v>0</v>
      </c>
      <c r="S141" s="208"/>
      <c r="T141" s="210">
        <f>SUM(T142:T166)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80</v>
      </c>
      <c r="AT141" s="212" t="s">
        <v>72</v>
      </c>
      <c r="AU141" s="212" t="s">
        <v>73</v>
      </c>
      <c r="AY141" s="211" t="s">
        <v>213</v>
      </c>
      <c r="BK141" s="213">
        <f>SUM(BK142:BK166)</f>
        <v>0</v>
      </c>
    </row>
    <row r="142" s="2" customFormat="1" ht="55.5" customHeight="1">
      <c r="A142" s="41"/>
      <c r="B142" s="42"/>
      <c r="C142" s="216" t="s">
        <v>1013</v>
      </c>
      <c r="D142" s="216" t="s">
        <v>215</v>
      </c>
      <c r="E142" s="217" t="s">
        <v>5030</v>
      </c>
      <c r="F142" s="218" t="s">
        <v>5031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1465</v>
      </c>
    </row>
    <row r="143" s="2" customFormat="1" ht="24.15" customHeight="1">
      <c r="A143" s="41"/>
      <c r="B143" s="42"/>
      <c r="C143" s="216" t="s">
        <v>1021</v>
      </c>
      <c r="D143" s="216" t="s">
        <v>215</v>
      </c>
      <c r="E143" s="217" t="s">
        <v>5032</v>
      </c>
      <c r="F143" s="218" t="s">
        <v>5033</v>
      </c>
      <c r="G143" s="219" t="s">
        <v>263</v>
      </c>
      <c r="H143" s="220">
        <v>1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80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1557</v>
      </c>
    </row>
    <row r="144" s="2" customFormat="1" ht="24.15" customHeight="1">
      <c r="A144" s="41"/>
      <c r="B144" s="42"/>
      <c r="C144" s="216" t="s">
        <v>1025</v>
      </c>
      <c r="D144" s="216" t="s">
        <v>215</v>
      </c>
      <c r="E144" s="217" t="s">
        <v>5034</v>
      </c>
      <c r="F144" s="218" t="s">
        <v>5035</v>
      </c>
      <c r="G144" s="219" t="s">
        <v>263</v>
      </c>
      <c r="H144" s="220">
        <v>2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1567</v>
      </c>
    </row>
    <row r="145" s="2" customFormat="1" ht="24.15" customHeight="1">
      <c r="A145" s="41"/>
      <c r="B145" s="42"/>
      <c r="C145" s="216" t="s">
        <v>1030</v>
      </c>
      <c r="D145" s="216" t="s">
        <v>215</v>
      </c>
      <c r="E145" s="217" t="s">
        <v>5036</v>
      </c>
      <c r="F145" s="218" t="s">
        <v>5037</v>
      </c>
      <c r="G145" s="219" t="s">
        <v>263</v>
      </c>
      <c r="H145" s="220">
        <v>1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1581</v>
      </c>
    </row>
    <row r="146" s="2" customFormat="1" ht="24.15" customHeight="1">
      <c r="A146" s="41"/>
      <c r="B146" s="42"/>
      <c r="C146" s="216" t="s">
        <v>1051</v>
      </c>
      <c r="D146" s="216" t="s">
        <v>215</v>
      </c>
      <c r="E146" s="217" t="s">
        <v>5038</v>
      </c>
      <c r="F146" s="218" t="s">
        <v>4957</v>
      </c>
      <c r="G146" s="219" t="s">
        <v>263</v>
      </c>
      <c r="H146" s="220">
        <v>1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1609</v>
      </c>
    </row>
    <row r="147" s="2" customFormat="1" ht="24.15" customHeight="1">
      <c r="A147" s="41"/>
      <c r="B147" s="42"/>
      <c r="C147" s="216" t="s">
        <v>1136</v>
      </c>
      <c r="D147" s="216" t="s">
        <v>215</v>
      </c>
      <c r="E147" s="217" t="s">
        <v>5039</v>
      </c>
      <c r="F147" s="218" t="s">
        <v>4961</v>
      </c>
      <c r="G147" s="219" t="s">
        <v>263</v>
      </c>
      <c r="H147" s="220">
        <v>2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1627</v>
      </c>
    </row>
    <row r="148" s="2" customFormat="1" ht="33" customHeight="1">
      <c r="A148" s="41"/>
      <c r="B148" s="42"/>
      <c r="C148" s="216" t="s">
        <v>1146</v>
      </c>
      <c r="D148" s="216" t="s">
        <v>215</v>
      </c>
      <c r="E148" s="217" t="s">
        <v>5040</v>
      </c>
      <c r="F148" s="218" t="s">
        <v>5041</v>
      </c>
      <c r="G148" s="219" t="s">
        <v>263</v>
      </c>
      <c r="H148" s="220">
        <v>2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1643</v>
      </c>
    </row>
    <row r="149" s="2" customFormat="1" ht="24.15" customHeight="1">
      <c r="A149" s="41"/>
      <c r="B149" s="42"/>
      <c r="C149" s="216" t="s">
        <v>1153</v>
      </c>
      <c r="D149" s="216" t="s">
        <v>215</v>
      </c>
      <c r="E149" s="217" t="s">
        <v>5042</v>
      </c>
      <c r="F149" s="218" t="s">
        <v>5043</v>
      </c>
      <c r="G149" s="219" t="s">
        <v>263</v>
      </c>
      <c r="H149" s="220">
        <v>2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1662</v>
      </c>
    </row>
    <row r="150" s="2" customFormat="1" ht="24.15" customHeight="1">
      <c r="A150" s="41"/>
      <c r="B150" s="42"/>
      <c r="C150" s="216" t="s">
        <v>1158</v>
      </c>
      <c r="D150" s="216" t="s">
        <v>215</v>
      </c>
      <c r="E150" s="217" t="s">
        <v>5044</v>
      </c>
      <c r="F150" s="218" t="s">
        <v>5045</v>
      </c>
      <c r="G150" s="219" t="s">
        <v>263</v>
      </c>
      <c r="H150" s="220">
        <v>1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1679</v>
      </c>
    </row>
    <row r="151" s="2" customFormat="1" ht="24.15" customHeight="1">
      <c r="A151" s="41"/>
      <c r="B151" s="42"/>
      <c r="C151" s="216" t="s">
        <v>1165</v>
      </c>
      <c r="D151" s="216" t="s">
        <v>215</v>
      </c>
      <c r="E151" s="217" t="s">
        <v>5046</v>
      </c>
      <c r="F151" s="218" t="s">
        <v>5047</v>
      </c>
      <c r="G151" s="219" t="s">
        <v>263</v>
      </c>
      <c r="H151" s="220">
        <v>1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1708</v>
      </c>
    </row>
    <row r="152" s="2" customFormat="1" ht="16.5" customHeight="1">
      <c r="A152" s="41"/>
      <c r="B152" s="42"/>
      <c r="C152" s="216" t="s">
        <v>1170</v>
      </c>
      <c r="D152" s="216" t="s">
        <v>215</v>
      </c>
      <c r="E152" s="217" t="s">
        <v>5048</v>
      </c>
      <c r="F152" s="218" t="s">
        <v>5049</v>
      </c>
      <c r="G152" s="219" t="s">
        <v>263</v>
      </c>
      <c r="H152" s="220">
        <v>3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1729</v>
      </c>
    </row>
    <row r="153" s="2" customFormat="1" ht="16.5" customHeight="1">
      <c r="A153" s="41"/>
      <c r="B153" s="42"/>
      <c r="C153" s="216" t="s">
        <v>1179</v>
      </c>
      <c r="D153" s="216" t="s">
        <v>215</v>
      </c>
      <c r="E153" s="217" t="s">
        <v>5050</v>
      </c>
      <c r="F153" s="218" t="s">
        <v>5051</v>
      </c>
      <c r="G153" s="219" t="s">
        <v>263</v>
      </c>
      <c r="H153" s="220">
        <v>1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1740</v>
      </c>
    </row>
    <row r="154" s="2" customFormat="1" ht="16.5" customHeight="1">
      <c r="A154" s="41"/>
      <c r="B154" s="42"/>
      <c r="C154" s="216" t="s">
        <v>1185</v>
      </c>
      <c r="D154" s="216" t="s">
        <v>215</v>
      </c>
      <c r="E154" s="217" t="s">
        <v>5052</v>
      </c>
      <c r="F154" s="218" t="s">
        <v>4992</v>
      </c>
      <c r="G154" s="219" t="s">
        <v>424</v>
      </c>
      <c r="H154" s="220">
        <v>7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1750</v>
      </c>
    </row>
    <row r="155" s="2" customFormat="1" ht="16.5" customHeight="1">
      <c r="A155" s="41"/>
      <c r="B155" s="42"/>
      <c r="C155" s="216" t="s">
        <v>1191</v>
      </c>
      <c r="D155" s="216" t="s">
        <v>215</v>
      </c>
      <c r="E155" s="217" t="s">
        <v>5053</v>
      </c>
      <c r="F155" s="218" t="s">
        <v>4996</v>
      </c>
      <c r="G155" s="219" t="s">
        <v>424</v>
      </c>
      <c r="H155" s="220">
        <v>8.5</v>
      </c>
      <c r="I155" s="221"/>
      <c r="J155" s="222">
        <f>ROUND(I155*H155,2)</f>
        <v>0</v>
      </c>
      <c r="K155" s="218" t="s">
        <v>21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80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1765</v>
      </c>
    </row>
    <row r="156" s="2" customFormat="1" ht="16.5" customHeight="1">
      <c r="A156" s="41"/>
      <c r="B156" s="42"/>
      <c r="C156" s="216" t="s">
        <v>1199</v>
      </c>
      <c r="D156" s="216" t="s">
        <v>215</v>
      </c>
      <c r="E156" s="217" t="s">
        <v>5054</v>
      </c>
      <c r="F156" s="218" t="s">
        <v>5055</v>
      </c>
      <c r="G156" s="219" t="s">
        <v>424</v>
      </c>
      <c r="H156" s="220">
        <v>10.5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1777</v>
      </c>
    </row>
    <row r="157" s="2" customFormat="1" ht="16.5" customHeight="1">
      <c r="A157" s="41"/>
      <c r="B157" s="42"/>
      <c r="C157" s="216" t="s">
        <v>1205</v>
      </c>
      <c r="D157" s="216" t="s">
        <v>215</v>
      </c>
      <c r="E157" s="217" t="s">
        <v>5056</v>
      </c>
      <c r="F157" s="218" t="s">
        <v>4998</v>
      </c>
      <c r="G157" s="219" t="s">
        <v>424</v>
      </c>
      <c r="H157" s="220">
        <v>10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1837</v>
      </c>
    </row>
    <row r="158" s="2" customFormat="1" ht="16.5" customHeight="1">
      <c r="A158" s="41"/>
      <c r="B158" s="42"/>
      <c r="C158" s="216" t="s">
        <v>1215</v>
      </c>
      <c r="D158" s="216" t="s">
        <v>215</v>
      </c>
      <c r="E158" s="217" t="s">
        <v>5057</v>
      </c>
      <c r="F158" s="218" t="s">
        <v>5004</v>
      </c>
      <c r="G158" s="219" t="s">
        <v>424</v>
      </c>
      <c r="H158" s="220">
        <v>16.5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1848</v>
      </c>
    </row>
    <row r="159" s="2" customFormat="1" ht="16.5" customHeight="1">
      <c r="A159" s="41"/>
      <c r="B159" s="42"/>
      <c r="C159" s="216" t="s">
        <v>1221</v>
      </c>
      <c r="D159" s="216" t="s">
        <v>215</v>
      </c>
      <c r="E159" s="217" t="s">
        <v>5058</v>
      </c>
      <c r="F159" s="218" t="s">
        <v>5059</v>
      </c>
      <c r="G159" s="219" t="s">
        <v>424</v>
      </c>
      <c r="H159" s="220">
        <v>10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1861</v>
      </c>
    </row>
    <row r="160" s="2" customFormat="1" ht="16.5" customHeight="1">
      <c r="A160" s="41"/>
      <c r="B160" s="42"/>
      <c r="C160" s="216" t="s">
        <v>1227</v>
      </c>
      <c r="D160" s="216" t="s">
        <v>215</v>
      </c>
      <c r="E160" s="217" t="s">
        <v>5060</v>
      </c>
      <c r="F160" s="218" t="s">
        <v>5010</v>
      </c>
      <c r="G160" s="219" t="s">
        <v>248</v>
      </c>
      <c r="H160" s="220">
        <v>70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1874</v>
      </c>
    </row>
    <row r="161" s="2" customFormat="1" ht="16.5" customHeight="1">
      <c r="A161" s="41"/>
      <c r="B161" s="42"/>
      <c r="C161" s="216" t="s">
        <v>1232</v>
      </c>
      <c r="D161" s="216" t="s">
        <v>215</v>
      </c>
      <c r="E161" s="217" t="s">
        <v>5061</v>
      </c>
      <c r="F161" s="218" t="s">
        <v>5012</v>
      </c>
      <c r="G161" s="219" t="s">
        <v>424</v>
      </c>
      <c r="H161" s="220">
        <v>10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1884</v>
      </c>
    </row>
    <row r="162" s="2" customFormat="1" ht="16.5" customHeight="1">
      <c r="A162" s="41"/>
      <c r="B162" s="42"/>
      <c r="C162" s="216" t="s">
        <v>1238</v>
      </c>
      <c r="D162" s="216" t="s">
        <v>215</v>
      </c>
      <c r="E162" s="217" t="s">
        <v>5062</v>
      </c>
      <c r="F162" s="218" t="s">
        <v>5018</v>
      </c>
      <c r="G162" s="219" t="s">
        <v>424</v>
      </c>
      <c r="H162" s="220">
        <v>12.5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1894</v>
      </c>
    </row>
    <row r="163" s="2" customFormat="1" ht="16.5" customHeight="1">
      <c r="A163" s="41"/>
      <c r="B163" s="42"/>
      <c r="C163" s="216" t="s">
        <v>1243</v>
      </c>
      <c r="D163" s="216" t="s">
        <v>215</v>
      </c>
      <c r="E163" s="217" t="s">
        <v>5063</v>
      </c>
      <c r="F163" s="218" t="s">
        <v>5064</v>
      </c>
      <c r="G163" s="219" t="s">
        <v>424</v>
      </c>
      <c r="H163" s="220">
        <v>10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1940</v>
      </c>
    </row>
    <row r="164" s="2" customFormat="1" ht="16.5" customHeight="1">
      <c r="A164" s="41"/>
      <c r="B164" s="42"/>
      <c r="C164" s="216" t="s">
        <v>1248</v>
      </c>
      <c r="D164" s="216" t="s">
        <v>215</v>
      </c>
      <c r="E164" s="217" t="s">
        <v>5065</v>
      </c>
      <c r="F164" s="218" t="s">
        <v>5024</v>
      </c>
      <c r="G164" s="219" t="s">
        <v>248</v>
      </c>
      <c r="H164" s="220">
        <v>17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1951</v>
      </c>
    </row>
    <row r="165" s="2" customFormat="1" ht="16.5" customHeight="1">
      <c r="A165" s="41"/>
      <c r="B165" s="42"/>
      <c r="C165" s="216" t="s">
        <v>1254</v>
      </c>
      <c r="D165" s="216" t="s">
        <v>215</v>
      </c>
      <c r="E165" s="217" t="s">
        <v>5066</v>
      </c>
      <c r="F165" s="218" t="s">
        <v>5026</v>
      </c>
      <c r="G165" s="219" t="s">
        <v>248</v>
      </c>
      <c r="H165" s="220">
        <v>19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4243</v>
      </c>
    </row>
    <row r="166" s="2" customFormat="1" ht="16.5" customHeight="1">
      <c r="A166" s="41"/>
      <c r="B166" s="42"/>
      <c r="C166" s="216" t="s">
        <v>1260</v>
      </c>
      <c r="D166" s="216" t="s">
        <v>215</v>
      </c>
      <c r="E166" s="217" t="s">
        <v>5067</v>
      </c>
      <c r="F166" s="218" t="s">
        <v>5028</v>
      </c>
      <c r="G166" s="219" t="s">
        <v>248</v>
      </c>
      <c r="H166" s="220">
        <v>37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4252</v>
      </c>
    </row>
    <row r="167" s="12" customFormat="1" ht="25.92" customHeight="1">
      <c r="A167" s="12"/>
      <c r="B167" s="200"/>
      <c r="C167" s="201"/>
      <c r="D167" s="202" t="s">
        <v>72</v>
      </c>
      <c r="E167" s="203" t="s">
        <v>122</v>
      </c>
      <c r="F167" s="203" t="s">
        <v>5068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SUM(P168:P179)</f>
        <v>0</v>
      </c>
      <c r="Q167" s="208"/>
      <c r="R167" s="209">
        <f>SUM(R168:R179)</f>
        <v>0</v>
      </c>
      <c r="S167" s="208"/>
      <c r="T167" s="210">
        <f>SUM(T168:T179)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72</v>
      </c>
      <c r="AU167" s="212" t="s">
        <v>73</v>
      </c>
      <c r="AY167" s="211" t="s">
        <v>213</v>
      </c>
      <c r="BK167" s="213">
        <f>SUM(BK168:BK179)</f>
        <v>0</v>
      </c>
    </row>
    <row r="168" s="2" customFormat="1" ht="24.15" customHeight="1">
      <c r="A168" s="41"/>
      <c r="B168" s="42"/>
      <c r="C168" s="216" t="s">
        <v>1265</v>
      </c>
      <c r="D168" s="216" t="s">
        <v>215</v>
      </c>
      <c r="E168" s="217" t="s">
        <v>5069</v>
      </c>
      <c r="F168" s="218" t="s">
        <v>5070</v>
      </c>
      <c r="G168" s="219" t="s">
        <v>263</v>
      </c>
      <c r="H168" s="220">
        <v>1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4260</v>
      </c>
    </row>
    <row r="169" s="2" customFormat="1" ht="16.5" customHeight="1">
      <c r="A169" s="41"/>
      <c r="B169" s="42"/>
      <c r="C169" s="216" t="s">
        <v>1270</v>
      </c>
      <c r="D169" s="216" t="s">
        <v>215</v>
      </c>
      <c r="E169" s="217" t="s">
        <v>5071</v>
      </c>
      <c r="F169" s="218" t="s">
        <v>5072</v>
      </c>
      <c r="G169" s="219" t="s">
        <v>263</v>
      </c>
      <c r="H169" s="220">
        <v>2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4268</v>
      </c>
    </row>
    <row r="170" s="2" customFormat="1" ht="16.5" customHeight="1">
      <c r="A170" s="41"/>
      <c r="B170" s="42"/>
      <c r="C170" s="216" t="s">
        <v>1275</v>
      </c>
      <c r="D170" s="216" t="s">
        <v>215</v>
      </c>
      <c r="E170" s="217" t="s">
        <v>5073</v>
      </c>
      <c r="F170" s="218" t="s">
        <v>5074</v>
      </c>
      <c r="G170" s="219" t="s">
        <v>263</v>
      </c>
      <c r="H170" s="220">
        <v>1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4276</v>
      </c>
    </row>
    <row r="171" s="2" customFormat="1" ht="24.15" customHeight="1">
      <c r="A171" s="41"/>
      <c r="B171" s="42"/>
      <c r="C171" s="216" t="s">
        <v>1286</v>
      </c>
      <c r="D171" s="216" t="s">
        <v>215</v>
      </c>
      <c r="E171" s="217" t="s">
        <v>5075</v>
      </c>
      <c r="F171" s="218" t="s">
        <v>5076</v>
      </c>
      <c r="G171" s="219" t="s">
        <v>263</v>
      </c>
      <c r="H171" s="220">
        <v>1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4284</v>
      </c>
    </row>
    <row r="172" s="2" customFormat="1" ht="24.15" customHeight="1">
      <c r="A172" s="41"/>
      <c r="B172" s="42"/>
      <c r="C172" s="216" t="s">
        <v>1292</v>
      </c>
      <c r="D172" s="216" t="s">
        <v>215</v>
      </c>
      <c r="E172" s="217" t="s">
        <v>5077</v>
      </c>
      <c r="F172" s="218" t="s">
        <v>5078</v>
      </c>
      <c r="G172" s="219" t="s">
        <v>263</v>
      </c>
      <c r="H172" s="220">
        <v>2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4292</v>
      </c>
    </row>
    <row r="173" s="2" customFormat="1" ht="24.15" customHeight="1">
      <c r="A173" s="41"/>
      <c r="B173" s="42"/>
      <c r="C173" s="216" t="s">
        <v>1359</v>
      </c>
      <c r="D173" s="216" t="s">
        <v>215</v>
      </c>
      <c r="E173" s="217" t="s">
        <v>5079</v>
      </c>
      <c r="F173" s="218" t="s">
        <v>5080</v>
      </c>
      <c r="G173" s="219" t="s">
        <v>263</v>
      </c>
      <c r="H173" s="220">
        <v>2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4300</v>
      </c>
    </row>
    <row r="174" s="2" customFormat="1" ht="24.15" customHeight="1">
      <c r="A174" s="41"/>
      <c r="B174" s="42"/>
      <c r="C174" s="216" t="s">
        <v>1387</v>
      </c>
      <c r="D174" s="216" t="s">
        <v>215</v>
      </c>
      <c r="E174" s="217" t="s">
        <v>5081</v>
      </c>
      <c r="F174" s="218" t="s">
        <v>5082</v>
      </c>
      <c r="G174" s="219" t="s">
        <v>263</v>
      </c>
      <c r="H174" s="220">
        <v>1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4308</v>
      </c>
    </row>
    <row r="175" s="2" customFormat="1" ht="24.15" customHeight="1">
      <c r="A175" s="41"/>
      <c r="B175" s="42"/>
      <c r="C175" s="216" t="s">
        <v>1405</v>
      </c>
      <c r="D175" s="216" t="s">
        <v>215</v>
      </c>
      <c r="E175" s="217" t="s">
        <v>5083</v>
      </c>
      <c r="F175" s="218" t="s">
        <v>5084</v>
      </c>
      <c r="G175" s="219" t="s">
        <v>263</v>
      </c>
      <c r="H175" s="220">
        <v>1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4319</v>
      </c>
    </row>
    <row r="176" s="2" customFormat="1" ht="24.15" customHeight="1">
      <c r="A176" s="41"/>
      <c r="B176" s="42"/>
      <c r="C176" s="216" t="s">
        <v>1412</v>
      </c>
      <c r="D176" s="216" t="s">
        <v>215</v>
      </c>
      <c r="E176" s="217" t="s">
        <v>5085</v>
      </c>
      <c r="F176" s="218" t="s">
        <v>5086</v>
      </c>
      <c r="G176" s="219" t="s">
        <v>263</v>
      </c>
      <c r="H176" s="220">
        <v>1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4327</v>
      </c>
    </row>
    <row r="177" s="2" customFormat="1" ht="16.5" customHeight="1">
      <c r="A177" s="41"/>
      <c r="B177" s="42"/>
      <c r="C177" s="216" t="s">
        <v>1418</v>
      </c>
      <c r="D177" s="216" t="s">
        <v>215</v>
      </c>
      <c r="E177" s="217" t="s">
        <v>5087</v>
      </c>
      <c r="F177" s="218" t="s">
        <v>5010</v>
      </c>
      <c r="G177" s="219" t="s">
        <v>248</v>
      </c>
      <c r="H177" s="220">
        <v>109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4335</v>
      </c>
    </row>
    <row r="178" s="2" customFormat="1" ht="16.5" customHeight="1">
      <c r="A178" s="41"/>
      <c r="B178" s="42"/>
      <c r="C178" s="216" t="s">
        <v>1423</v>
      </c>
      <c r="D178" s="216" t="s">
        <v>215</v>
      </c>
      <c r="E178" s="217" t="s">
        <v>5088</v>
      </c>
      <c r="F178" s="218" t="s">
        <v>5024</v>
      </c>
      <c r="G178" s="219" t="s">
        <v>248</v>
      </c>
      <c r="H178" s="220">
        <v>55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4343</v>
      </c>
    </row>
    <row r="179" s="2" customFormat="1" ht="16.5" customHeight="1">
      <c r="A179" s="41"/>
      <c r="B179" s="42"/>
      <c r="C179" s="216" t="s">
        <v>1430</v>
      </c>
      <c r="D179" s="216" t="s">
        <v>215</v>
      </c>
      <c r="E179" s="217" t="s">
        <v>5089</v>
      </c>
      <c r="F179" s="218" t="s">
        <v>5028</v>
      </c>
      <c r="G179" s="219" t="s">
        <v>248</v>
      </c>
      <c r="H179" s="220">
        <v>54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80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4351</v>
      </c>
    </row>
    <row r="180" s="12" customFormat="1" ht="25.92" customHeight="1">
      <c r="A180" s="12"/>
      <c r="B180" s="200"/>
      <c r="C180" s="201"/>
      <c r="D180" s="202" t="s">
        <v>72</v>
      </c>
      <c r="E180" s="203" t="s">
        <v>125</v>
      </c>
      <c r="F180" s="203" t="s">
        <v>143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SUM(P181:P184)</f>
        <v>0</v>
      </c>
      <c r="Q180" s="208"/>
      <c r="R180" s="209">
        <f>SUM(R181:R184)</f>
        <v>0</v>
      </c>
      <c r="S180" s="208"/>
      <c r="T180" s="210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72</v>
      </c>
      <c r="AU180" s="212" t="s">
        <v>73</v>
      </c>
      <c r="AY180" s="211" t="s">
        <v>213</v>
      </c>
      <c r="BK180" s="213">
        <f>SUM(BK181:BK184)</f>
        <v>0</v>
      </c>
    </row>
    <row r="181" s="2" customFormat="1" ht="16.5" customHeight="1">
      <c r="A181" s="41"/>
      <c r="B181" s="42"/>
      <c r="C181" s="216" t="s">
        <v>1438</v>
      </c>
      <c r="D181" s="216" t="s">
        <v>215</v>
      </c>
      <c r="E181" s="217" t="s">
        <v>5090</v>
      </c>
      <c r="F181" s="218" t="s">
        <v>5091</v>
      </c>
      <c r="G181" s="219" t="s">
        <v>1182</v>
      </c>
      <c r="H181" s="220">
        <v>1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4359</v>
      </c>
    </row>
    <row r="182" s="2" customFormat="1" ht="16.5" customHeight="1">
      <c r="A182" s="41"/>
      <c r="B182" s="42"/>
      <c r="C182" s="216" t="s">
        <v>1444</v>
      </c>
      <c r="D182" s="216" t="s">
        <v>215</v>
      </c>
      <c r="E182" s="217" t="s">
        <v>5092</v>
      </c>
      <c r="F182" s="218" t="s">
        <v>5093</v>
      </c>
      <c r="G182" s="219" t="s">
        <v>1182</v>
      </c>
      <c r="H182" s="220">
        <v>1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4367</v>
      </c>
    </row>
    <row r="183" s="2" customFormat="1" ht="24.15" customHeight="1">
      <c r="A183" s="41"/>
      <c r="B183" s="42"/>
      <c r="C183" s="216" t="s">
        <v>1452</v>
      </c>
      <c r="D183" s="216" t="s">
        <v>215</v>
      </c>
      <c r="E183" s="217" t="s">
        <v>5094</v>
      </c>
      <c r="F183" s="218" t="s">
        <v>5095</v>
      </c>
      <c r="G183" s="219" t="s">
        <v>263</v>
      </c>
      <c r="H183" s="220">
        <v>1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4375</v>
      </c>
    </row>
    <row r="184" s="2" customFormat="1" ht="24.15" customHeight="1">
      <c r="A184" s="41"/>
      <c r="B184" s="42"/>
      <c r="C184" s="216" t="s">
        <v>1456</v>
      </c>
      <c r="D184" s="216" t="s">
        <v>215</v>
      </c>
      <c r="E184" s="217" t="s">
        <v>5096</v>
      </c>
      <c r="F184" s="218" t="s">
        <v>5097</v>
      </c>
      <c r="G184" s="219" t="s">
        <v>1182</v>
      </c>
      <c r="H184" s="220">
        <v>1</v>
      </c>
      <c r="I184" s="221"/>
      <c r="J184" s="222">
        <f>ROUND(I184*H184,2)</f>
        <v>0</v>
      </c>
      <c r="K184" s="218" t="s">
        <v>21</v>
      </c>
      <c r="L184" s="47"/>
      <c r="M184" s="302" t="s">
        <v>21</v>
      </c>
      <c r="N184" s="303" t="s">
        <v>45</v>
      </c>
      <c r="O184" s="295"/>
      <c r="P184" s="304">
        <f>O184*H184</f>
        <v>0</v>
      </c>
      <c r="Q184" s="304">
        <v>0</v>
      </c>
      <c r="R184" s="304">
        <f>Q184*H184</f>
        <v>0</v>
      </c>
      <c r="S184" s="304">
        <v>0</v>
      </c>
      <c r="T184" s="30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4383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hGKS683oJ8U1khI/sv6AJ3yDArgxgQuHQBAW4aw7xswjJtubSTkxxO3EG/4NY9ZptZVcJzfgmJotnsHy/79Zgw==" hashValue="fCLonESPiSuvKFkDXwOh8e0TCyn7uWcvUpEsqxOimtxug6l1QO38iMKgVZocCBkgGsTpoCIIFWBAh2VpwNOMJQ==" algorithmName="SHA-512" password="CC35"/>
  <autoFilter ref="C94:K18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5098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5099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ROUND((SUM(BE94:BE109)),  2)</f>
        <v>0</v>
      </c>
      <c r="G37" s="41"/>
      <c r="H37" s="41"/>
      <c r="I37" s="161">
        <v>0.20999999999999999</v>
      </c>
      <c r="J37" s="160">
        <f>ROUND(((SUM(BE94:BE109))*I37),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ROUND((SUM(BF94:BF109)),  2)</f>
        <v>0</v>
      </c>
      <c r="G38" s="41"/>
      <c r="H38" s="41"/>
      <c r="I38" s="161">
        <v>0.12</v>
      </c>
      <c r="J38" s="160">
        <f>ROUND(((SUM(BF94:BF109))*I38),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3 - Chlazení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5100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5101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5102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4520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3 - Chlazení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26. 1. 2025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P95+P100+P105</f>
        <v>0</v>
      </c>
      <c r="Q94" s="99"/>
      <c r="R94" s="197">
        <f>R95+R100+R105</f>
        <v>0</v>
      </c>
      <c r="S94" s="99"/>
      <c r="T94" s="198">
        <f>T95+T100+T105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BK95+BK100+BK105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80</v>
      </c>
      <c r="F95" s="203" t="s">
        <v>5103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SUM(P96:P99)</f>
        <v>0</v>
      </c>
      <c r="Q95" s="208"/>
      <c r="R95" s="209">
        <f>SUM(R96:R99)</f>
        <v>0</v>
      </c>
      <c r="S95" s="208"/>
      <c r="T95" s="210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SUM(BK96:BK99)</f>
        <v>0</v>
      </c>
    </row>
    <row r="96" s="2" customFormat="1" ht="24.15" customHeight="1">
      <c r="A96" s="41"/>
      <c r="B96" s="42"/>
      <c r="C96" s="216" t="s">
        <v>80</v>
      </c>
      <c r="D96" s="216" t="s">
        <v>215</v>
      </c>
      <c r="E96" s="217" t="s">
        <v>5104</v>
      </c>
      <c r="F96" s="218" t="s">
        <v>5105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86</v>
      </c>
    </row>
    <row r="97" s="2" customFormat="1" ht="24.15" customHeight="1">
      <c r="A97" s="41"/>
      <c r="B97" s="42"/>
      <c r="C97" s="216" t="s">
        <v>86</v>
      </c>
      <c r="D97" s="216" t="s">
        <v>215</v>
      </c>
      <c r="E97" s="217" t="s">
        <v>5106</v>
      </c>
      <c r="F97" s="218" t="s">
        <v>5107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122</v>
      </c>
    </row>
    <row r="98" s="2" customFormat="1" ht="24.15" customHeight="1">
      <c r="A98" s="41"/>
      <c r="B98" s="42"/>
      <c r="C98" s="216" t="s">
        <v>116</v>
      </c>
      <c r="D98" s="216" t="s">
        <v>215</v>
      </c>
      <c r="E98" s="217" t="s">
        <v>5108</v>
      </c>
      <c r="F98" s="218" t="s">
        <v>5109</v>
      </c>
      <c r="G98" s="219" t="s">
        <v>424</v>
      </c>
      <c r="H98" s="220">
        <v>13.5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145</v>
      </c>
    </row>
    <row r="99" s="2" customFormat="1" ht="24.15" customHeight="1">
      <c r="A99" s="41"/>
      <c r="B99" s="42"/>
      <c r="C99" s="216" t="s">
        <v>122</v>
      </c>
      <c r="D99" s="216" t="s">
        <v>215</v>
      </c>
      <c r="E99" s="217" t="s">
        <v>5110</v>
      </c>
      <c r="F99" s="218" t="s">
        <v>5111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244</v>
      </c>
    </row>
    <row r="100" s="12" customFormat="1" ht="25.92" customHeight="1">
      <c r="A100" s="12"/>
      <c r="B100" s="200"/>
      <c r="C100" s="201"/>
      <c r="D100" s="202" t="s">
        <v>72</v>
      </c>
      <c r="E100" s="203" t="s">
        <v>86</v>
      </c>
      <c r="F100" s="203" t="s">
        <v>5112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73</v>
      </c>
      <c r="AY100" s="211" t="s">
        <v>213</v>
      </c>
      <c r="BK100" s="213">
        <f>SUM(BK101:BK104)</f>
        <v>0</v>
      </c>
    </row>
    <row r="101" s="2" customFormat="1" ht="24.15" customHeight="1">
      <c r="A101" s="41"/>
      <c r="B101" s="42"/>
      <c r="C101" s="216" t="s">
        <v>125</v>
      </c>
      <c r="D101" s="216" t="s">
        <v>215</v>
      </c>
      <c r="E101" s="217" t="s">
        <v>5113</v>
      </c>
      <c r="F101" s="218" t="s">
        <v>5105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24.15" customHeight="1">
      <c r="A102" s="41"/>
      <c r="B102" s="42"/>
      <c r="C102" s="216" t="s">
        <v>145</v>
      </c>
      <c r="D102" s="216" t="s">
        <v>215</v>
      </c>
      <c r="E102" s="217" t="s">
        <v>5114</v>
      </c>
      <c r="F102" s="218" t="s">
        <v>5107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5115</v>
      </c>
      <c r="F103" s="218" t="s">
        <v>5109</v>
      </c>
      <c r="G103" s="219" t="s">
        <v>424</v>
      </c>
      <c r="H103" s="220">
        <v>20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24.15" customHeight="1">
      <c r="A104" s="41"/>
      <c r="B104" s="42"/>
      <c r="C104" s="216" t="s">
        <v>244</v>
      </c>
      <c r="D104" s="216" t="s">
        <v>215</v>
      </c>
      <c r="E104" s="217" t="s">
        <v>5116</v>
      </c>
      <c r="F104" s="218" t="s">
        <v>5111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314</v>
      </c>
    </row>
    <row r="105" s="12" customFormat="1" ht="25.92" customHeight="1">
      <c r="A105" s="12"/>
      <c r="B105" s="200"/>
      <c r="C105" s="201"/>
      <c r="D105" s="202" t="s">
        <v>72</v>
      </c>
      <c r="E105" s="203" t="s">
        <v>116</v>
      </c>
      <c r="F105" s="203" t="s">
        <v>143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SUM(P106:P109)</f>
        <v>0</v>
      </c>
      <c r="Q105" s="208"/>
      <c r="R105" s="209">
        <f>SUM(R106:R109)</f>
        <v>0</v>
      </c>
      <c r="S105" s="208"/>
      <c r="T105" s="21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73</v>
      </c>
      <c r="AY105" s="211" t="s">
        <v>213</v>
      </c>
      <c r="BK105" s="213">
        <f>SUM(BK106:BK109)</f>
        <v>0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5117</v>
      </c>
      <c r="F106" s="218" t="s">
        <v>5118</v>
      </c>
      <c r="G106" s="219" t="s">
        <v>1182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5119</v>
      </c>
      <c r="F107" s="218" t="s">
        <v>5120</v>
      </c>
      <c r="G107" s="219" t="s">
        <v>1182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24.15" customHeight="1">
      <c r="A108" s="41"/>
      <c r="B108" s="42"/>
      <c r="C108" s="216" t="s">
        <v>287</v>
      </c>
      <c r="D108" s="216" t="s">
        <v>215</v>
      </c>
      <c r="E108" s="217" t="s">
        <v>5121</v>
      </c>
      <c r="F108" s="218" t="s">
        <v>5122</v>
      </c>
      <c r="G108" s="219" t="s">
        <v>263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24.15" customHeight="1">
      <c r="A109" s="41"/>
      <c r="B109" s="42"/>
      <c r="C109" s="216" t="s">
        <v>8</v>
      </c>
      <c r="D109" s="216" t="s">
        <v>215</v>
      </c>
      <c r="E109" s="217" t="s">
        <v>5123</v>
      </c>
      <c r="F109" s="218" t="s">
        <v>5097</v>
      </c>
      <c r="G109" s="219" t="s">
        <v>1182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KD9a8bvD0tLvVrQcBGrA/H1ZzI5AtbqYnlP1Ed1q+G7un2EfxlT0MTagBiz/NwYlHZ8h7HSEalXyo5janpjQdQ==" hashValue="IoTniC/I72wDeovAtiG/q4OrpScyauU6mTSLuKvsa572N+i41A2vin6ShZNeDsUYZE0OAOEW4ehcj8uIS3NSrw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5124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5125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Děčín</v>
      </c>
      <c r="F19" s="41"/>
      <c r="G19" s="41"/>
      <c r="H19" s="41"/>
      <c r="I19" s="146" t="s">
        <v>29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tr">
        <f>IF('Rekapitulace stavby'!AN16="","",'Rekapitulace stavby'!AN16)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ŽELEZNÁ s.r.o.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95.25" customHeight="1">
      <c r="A31" s="151"/>
      <c r="B31" s="152"/>
      <c r="C31" s="151"/>
      <c r="D31" s="151"/>
      <c r="E31" s="153" t="s">
        <v>5126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ROUND((SUM(BE94:BE189)),  2)</f>
        <v>0</v>
      </c>
      <c r="G37" s="41"/>
      <c r="H37" s="41"/>
      <c r="I37" s="161">
        <v>0.20999999999999999</v>
      </c>
      <c r="J37" s="160">
        <f>ROUND(((SUM(BE94:BE189))*I37),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ROUND((SUM(BF94:BF189)),  2)</f>
        <v>0</v>
      </c>
      <c r="G38" s="41"/>
      <c r="H38" s="41"/>
      <c r="I38" s="161">
        <v>0.12</v>
      </c>
      <c r="J38" s="160">
        <f>ROUND(((SUM(BF94:BF189))*I38),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ROUND((SUM(BG94:BG189)),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ROUND((SUM(BH94:BH189)),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ROUND((SUM(BI94:BI189)),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4 -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 xml:space="preserve"> 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5127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5128</v>
      </c>
      <c r="E69" s="181"/>
      <c r="F69" s="181"/>
      <c r="G69" s="181"/>
      <c r="H69" s="181"/>
      <c r="I69" s="181"/>
      <c r="J69" s="182">
        <f>J132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5102</v>
      </c>
      <c r="E70" s="181"/>
      <c r="F70" s="181"/>
      <c r="G70" s="181"/>
      <c r="H70" s="181"/>
      <c r="I70" s="181"/>
      <c r="J70" s="182">
        <f>J180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4520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4 - Vytápění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 xml:space="preserve"> </v>
      </c>
      <c r="G88" s="43"/>
      <c r="H88" s="43"/>
      <c r="I88" s="35" t="s">
        <v>24</v>
      </c>
      <c r="J88" s="75" t="str">
        <f>IF(J16="","",J16)</f>
        <v>26. 1. 2025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P95+P132+P180</f>
        <v>0</v>
      </c>
      <c r="Q94" s="99"/>
      <c r="R94" s="197">
        <f>R95+R132+R180</f>
        <v>0</v>
      </c>
      <c r="S94" s="99"/>
      <c r="T94" s="198">
        <f>T95+T132+T180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BK95+BK132+BK180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80</v>
      </c>
      <c r="F95" s="203" t="s">
        <v>5129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SUM(P96:P131)</f>
        <v>0</v>
      </c>
      <c r="Q95" s="208"/>
      <c r="R95" s="209">
        <f>SUM(R96:R131)</f>
        <v>0</v>
      </c>
      <c r="S95" s="208"/>
      <c r="T95" s="210">
        <f>SUM(T96:T131)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SUM(BK96:BK131)</f>
        <v>0</v>
      </c>
    </row>
    <row r="96" s="2" customFormat="1" ht="37.8" customHeight="1">
      <c r="A96" s="41"/>
      <c r="B96" s="42"/>
      <c r="C96" s="216" t="s">
        <v>80</v>
      </c>
      <c r="D96" s="216" t="s">
        <v>215</v>
      </c>
      <c r="E96" s="217" t="s">
        <v>5130</v>
      </c>
      <c r="F96" s="218" t="s">
        <v>5131</v>
      </c>
      <c r="G96" s="219" t="s">
        <v>263</v>
      </c>
      <c r="H96" s="220">
        <v>2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86</v>
      </c>
    </row>
    <row r="97" s="2" customFormat="1">
      <c r="A97" s="41"/>
      <c r="B97" s="42"/>
      <c r="C97" s="43"/>
      <c r="D97" s="236" t="s">
        <v>367</v>
      </c>
      <c r="E97" s="43"/>
      <c r="F97" s="281" t="s">
        <v>5132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80</v>
      </c>
    </row>
    <row r="98" s="2" customFormat="1" ht="55.5" customHeight="1">
      <c r="A98" s="41"/>
      <c r="B98" s="42"/>
      <c r="C98" s="216" t="s">
        <v>86</v>
      </c>
      <c r="D98" s="216" t="s">
        <v>215</v>
      </c>
      <c r="E98" s="217" t="s">
        <v>5133</v>
      </c>
      <c r="F98" s="218" t="s">
        <v>5134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244</v>
      </c>
    </row>
    <row r="99" s="2" customFormat="1" ht="37.8" customHeight="1">
      <c r="A99" s="41"/>
      <c r="B99" s="42"/>
      <c r="C99" s="216" t="s">
        <v>116</v>
      </c>
      <c r="D99" s="216" t="s">
        <v>215</v>
      </c>
      <c r="E99" s="217" t="s">
        <v>5135</v>
      </c>
      <c r="F99" s="218" t="s">
        <v>5136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 ht="16.5" customHeight="1">
      <c r="A100" s="41"/>
      <c r="B100" s="42"/>
      <c r="C100" s="216" t="s">
        <v>122</v>
      </c>
      <c r="D100" s="216" t="s">
        <v>215</v>
      </c>
      <c r="E100" s="217" t="s">
        <v>5137</v>
      </c>
      <c r="F100" s="218" t="s">
        <v>5138</v>
      </c>
      <c r="G100" s="219" t="s">
        <v>263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8</v>
      </c>
    </row>
    <row r="101" s="2" customFormat="1" ht="33" customHeight="1">
      <c r="A101" s="41"/>
      <c r="B101" s="42"/>
      <c r="C101" s="216" t="s">
        <v>125</v>
      </c>
      <c r="D101" s="216" t="s">
        <v>215</v>
      </c>
      <c r="E101" s="217" t="s">
        <v>5139</v>
      </c>
      <c r="F101" s="218" t="s">
        <v>5140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304</v>
      </c>
    </row>
    <row r="102" s="2" customFormat="1" ht="21.75" customHeight="1">
      <c r="A102" s="41"/>
      <c r="B102" s="42"/>
      <c r="C102" s="216" t="s">
        <v>145</v>
      </c>
      <c r="D102" s="216" t="s">
        <v>215</v>
      </c>
      <c r="E102" s="217" t="s">
        <v>5141</v>
      </c>
      <c r="F102" s="218" t="s">
        <v>5142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314</v>
      </c>
    </row>
    <row r="103" s="2" customFormat="1" ht="24.15" customHeight="1">
      <c r="A103" s="41"/>
      <c r="B103" s="42"/>
      <c r="C103" s="216" t="s">
        <v>260</v>
      </c>
      <c r="D103" s="216" t="s">
        <v>215</v>
      </c>
      <c r="E103" s="217" t="s">
        <v>5143</v>
      </c>
      <c r="F103" s="218" t="s">
        <v>5144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328</v>
      </c>
    </row>
    <row r="104" s="2" customFormat="1" ht="16.5" customHeight="1">
      <c r="A104" s="41"/>
      <c r="B104" s="42"/>
      <c r="C104" s="216" t="s">
        <v>244</v>
      </c>
      <c r="D104" s="216" t="s">
        <v>215</v>
      </c>
      <c r="E104" s="217" t="s">
        <v>5145</v>
      </c>
      <c r="F104" s="218" t="s">
        <v>5146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340</v>
      </c>
    </row>
    <row r="105" s="2" customFormat="1" ht="33" customHeight="1">
      <c r="A105" s="41"/>
      <c r="B105" s="42"/>
      <c r="C105" s="216" t="s">
        <v>252</v>
      </c>
      <c r="D105" s="216" t="s">
        <v>215</v>
      </c>
      <c r="E105" s="217" t="s">
        <v>5147</v>
      </c>
      <c r="F105" s="218" t="s">
        <v>5148</v>
      </c>
      <c r="G105" s="219" t="s">
        <v>263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350</v>
      </c>
    </row>
    <row r="106" s="2" customFormat="1" ht="33" customHeight="1">
      <c r="A106" s="41"/>
      <c r="B106" s="42"/>
      <c r="C106" s="216" t="s">
        <v>281</v>
      </c>
      <c r="D106" s="216" t="s">
        <v>215</v>
      </c>
      <c r="E106" s="217" t="s">
        <v>5149</v>
      </c>
      <c r="F106" s="218" t="s">
        <v>5150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469</v>
      </c>
    </row>
    <row r="107" s="2" customFormat="1" ht="33" customHeight="1">
      <c r="A107" s="41"/>
      <c r="B107" s="42"/>
      <c r="C107" s="216" t="s">
        <v>287</v>
      </c>
      <c r="D107" s="216" t="s">
        <v>215</v>
      </c>
      <c r="E107" s="217" t="s">
        <v>5151</v>
      </c>
      <c r="F107" s="218" t="s">
        <v>5152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478</v>
      </c>
    </row>
    <row r="108" s="2" customFormat="1" ht="33" customHeight="1">
      <c r="A108" s="41"/>
      <c r="B108" s="42"/>
      <c r="C108" s="216" t="s">
        <v>8</v>
      </c>
      <c r="D108" s="216" t="s">
        <v>215</v>
      </c>
      <c r="E108" s="217" t="s">
        <v>5153</v>
      </c>
      <c r="F108" s="218" t="s">
        <v>5154</v>
      </c>
      <c r="G108" s="219" t="s">
        <v>263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487</v>
      </c>
    </row>
    <row r="109" s="2" customFormat="1" ht="16.5" customHeight="1">
      <c r="A109" s="41"/>
      <c r="B109" s="42"/>
      <c r="C109" s="216" t="s">
        <v>299</v>
      </c>
      <c r="D109" s="216" t="s">
        <v>215</v>
      </c>
      <c r="E109" s="217" t="s">
        <v>5155</v>
      </c>
      <c r="F109" s="218" t="s">
        <v>5156</v>
      </c>
      <c r="G109" s="219" t="s">
        <v>263</v>
      </c>
      <c r="H109" s="220">
        <v>6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496</v>
      </c>
    </row>
    <row r="110" s="2" customFormat="1" ht="16.5" customHeight="1">
      <c r="A110" s="41"/>
      <c r="B110" s="42"/>
      <c r="C110" s="216" t="s">
        <v>304</v>
      </c>
      <c r="D110" s="216" t="s">
        <v>215</v>
      </c>
      <c r="E110" s="217" t="s">
        <v>5157</v>
      </c>
      <c r="F110" s="218" t="s">
        <v>5158</v>
      </c>
      <c r="G110" s="219" t="s">
        <v>263</v>
      </c>
      <c r="H110" s="220">
        <v>9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502</v>
      </c>
    </row>
    <row r="111" s="2" customFormat="1" ht="16.5" customHeight="1">
      <c r="A111" s="41"/>
      <c r="B111" s="42"/>
      <c r="C111" s="216" t="s">
        <v>308</v>
      </c>
      <c r="D111" s="216" t="s">
        <v>215</v>
      </c>
      <c r="E111" s="217" t="s">
        <v>5159</v>
      </c>
      <c r="F111" s="218" t="s">
        <v>5160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509</v>
      </c>
    </row>
    <row r="112" s="2" customFormat="1" ht="16.5" customHeight="1">
      <c r="A112" s="41"/>
      <c r="B112" s="42"/>
      <c r="C112" s="216" t="s">
        <v>314</v>
      </c>
      <c r="D112" s="216" t="s">
        <v>215</v>
      </c>
      <c r="E112" s="217" t="s">
        <v>5161</v>
      </c>
      <c r="F112" s="218" t="s">
        <v>5162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888</v>
      </c>
    </row>
    <row r="113" s="2" customFormat="1" ht="16.5" customHeight="1">
      <c r="A113" s="41"/>
      <c r="B113" s="42"/>
      <c r="C113" s="216" t="s">
        <v>322</v>
      </c>
      <c r="D113" s="216" t="s">
        <v>215</v>
      </c>
      <c r="E113" s="217" t="s">
        <v>5163</v>
      </c>
      <c r="F113" s="218" t="s">
        <v>5164</v>
      </c>
      <c r="G113" s="219" t="s">
        <v>263</v>
      </c>
      <c r="H113" s="220">
        <v>1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901</v>
      </c>
    </row>
    <row r="114" s="2" customFormat="1" ht="16.5" customHeight="1">
      <c r="A114" s="41"/>
      <c r="B114" s="42"/>
      <c r="C114" s="216" t="s">
        <v>328</v>
      </c>
      <c r="D114" s="216" t="s">
        <v>215</v>
      </c>
      <c r="E114" s="217" t="s">
        <v>5165</v>
      </c>
      <c r="F114" s="218" t="s">
        <v>5166</v>
      </c>
      <c r="G114" s="219" t="s">
        <v>263</v>
      </c>
      <c r="H114" s="220">
        <v>2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917</v>
      </c>
    </row>
    <row r="115" s="2" customFormat="1" ht="16.5" customHeight="1">
      <c r="A115" s="41"/>
      <c r="B115" s="42"/>
      <c r="C115" s="216" t="s">
        <v>334</v>
      </c>
      <c r="D115" s="216" t="s">
        <v>215</v>
      </c>
      <c r="E115" s="217" t="s">
        <v>5167</v>
      </c>
      <c r="F115" s="218" t="s">
        <v>5168</v>
      </c>
      <c r="G115" s="219" t="s">
        <v>263</v>
      </c>
      <c r="H115" s="220">
        <v>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956</v>
      </c>
    </row>
    <row r="116" s="2" customFormat="1" ht="16.5" customHeight="1">
      <c r="A116" s="41"/>
      <c r="B116" s="42"/>
      <c r="C116" s="216" t="s">
        <v>340</v>
      </c>
      <c r="D116" s="216" t="s">
        <v>215</v>
      </c>
      <c r="E116" s="217" t="s">
        <v>5169</v>
      </c>
      <c r="F116" s="218" t="s">
        <v>5170</v>
      </c>
      <c r="G116" s="219" t="s">
        <v>263</v>
      </c>
      <c r="H116" s="220">
        <v>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1008</v>
      </c>
    </row>
    <row r="117" s="2" customFormat="1" ht="16.5" customHeight="1">
      <c r="A117" s="41"/>
      <c r="B117" s="42"/>
      <c r="C117" s="216" t="s">
        <v>7</v>
      </c>
      <c r="D117" s="216" t="s">
        <v>215</v>
      </c>
      <c r="E117" s="217" t="s">
        <v>5171</v>
      </c>
      <c r="F117" s="218" t="s">
        <v>5172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1021</v>
      </c>
    </row>
    <row r="118" s="2" customFormat="1" ht="16.5" customHeight="1">
      <c r="A118" s="41"/>
      <c r="B118" s="42"/>
      <c r="C118" s="216" t="s">
        <v>350</v>
      </c>
      <c r="D118" s="216" t="s">
        <v>215</v>
      </c>
      <c r="E118" s="217" t="s">
        <v>5173</v>
      </c>
      <c r="F118" s="218" t="s">
        <v>5174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1030</v>
      </c>
    </row>
    <row r="119" s="2" customFormat="1" ht="16.5" customHeight="1">
      <c r="A119" s="41"/>
      <c r="B119" s="42"/>
      <c r="C119" s="216" t="s">
        <v>466</v>
      </c>
      <c r="D119" s="216" t="s">
        <v>215</v>
      </c>
      <c r="E119" s="217" t="s">
        <v>5175</v>
      </c>
      <c r="F119" s="218" t="s">
        <v>5176</v>
      </c>
      <c r="G119" s="219" t="s">
        <v>263</v>
      </c>
      <c r="H119" s="220">
        <v>5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1136</v>
      </c>
    </row>
    <row r="120" s="2" customFormat="1" ht="16.5" customHeight="1">
      <c r="A120" s="41"/>
      <c r="B120" s="42"/>
      <c r="C120" s="216" t="s">
        <v>469</v>
      </c>
      <c r="D120" s="216" t="s">
        <v>215</v>
      </c>
      <c r="E120" s="217" t="s">
        <v>5177</v>
      </c>
      <c r="F120" s="218" t="s">
        <v>5178</v>
      </c>
      <c r="G120" s="219" t="s">
        <v>263</v>
      </c>
      <c r="H120" s="220">
        <v>8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1153</v>
      </c>
    </row>
    <row r="121" s="2" customFormat="1" ht="16.5" customHeight="1">
      <c r="A121" s="41"/>
      <c r="B121" s="42"/>
      <c r="C121" s="216" t="s">
        <v>475</v>
      </c>
      <c r="D121" s="216" t="s">
        <v>215</v>
      </c>
      <c r="E121" s="217" t="s">
        <v>5179</v>
      </c>
      <c r="F121" s="218" t="s">
        <v>5180</v>
      </c>
      <c r="G121" s="219" t="s">
        <v>263</v>
      </c>
      <c r="H121" s="220">
        <v>24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1165</v>
      </c>
    </row>
    <row r="122" s="2" customFormat="1" ht="16.5" customHeight="1">
      <c r="A122" s="41"/>
      <c r="B122" s="42"/>
      <c r="C122" s="216" t="s">
        <v>478</v>
      </c>
      <c r="D122" s="216" t="s">
        <v>215</v>
      </c>
      <c r="E122" s="217" t="s">
        <v>5181</v>
      </c>
      <c r="F122" s="218" t="s">
        <v>5182</v>
      </c>
      <c r="G122" s="219" t="s">
        <v>263</v>
      </c>
      <c r="H122" s="220">
        <v>5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1179</v>
      </c>
    </row>
    <row r="123" s="2" customFormat="1" ht="16.5" customHeight="1">
      <c r="A123" s="41"/>
      <c r="B123" s="42"/>
      <c r="C123" s="216" t="s">
        <v>481</v>
      </c>
      <c r="D123" s="216" t="s">
        <v>215</v>
      </c>
      <c r="E123" s="217" t="s">
        <v>5183</v>
      </c>
      <c r="F123" s="218" t="s">
        <v>5184</v>
      </c>
      <c r="G123" s="219" t="s">
        <v>263</v>
      </c>
      <c r="H123" s="220">
        <v>11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1191</v>
      </c>
    </row>
    <row r="124" s="2" customFormat="1" ht="16.5" customHeight="1">
      <c r="A124" s="41"/>
      <c r="B124" s="42"/>
      <c r="C124" s="216" t="s">
        <v>487</v>
      </c>
      <c r="D124" s="216" t="s">
        <v>215</v>
      </c>
      <c r="E124" s="217" t="s">
        <v>5185</v>
      </c>
      <c r="F124" s="218" t="s">
        <v>5186</v>
      </c>
      <c r="G124" s="219" t="s">
        <v>263</v>
      </c>
      <c r="H124" s="220">
        <v>2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1205</v>
      </c>
    </row>
    <row r="125" s="2" customFormat="1" ht="16.5" customHeight="1">
      <c r="A125" s="41"/>
      <c r="B125" s="42"/>
      <c r="C125" s="216" t="s">
        <v>493</v>
      </c>
      <c r="D125" s="216" t="s">
        <v>215</v>
      </c>
      <c r="E125" s="217" t="s">
        <v>5187</v>
      </c>
      <c r="F125" s="218" t="s">
        <v>5188</v>
      </c>
      <c r="G125" s="219" t="s">
        <v>263</v>
      </c>
      <c r="H125" s="220">
        <v>1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1221</v>
      </c>
    </row>
    <row r="126" s="2" customFormat="1" ht="16.5" customHeight="1">
      <c r="A126" s="41"/>
      <c r="B126" s="42"/>
      <c r="C126" s="216" t="s">
        <v>496</v>
      </c>
      <c r="D126" s="216" t="s">
        <v>215</v>
      </c>
      <c r="E126" s="217" t="s">
        <v>5189</v>
      </c>
      <c r="F126" s="218" t="s">
        <v>5190</v>
      </c>
      <c r="G126" s="219" t="s">
        <v>263</v>
      </c>
      <c r="H126" s="220">
        <v>15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1232</v>
      </c>
    </row>
    <row r="127" s="2" customFormat="1" ht="16.5" customHeight="1">
      <c r="A127" s="41"/>
      <c r="B127" s="42"/>
      <c r="C127" s="216" t="s">
        <v>499</v>
      </c>
      <c r="D127" s="216" t="s">
        <v>215</v>
      </c>
      <c r="E127" s="217" t="s">
        <v>5191</v>
      </c>
      <c r="F127" s="218" t="s">
        <v>5192</v>
      </c>
      <c r="G127" s="219" t="s">
        <v>263</v>
      </c>
      <c r="H127" s="220">
        <v>35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1243</v>
      </c>
    </row>
    <row r="128" s="2" customFormat="1" ht="24.15" customHeight="1">
      <c r="A128" s="41"/>
      <c r="B128" s="42"/>
      <c r="C128" s="216" t="s">
        <v>502</v>
      </c>
      <c r="D128" s="216" t="s">
        <v>215</v>
      </c>
      <c r="E128" s="217" t="s">
        <v>5193</v>
      </c>
      <c r="F128" s="218" t="s">
        <v>5194</v>
      </c>
      <c r="G128" s="219" t="s">
        <v>263</v>
      </c>
      <c r="H128" s="220">
        <v>12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1254</v>
      </c>
    </row>
    <row r="129" s="2" customFormat="1" ht="21.75" customHeight="1">
      <c r="A129" s="41"/>
      <c r="B129" s="42"/>
      <c r="C129" s="216" t="s">
        <v>505</v>
      </c>
      <c r="D129" s="216" t="s">
        <v>215</v>
      </c>
      <c r="E129" s="217" t="s">
        <v>5195</v>
      </c>
      <c r="F129" s="218" t="s">
        <v>5196</v>
      </c>
      <c r="G129" s="219" t="s">
        <v>263</v>
      </c>
      <c r="H129" s="220">
        <v>8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1265</v>
      </c>
    </row>
    <row r="130" s="2" customFormat="1" ht="16.5" customHeight="1">
      <c r="A130" s="41"/>
      <c r="B130" s="42"/>
      <c r="C130" s="216" t="s">
        <v>509</v>
      </c>
      <c r="D130" s="216" t="s">
        <v>215</v>
      </c>
      <c r="E130" s="217" t="s">
        <v>5197</v>
      </c>
      <c r="F130" s="218" t="s">
        <v>5198</v>
      </c>
      <c r="G130" s="219" t="s">
        <v>1182</v>
      </c>
      <c r="H130" s="220">
        <v>1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1275</v>
      </c>
    </row>
    <row r="131" s="2" customFormat="1">
      <c r="A131" s="41"/>
      <c r="B131" s="42"/>
      <c r="C131" s="43"/>
      <c r="D131" s="236" t="s">
        <v>367</v>
      </c>
      <c r="E131" s="43"/>
      <c r="F131" s="281" t="s">
        <v>5199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367</v>
      </c>
      <c r="AU131" s="20" t="s">
        <v>80</v>
      </c>
    </row>
    <row r="132" s="12" customFormat="1" ht="25.92" customHeight="1">
      <c r="A132" s="12"/>
      <c r="B132" s="200"/>
      <c r="C132" s="201"/>
      <c r="D132" s="202" t="s">
        <v>72</v>
      </c>
      <c r="E132" s="203" t="s">
        <v>86</v>
      </c>
      <c r="F132" s="203" t="s">
        <v>5200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SUM(P133:P179)</f>
        <v>0</v>
      </c>
      <c r="Q132" s="208"/>
      <c r="R132" s="209">
        <f>SUM(R133:R179)</f>
        <v>0</v>
      </c>
      <c r="S132" s="208"/>
      <c r="T132" s="210">
        <f>SUM(T133:T179)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80</v>
      </c>
      <c r="AT132" s="212" t="s">
        <v>72</v>
      </c>
      <c r="AU132" s="212" t="s">
        <v>73</v>
      </c>
      <c r="AY132" s="211" t="s">
        <v>213</v>
      </c>
      <c r="BK132" s="213">
        <f>SUM(BK133:BK179)</f>
        <v>0</v>
      </c>
    </row>
    <row r="133" s="2" customFormat="1" ht="16.5" customHeight="1">
      <c r="A133" s="41"/>
      <c r="B133" s="42"/>
      <c r="C133" s="216" t="s">
        <v>513</v>
      </c>
      <c r="D133" s="216" t="s">
        <v>215</v>
      </c>
      <c r="E133" s="217" t="s">
        <v>5201</v>
      </c>
      <c r="F133" s="218" t="s">
        <v>5202</v>
      </c>
      <c r="G133" s="219" t="s">
        <v>263</v>
      </c>
      <c r="H133" s="220">
        <v>8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1292</v>
      </c>
    </row>
    <row r="134" s="2" customFormat="1" ht="16.5" customHeight="1">
      <c r="A134" s="41"/>
      <c r="B134" s="42"/>
      <c r="C134" s="216" t="s">
        <v>888</v>
      </c>
      <c r="D134" s="216" t="s">
        <v>215</v>
      </c>
      <c r="E134" s="217" t="s">
        <v>5203</v>
      </c>
      <c r="F134" s="218" t="s">
        <v>5204</v>
      </c>
      <c r="G134" s="219" t="s">
        <v>263</v>
      </c>
      <c r="H134" s="220">
        <v>1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1387</v>
      </c>
    </row>
    <row r="135" s="2" customFormat="1" ht="16.5" customHeight="1">
      <c r="A135" s="41"/>
      <c r="B135" s="42"/>
      <c r="C135" s="216" t="s">
        <v>895</v>
      </c>
      <c r="D135" s="216" t="s">
        <v>215</v>
      </c>
      <c r="E135" s="217" t="s">
        <v>5205</v>
      </c>
      <c r="F135" s="218" t="s">
        <v>5206</v>
      </c>
      <c r="G135" s="219" t="s">
        <v>263</v>
      </c>
      <c r="H135" s="220">
        <v>4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1412</v>
      </c>
    </row>
    <row r="136" s="2" customFormat="1" ht="16.5" customHeight="1">
      <c r="A136" s="41"/>
      <c r="B136" s="42"/>
      <c r="C136" s="216" t="s">
        <v>901</v>
      </c>
      <c r="D136" s="216" t="s">
        <v>215</v>
      </c>
      <c r="E136" s="217" t="s">
        <v>5207</v>
      </c>
      <c r="F136" s="218" t="s">
        <v>5208</v>
      </c>
      <c r="G136" s="219" t="s">
        <v>263</v>
      </c>
      <c r="H136" s="220">
        <v>11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1423</v>
      </c>
    </row>
    <row r="137" s="2" customFormat="1" ht="16.5" customHeight="1">
      <c r="A137" s="41"/>
      <c r="B137" s="42"/>
      <c r="C137" s="216" t="s">
        <v>906</v>
      </c>
      <c r="D137" s="216" t="s">
        <v>215</v>
      </c>
      <c r="E137" s="217" t="s">
        <v>5209</v>
      </c>
      <c r="F137" s="218" t="s">
        <v>5210</v>
      </c>
      <c r="G137" s="219" t="s">
        <v>263</v>
      </c>
      <c r="H137" s="220">
        <v>3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1438</v>
      </c>
    </row>
    <row r="138" s="2" customFormat="1" ht="16.5" customHeight="1">
      <c r="A138" s="41"/>
      <c r="B138" s="42"/>
      <c r="C138" s="216" t="s">
        <v>917</v>
      </c>
      <c r="D138" s="216" t="s">
        <v>215</v>
      </c>
      <c r="E138" s="217" t="s">
        <v>5211</v>
      </c>
      <c r="F138" s="218" t="s">
        <v>5212</v>
      </c>
      <c r="G138" s="219" t="s">
        <v>263</v>
      </c>
      <c r="H138" s="220">
        <v>1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1452</v>
      </c>
    </row>
    <row r="139" s="2" customFormat="1" ht="16.5" customHeight="1">
      <c r="A139" s="41"/>
      <c r="B139" s="42"/>
      <c r="C139" s="216" t="s">
        <v>946</v>
      </c>
      <c r="D139" s="216" t="s">
        <v>215</v>
      </c>
      <c r="E139" s="217" t="s">
        <v>5213</v>
      </c>
      <c r="F139" s="218" t="s">
        <v>5214</v>
      </c>
      <c r="G139" s="219" t="s">
        <v>263</v>
      </c>
      <c r="H139" s="220">
        <v>4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80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1465</v>
      </c>
    </row>
    <row r="140" s="2" customFormat="1" ht="16.5" customHeight="1">
      <c r="A140" s="41"/>
      <c r="B140" s="42"/>
      <c r="C140" s="216" t="s">
        <v>956</v>
      </c>
      <c r="D140" s="216" t="s">
        <v>215</v>
      </c>
      <c r="E140" s="217" t="s">
        <v>5215</v>
      </c>
      <c r="F140" s="218" t="s">
        <v>5216</v>
      </c>
      <c r="G140" s="219" t="s">
        <v>263</v>
      </c>
      <c r="H140" s="220">
        <v>1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80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1557</v>
      </c>
    </row>
    <row r="141" s="2" customFormat="1" ht="16.5" customHeight="1">
      <c r="A141" s="41"/>
      <c r="B141" s="42"/>
      <c r="C141" s="216" t="s">
        <v>979</v>
      </c>
      <c r="D141" s="216" t="s">
        <v>215</v>
      </c>
      <c r="E141" s="217" t="s">
        <v>5217</v>
      </c>
      <c r="F141" s="218" t="s">
        <v>5218</v>
      </c>
      <c r="G141" s="219" t="s">
        <v>263</v>
      </c>
      <c r="H141" s="220">
        <v>1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80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1567</v>
      </c>
    </row>
    <row r="142" s="2" customFormat="1" ht="16.5" customHeight="1">
      <c r="A142" s="41"/>
      <c r="B142" s="42"/>
      <c r="C142" s="216" t="s">
        <v>1008</v>
      </c>
      <c r="D142" s="216" t="s">
        <v>215</v>
      </c>
      <c r="E142" s="217" t="s">
        <v>5219</v>
      </c>
      <c r="F142" s="218" t="s">
        <v>5220</v>
      </c>
      <c r="G142" s="219" t="s">
        <v>263</v>
      </c>
      <c r="H142" s="220">
        <v>1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80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1581</v>
      </c>
    </row>
    <row r="143" s="2" customFormat="1" ht="16.5" customHeight="1">
      <c r="A143" s="41"/>
      <c r="B143" s="42"/>
      <c r="C143" s="216" t="s">
        <v>1013</v>
      </c>
      <c r="D143" s="216" t="s">
        <v>215</v>
      </c>
      <c r="E143" s="217" t="s">
        <v>5221</v>
      </c>
      <c r="F143" s="218" t="s">
        <v>5222</v>
      </c>
      <c r="G143" s="219" t="s">
        <v>263</v>
      </c>
      <c r="H143" s="220">
        <v>6</v>
      </c>
      <c r="I143" s="221"/>
      <c r="J143" s="222">
        <f>ROUND(I143*H143,2)</f>
        <v>0</v>
      </c>
      <c r="K143" s="218" t="s">
        <v>21</v>
      </c>
      <c r="L143" s="47"/>
      <c r="M143" s="223" t="s">
        <v>21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122</v>
      </c>
      <c r="AT143" s="227" t="s">
        <v>215</v>
      </c>
      <c r="AU143" s="227" t="s">
        <v>80</v>
      </c>
      <c r="AY143" s="20" t="s">
        <v>213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86</v>
      </c>
      <c r="BK143" s="228">
        <f>ROUND(I143*H143,2)</f>
        <v>0</v>
      </c>
      <c r="BL143" s="20" t="s">
        <v>122</v>
      </c>
      <c r="BM143" s="227" t="s">
        <v>1609</v>
      </c>
    </row>
    <row r="144" s="2" customFormat="1" ht="16.5" customHeight="1">
      <c r="A144" s="41"/>
      <c r="B144" s="42"/>
      <c r="C144" s="216" t="s">
        <v>1021</v>
      </c>
      <c r="D144" s="216" t="s">
        <v>215</v>
      </c>
      <c r="E144" s="217" t="s">
        <v>5223</v>
      </c>
      <c r="F144" s="218" t="s">
        <v>5224</v>
      </c>
      <c r="G144" s="219" t="s">
        <v>263</v>
      </c>
      <c r="H144" s="220">
        <v>1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80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1627</v>
      </c>
    </row>
    <row r="145" s="2" customFormat="1" ht="16.5" customHeight="1">
      <c r="A145" s="41"/>
      <c r="B145" s="42"/>
      <c r="C145" s="216" t="s">
        <v>1025</v>
      </c>
      <c r="D145" s="216" t="s">
        <v>215</v>
      </c>
      <c r="E145" s="217" t="s">
        <v>5225</v>
      </c>
      <c r="F145" s="218" t="s">
        <v>5226</v>
      </c>
      <c r="G145" s="219" t="s">
        <v>263</v>
      </c>
      <c r="H145" s="220">
        <v>3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80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1643</v>
      </c>
    </row>
    <row r="146" s="2" customFormat="1" ht="16.5" customHeight="1">
      <c r="A146" s="41"/>
      <c r="B146" s="42"/>
      <c r="C146" s="216" t="s">
        <v>1030</v>
      </c>
      <c r="D146" s="216" t="s">
        <v>215</v>
      </c>
      <c r="E146" s="217" t="s">
        <v>5227</v>
      </c>
      <c r="F146" s="218" t="s">
        <v>5228</v>
      </c>
      <c r="G146" s="219" t="s">
        <v>263</v>
      </c>
      <c r="H146" s="220">
        <v>2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80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1662</v>
      </c>
    </row>
    <row r="147" s="2" customFormat="1" ht="16.5" customHeight="1">
      <c r="A147" s="41"/>
      <c r="B147" s="42"/>
      <c r="C147" s="216" t="s">
        <v>1051</v>
      </c>
      <c r="D147" s="216" t="s">
        <v>215</v>
      </c>
      <c r="E147" s="217" t="s">
        <v>5229</v>
      </c>
      <c r="F147" s="218" t="s">
        <v>5230</v>
      </c>
      <c r="G147" s="219" t="s">
        <v>263</v>
      </c>
      <c r="H147" s="220">
        <v>3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80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1679</v>
      </c>
    </row>
    <row r="148" s="2" customFormat="1" ht="16.5" customHeight="1">
      <c r="A148" s="41"/>
      <c r="B148" s="42"/>
      <c r="C148" s="216" t="s">
        <v>1136</v>
      </c>
      <c r="D148" s="216" t="s">
        <v>215</v>
      </c>
      <c r="E148" s="217" t="s">
        <v>5231</v>
      </c>
      <c r="F148" s="218" t="s">
        <v>5232</v>
      </c>
      <c r="G148" s="219" t="s">
        <v>263</v>
      </c>
      <c r="H148" s="220">
        <v>1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80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1708</v>
      </c>
    </row>
    <row r="149" s="2" customFormat="1" ht="16.5" customHeight="1">
      <c r="A149" s="41"/>
      <c r="B149" s="42"/>
      <c r="C149" s="216" t="s">
        <v>1146</v>
      </c>
      <c r="D149" s="216" t="s">
        <v>215</v>
      </c>
      <c r="E149" s="217" t="s">
        <v>5233</v>
      </c>
      <c r="F149" s="218" t="s">
        <v>5234</v>
      </c>
      <c r="G149" s="219" t="s">
        <v>263</v>
      </c>
      <c r="H149" s="220">
        <v>35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80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1729</v>
      </c>
    </row>
    <row r="150" s="2" customFormat="1" ht="16.5" customHeight="1">
      <c r="A150" s="41"/>
      <c r="B150" s="42"/>
      <c r="C150" s="216" t="s">
        <v>1153</v>
      </c>
      <c r="D150" s="216" t="s">
        <v>215</v>
      </c>
      <c r="E150" s="217" t="s">
        <v>5235</v>
      </c>
      <c r="F150" s="218" t="s">
        <v>5236</v>
      </c>
      <c r="G150" s="219" t="s">
        <v>263</v>
      </c>
      <c r="H150" s="220">
        <v>7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80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1740</v>
      </c>
    </row>
    <row r="151" s="2" customFormat="1" ht="16.5" customHeight="1">
      <c r="A151" s="41"/>
      <c r="B151" s="42"/>
      <c r="C151" s="216" t="s">
        <v>1158</v>
      </c>
      <c r="D151" s="216" t="s">
        <v>215</v>
      </c>
      <c r="E151" s="217" t="s">
        <v>5237</v>
      </c>
      <c r="F151" s="218" t="s">
        <v>5238</v>
      </c>
      <c r="G151" s="219" t="s">
        <v>263</v>
      </c>
      <c r="H151" s="220">
        <v>1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80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1750</v>
      </c>
    </row>
    <row r="152" s="2" customFormat="1" ht="16.5" customHeight="1">
      <c r="A152" s="41"/>
      <c r="B152" s="42"/>
      <c r="C152" s="216" t="s">
        <v>1165</v>
      </c>
      <c r="D152" s="216" t="s">
        <v>215</v>
      </c>
      <c r="E152" s="217" t="s">
        <v>5239</v>
      </c>
      <c r="F152" s="218" t="s">
        <v>5240</v>
      </c>
      <c r="G152" s="219" t="s">
        <v>263</v>
      </c>
      <c r="H152" s="220">
        <v>1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80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1765</v>
      </c>
    </row>
    <row r="153" s="2" customFormat="1" ht="16.5" customHeight="1">
      <c r="A153" s="41"/>
      <c r="B153" s="42"/>
      <c r="C153" s="216" t="s">
        <v>1170</v>
      </c>
      <c r="D153" s="216" t="s">
        <v>215</v>
      </c>
      <c r="E153" s="217" t="s">
        <v>5241</v>
      </c>
      <c r="F153" s="218" t="s">
        <v>5242</v>
      </c>
      <c r="G153" s="219" t="s">
        <v>263</v>
      </c>
      <c r="H153" s="220">
        <v>5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80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1777</v>
      </c>
    </row>
    <row r="154" s="2" customFormat="1" ht="16.5" customHeight="1">
      <c r="A154" s="41"/>
      <c r="B154" s="42"/>
      <c r="C154" s="216" t="s">
        <v>1179</v>
      </c>
      <c r="D154" s="216" t="s">
        <v>215</v>
      </c>
      <c r="E154" s="217" t="s">
        <v>5243</v>
      </c>
      <c r="F154" s="218" t="s">
        <v>5244</v>
      </c>
      <c r="G154" s="219" t="s">
        <v>263</v>
      </c>
      <c r="H154" s="220">
        <v>1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80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1837</v>
      </c>
    </row>
    <row r="155" s="2" customFormat="1" ht="16.5" customHeight="1">
      <c r="A155" s="41"/>
      <c r="B155" s="42"/>
      <c r="C155" s="216" t="s">
        <v>1185</v>
      </c>
      <c r="D155" s="216" t="s">
        <v>215</v>
      </c>
      <c r="E155" s="217" t="s">
        <v>5245</v>
      </c>
      <c r="F155" s="218" t="s">
        <v>5246</v>
      </c>
      <c r="G155" s="219" t="s">
        <v>263</v>
      </c>
      <c r="H155" s="220">
        <v>4</v>
      </c>
      <c r="I155" s="221"/>
      <c r="J155" s="222">
        <f>ROUND(I155*H155,2)</f>
        <v>0</v>
      </c>
      <c r="K155" s="218" t="s">
        <v>21</v>
      </c>
      <c r="L155" s="47"/>
      <c r="M155" s="223" t="s">
        <v>21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122</v>
      </c>
      <c r="AT155" s="227" t="s">
        <v>215</v>
      </c>
      <c r="AU155" s="227" t="s">
        <v>80</v>
      </c>
      <c r="AY155" s="20" t="s">
        <v>213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86</v>
      </c>
      <c r="BK155" s="228">
        <f>ROUND(I155*H155,2)</f>
        <v>0</v>
      </c>
      <c r="BL155" s="20" t="s">
        <v>122</v>
      </c>
      <c r="BM155" s="227" t="s">
        <v>1848</v>
      </c>
    </row>
    <row r="156" s="2" customFormat="1" ht="16.5" customHeight="1">
      <c r="A156" s="41"/>
      <c r="B156" s="42"/>
      <c r="C156" s="216" t="s">
        <v>1191</v>
      </c>
      <c r="D156" s="216" t="s">
        <v>215</v>
      </c>
      <c r="E156" s="217" t="s">
        <v>5247</v>
      </c>
      <c r="F156" s="218" t="s">
        <v>5248</v>
      </c>
      <c r="G156" s="219" t="s">
        <v>263</v>
      </c>
      <c r="H156" s="220">
        <v>4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80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1861</v>
      </c>
    </row>
    <row r="157" s="2" customFormat="1" ht="16.5" customHeight="1">
      <c r="A157" s="41"/>
      <c r="B157" s="42"/>
      <c r="C157" s="216" t="s">
        <v>1199</v>
      </c>
      <c r="D157" s="216" t="s">
        <v>215</v>
      </c>
      <c r="E157" s="217" t="s">
        <v>5249</v>
      </c>
      <c r="F157" s="218" t="s">
        <v>5250</v>
      </c>
      <c r="G157" s="219" t="s">
        <v>263</v>
      </c>
      <c r="H157" s="220">
        <v>109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80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1874</v>
      </c>
    </row>
    <row r="158" s="2" customFormat="1" ht="16.5" customHeight="1">
      <c r="A158" s="41"/>
      <c r="B158" s="42"/>
      <c r="C158" s="216" t="s">
        <v>1205</v>
      </c>
      <c r="D158" s="216" t="s">
        <v>215</v>
      </c>
      <c r="E158" s="217" t="s">
        <v>5251</v>
      </c>
      <c r="F158" s="218" t="s">
        <v>5252</v>
      </c>
      <c r="G158" s="219" t="s">
        <v>263</v>
      </c>
      <c r="H158" s="220">
        <v>86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80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1884</v>
      </c>
    </row>
    <row r="159" s="2" customFormat="1" ht="16.5" customHeight="1">
      <c r="A159" s="41"/>
      <c r="B159" s="42"/>
      <c r="C159" s="216" t="s">
        <v>1215</v>
      </c>
      <c r="D159" s="216" t="s">
        <v>215</v>
      </c>
      <c r="E159" s="217" t="s">
        <v>5253</v>
      </c>
      <c r="F159" s="218" t="s">
        <v>5254</v>
      </c>
      <c r="G159" s="219" t="s">
        <v>263</v>
      </c>
      <c r="H159" s="220">
        <v>15</v>
      </c>
      <c r="I159" s="221"/>
      <c r="J159" s="222">
        <f>ROUND(I159*H159,2)</f>
        <v>0</v>
      </c>
      <c r="K159" s="218" t="s">
        <v>21</v>
      </c>
      <c r="L159" s="47"/>
      <c r="M159" s="223" t="s">
        <v>21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122</v>
      </c>
      <c r="AT159" s="227" t="s">
        <v>215</v>
      </c>
      <c r="AU159" s="227" t="s">
        <v>80</v>
      </c>
      <c r="AY159" s="20" t="s">
        <v>213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86</v>
      </c>
      <c r="BK159" s="228">
        <f>ROUND(I159*H159,2)</f>
        <v>0</v>
      </c>
      <c r="BL159" s="20" t="s">
        <v>122</v>
      </c>
      <c r="BM159" s="227" t="s">
        <v>1894</v>
      </c>
    </row>
    <row r="160" s="2" customFormat="1" ht="16.5" customHeight="1">
      <c r="A160" s="41"/>
      <c r="B160" s="42"/>
      <c r="C160" s="216" t="s">
        <v>1221</v>
      </c>
      <c r="D160" s="216" t="s">
        <v>215</v>
      </c>
      <c r="E160" s="217" t="s">
        <v>5255</v>
      </c>
      <c r="F160" s="218" t="s">
        <v>5256</v>
      </c>
      <c r="G160" s="219" t="s">
        <v>263</v>
      </c>
      <c r="H160" s="220">
        <v>4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80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1940</v>
      </c>
    </row>
    <row r="161" s="2" customFormat="1" ht="16.5" customHeight="1">
      <c r="A161" s="41"/>
      <c r="B161" s="42"/>
      <c r="C161" s="216" t="s">
        <v>1227</v>
      </c>
      <c r="D161" s="216" t="s">
        <v>215</v>
      </c>
      <c r="E161" s="217" t="s">
        <v>5257</v>
      </c>
      <c r="F161" s="218" t="s">
        <v>5258</v>
      </c>
      <c r="G161" s="219" t="s">
        <v>263</v>
      </c>
      <c r="H161" s="220">
        <v>4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80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1951</v>
      </c>
    </row>
    <row r="162" s="2" customFormat="1" ht="16.5" customHeight="1">
      <c r="A162" s="41"/>
      <c r="B162" s="42"/>
      <c r="C162" s="216" t="s">
        <v>1232</v>
      </c>
      <c r="D162" s="216" t="s">
        <v>215</v>
      </c>
      <c r="E162" s="217" t="s">
        <v>5259</v>
      </c>
      <c r="F162" s="218" t="s">
        <v>5260</v>
      </c>
      <c r="G162" s="219" t="s">
        <v>263</v>
      </c>
      <c r="H162" s="220">
        <v>4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80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4243</v>
      </c>
    </row>
    <row r="163" s="2" customFormat="1" ht="16.5" customHeight="1">
      <c r="A163" s="41"/>
      <c r="B163" s="42"/>
      <c r="C163" s="216" t="s">
        <v>1238</v>
      </c>
      <c r="D163" s="216" t="s">
        <v>215</v>
      </c>
      <c r="E163" s="217" t="s">
        <v>5261</v>
      </c>
      <c r="F163" s="218" t="s">
        <v>5262</v>
      </c>
      <c r="G163" s="219" t="s">
        <v>5263</v>
      </c>
      <c r="H163" s="220">
        <v>803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80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4252</v>
      </c>
    </row>
    <row r="164" s="2" customFormat="1" ht="16.5" customHeight="1">
      <c r="A164" s="41"/>
      <c r="B164" s="42"/>
      <c r="C164" s="216" t="s">
        <v>1243</v>
      </c>
      <c r="D164" s="216" t="s">
        <v>215</v>
      </c>
      <c r="E164" s="217" t="s">
        <v>5264</v>
      </c>
      <c r="F164" s="218" t="s">
        <v>5265</v>
      </c>
      <c r="G164" s="219" t="s">
        <v>5263</v>
      </c>
      <c r="H164" s="220">
        <v>103</v>
      </c>
      <c r="I164" s="221"/>
      <c r="J164" s="222">
        <f>ROUND(I164*H164,2)</f>
        <v>0</v>
      </c>
      <c r="K164" s="218" t="s">
        <v>21</v>
      </c>
      <c r="L164" s="47"/>
      <c r="M164" s="223" t="s">
        <v>21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80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4260</v>
      </c>
    </row>
    <row r="165" s="2" customFormat="1" ht="16.5" customHeight="1">
      <c r="A165" s="41"/>
      <c r="B165" s="42"/>
      <c r="C165" s="216" t="s">
        <v>1248</v>
      </c>
      <c r="D165" s="216" t="s">
        <v>215</v>
      </c>
      <c r="E165" s="217" t="s">
        <v>5266</v>
      </c>
      <c r="F165" s="218" t="s">
        <v>5267</v>
      </c>
      <c r="G165" s="219" t="s">
        <v>5263</v>
      </c>
      <c r="H165" s="220">
        <v>252</v>
      </c>
      <c r="I165" s="221"/>
      <c r="J165" s="222">
        <f>ROUND(I165*H165,2)</f>
        <v>0</v>
      </c>
      <c r="K165" s="218" t="s">
        <v>21</v>
      </c>
      <c r="L165" s="47"/>
      <c r="M165" s="223" t="s">
        <v>21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122</v>
      </c>
      <c r="AT165" s="227" t="s">
        <v>215</v>
      </c>
      <c r="AU165" s="227" t="s">
        <v>80</v>
      </c>
      <c r="AY165" s="20" t="s">
        <v>213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86</v>
      </c>
      <c r="BK165" s="228">
        <f>ROUND(I165*H165,2)</f>
        <v>0</v>
      </c>
      <c r="BL165" s="20" t="s">
        <v>122</v>
      </c>
      <c r="BM165" s="227" t="s">
        <v>4268</v>
      </c>
    </row>
    <row r="166" s="2" customFormat="1" ht="16.5" customHeight="1">
      <c r="A166" s="41"/>
      <c r="B166" s="42"/>
      <c r="C166" s="216" t="s">
        <v>1254</v>
      </c>
      <c r="D166" s="216" t="s">
        <v>215</v>
      </c>
      <c r="E166" s="217" t="s">
        <v>5268</v>
      </c>
      <c r="F166" s="218" t="s">
        <v>5269</v>
      </c>
      <c r="G166" s="219" t="s">
        <v>5263</v>
      </c>
      <c r="H166" s="220">
        <v>22</v>
      </c>
      <c r="I166" s="221"/>
      <c r="J166" s="222">
        <f>ROUND(I166*H166,2)</f>
        <v>0</v>
      </c>
      <c r="K166" s="218" t="s">
        <v>21</v>
      </c>
      <c r="L166" s="47"/>
      <c r="M166" s="223" t="s">
        <v>21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122</v>
      </c>
      <c r="AT166" s="227" t="s">
        <v>215</v>
      </c>
      <c r="AU166" s="227" t="s">
        <v>80</v>
      </c>
      <c r="AY166" s="20" t="s">
        <v>213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86</v>
      </c>
      <c r="BK166" s="228">
        <f>ROUND(I166*H166,2)</f>
        <v>0</v>
      </c>
      <c r="BL166" s="20" t="s">
        <v>122</v>
      </c>
      <c r="BM166" s="227" t="s">
        <v>4276</v>
      </c>
    </row>
    <row r="167" s="2" customFormat="1" ht="16.5" customHeight="1">
      <c r="A167" s="41"/>
      <c r="B167" s="42"/>
      <c r="C167" s="216" t="s">
        <v>1260</v>
      </c>
      <c r="D167" s="216" t="s">
        <v>215</v>
      </c>
      <c r="E167" s="217" t="s">
        <v>5270</v>
      </c>
      <c r="F167" s="218" t="s">
        <v>5271</v>
      </c>
      <c r="G167" s="219" t="s">
        <v>5263</v>
      </c>
      <c r="H167" s="220">
        <v>19</v>
      </c>
      <c r="I167" s="221"/>
      <c r="J167" s="222">
        <f>ROUND(I167*H167,2)</f>
        <v>0</v>
      </c>
      <c r="K167" s="218" t="s">
        <v>21</v>
      </c>
      <c r="L167" s="47"/>
      <c r="M167" s="223" t="s">
        <v>21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122</v>
      </c>
      <c r="AT167" s="227" t="s">
        <v>215</v>
      </c>
      <c r="AU167" s="227" t="s">
        <v>80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4284</v>
      </c>
    </row>
    <row r="168" s="2" customFormat="1" ht="16.5" customHeight="1">
      <c r="A168" s="41"/>
      <c r="B168" s="42"/>
      <c r="C168" s="216" t="s">
        <v>1265</v>
      </c>
      <c r="D168" s="216" t="s">
        <v>215</v>
      </c>
      <c r="E168" s="217" t="s">
        <v>5272</v>
      </c>
      <c r="F168" s="218" t="s">
        <v>5273</v>
      </c>
      <c r="G168" s="219" t="s">
        <v>5263</v>
      </c>
      <c r="H168" s="220">
        <v>137</v>
      </c>
      <c r="I168" s="221"/>
      <c r="J168" s="222">
        <f>ROUND(I168*H168,2)</f>
        <v>0</v>
      </c>
      <c r="K168" s="218" t="s">
        <v>21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80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4292</v>
      </c>
    </row>
    <row r="169" s="2" customFormat="1" ht="16.5" customHeight="1">
      <c r="A169" s="41"/>
      <c r="B169" s="42"/>
      <c r="C169" s="216" t="s">
        <v>1270</v>
      </c>
      <c r="D169" s="216" t="s">
        <v>215</v>
      </c>
      <c r="E169" s="217" t="s">
        <v>5274</v>
      </c>
      <c r="F169" s="218" t="s">
        <v>5275</v>
      </c>
      <c r="G169" s="219" t="s">
        <v>5263</v>
      </c>
      <c r="H169" s="220">
        <v>56</v>
      </c>
      <c r="I169" s="221"/>
      <c r="J169" s="222">
        <f>ROUND(I169*H169,2)</f>
        <v>0</v>
      </c>
      <c r="K169" s="218" t="s">
        <v>21</v>
      </c>
      <c r="L169" s="47"/>
      <c r="M169" s="223" t="s">
        <v>21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122</v>
      </c>
      <c r="AT169" s="227" t="s">
        <v>215</v>
      </c>
      <c r="AU169" s="227" t="s">
        <v>80</v>
      </c>
      <c r="AY169" s="20" t="s">
        <v>213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86</v>
      </c>
      <c r="BK169" s="228">
        <f>ROUND(I169*H169,2)</f>
        <v>0</v>
      </c>
      <c r="BL169" s="20" t="s">
        <v>122</v>
      </c>
      <c r="BM169" s="227" t="s">
        <v>4300</v>
      </c>
    </row>
    <row r="170" s="2" customFormat="1" ht="16.5" customHeight="1">
      <c r="A170" s="41"/>
      <c r="B170" s="42"/>
      <c r="C170" s="216" t="s">
        <v>1275</v>
      </c>
      <c r="D170" s="216" t="s">
        <v>215</v>
      </c>
      <c r="E170" s="217" t="s">
        <v>5276</v>
      </c>
      <c r="F170" s="218" t="s">
        <v>5277</v>
      </c>
      <c r="G170" s="219" t="s">
        <v>5263</v>
      </c>
      <c r="H170" s="220">
        <v>10</v>
      </c>
      <c r="I170" s="221"/>
      <c r="J170" s="222">
        <f>ROUND(I170*H170,2)</f>
        <v>0</v>
      </c>
      <c r="K170" s="218" t="s">
        <v>21</v>
      </c>
      <c r="L170" s="47"/>
      <c r="M170" s="223" t="s">
        <v>21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122</v>
      </c>
      <c r="AT170" s="227" t="s">
        <v>215</v>
      </c>
      <c r="AU170" s="227" t="s">
        <v>80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4308</v>
      </c>
    </row>
    <row r="171" s="2" customFormat="1" ht="16.5" customHeight="1">
      <c r="A171" s="41"/>
      <c r="B171" s="42"/>
      <c r="C171" s="216" t="s">
        <v>1286</v>
      </c>
      <c r="D171" s="216" t="s">
        <v>215</v>
      </c>
      <c r="E171" s="217" t="s">
        <v>5278</v>
      </c>
      <c r="F171" s="218" t="s">
        <v>5279</v>
      </c>
      <c r="G171" s="219" t="s">
        <v>5263</v>
      </c>
      <c r="H171" s="220">
        <v>803</v>
      </c>
      <c r="I171" s="221"/>
      <c r="J171" s="222">
        <f>ROUND(I171*H171,2)</f>
        <v>0</v>
      </c>
      <c r="K171" s="218" t="s">
        <v>21</v>
      </c>
      <c r="L171" s="47"/>
      <c r="M171" s="223" t="s">
        <v>21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122</v>
      </c>
      <c r="AT171" s="227" t="s">
        <v>215</v>
      </c>
      <c r="AU171" s="227" t="s">
        <v>80</v>
      </c>
      <c r="AY171" s="20" t="s">
        <v>213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86</v>
      </c>
      <c r="BK171" s="228">
        <f>ROUND(I171*H171,2)</f>
        <v>0</v>
      </c>
      <c r="BL171" s="20" t="s">
        <v>122</v>
      </c>
      <c r="BM171" s="227" t="s">
        <v>4319</v>
      </c>
    </row>
    <row r="172" s="2" customFormat="1" ht="16.5" customHeight="1">
      <c r="A172" s="41"/>
      <c r="B172" s="42"/>
      <c r="C172" s="216" t="s">
        <v>1292</v>
      </c>
      <c r="D172" s="216" t="s">
        <v>215</v>
      </c>
      <c r="E172" s="217" t="s">
        <v>5280</v>
      </c>
      <c r="F172" s="218" t="s">
        <v>5281</v>
      </c>
      <c r="G172" s="219" t="s">
        <v>5263</v>
      </c>
      <c r="H172" s="220">
        <v>103</v>
      </c>
      <c r="I172" s="221"/>
      <c r="J172" s="222">
        <f>ROUND(I172*H172,2)</f>
        <v>0</v>
      </c>
      <c r="K172" s="218" t="s">
        <v>21</v>
      </c>
      <c r="L172" s="47"/>
      <c r="M172" s="223" t="s">
        <v>21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122</v>
      </c>
      <c r="AT172" s="227" t="s">
        <v>215</v>
      </c>
      <c r="AU172" s="227" t="s">
        <v>80</v>
      </c>
      <c r="AY172" s="20" t="s">
        <v>213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86</v>
      </c>
      <c r="BK172" s="228">
        <f>ROUND(I172*H172,2)</f>
        <v>0</v>
      </c>
      <c r="BL172" s="20" t="s">
        <v>122</v>
      </c>
      <c r="BM172" s="227" t="s">
        <v>4327</v>
      </c>
    </row>
    <row r="173" s="2" customFormat="1" ht="16.5" customHeight="1">
      <c r="A173" s="41"/>
      <c r="B173" s="42"/>
      <c r="C173" s="216" t="s">
        <v>1359</v>
      </c>
      <c r="D173" s="216" t="s">
        <v>215</v>
      </c>
      <c r="E173" s="217" t="s">
        <v>5282</v>
      </c>
      <c r="F173" s="218" t="s">
        <v>5283</v>
      </c>
      <c r="G173" s="219" t="s">
        <v>5263</v>
      </c>
      <c r="H173" s="220">
        <v>252</v>
      </c>
      <c r="I173" s="221"/>
      <c r="J173" s="222">
        <f>ROUND(I173*H173,2)</f>
        <v>0</v>
      </c>
      <c r="K173" s="218" t="s">
        <v>21</v>
      </c>
      <c r="L173" s="47"/>
      <c r="M173" s="223" t="s">
        <v>21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122</v>
      </c>
      <c r="AT173" s="227" t="s">
        <v>215</v>
      </c>
      <c r="AU173" s="227" t="s">
        <v>80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4335</v>
      </c>
    </row>
    <row r="174" s="2" customFormat="1" ht="16.5" customHeight="1">
      <c r="A174" s="41"/>
      <c r="B174" s="42"/>
      <c r="C174" s="216" t="s">
        <v>1387</v>
      </c>
      <c r="D174" s="216" t="s">
        <v>215</v>
      </c>
      <c r="E174" s="217" t="s">
        <v>5284</v>
      </c>
      <c r="F174" s="218" t="s">
        <v>5285</v>
      </c>
      <c r="G174" s="219" t="s">
        <v>5263</v>
      </c>
      <c r="H174" s="220">
        <v>22</v>
      </c>
      <c r="I174" s="221"/>
      <c r="J174" s="222">
        <f>ROUND(I174*H174,2)</f>
        <v>0</v>
      </c>
      <c r="K174" s="218" t="s">
        <v>21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80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4343</v>
      </c>
    </row>
    <row r="175" s="2" customFormat="1" ht="16.5" customHeight="1">
      <c r="A175" s="41"/>
      <c r="B175" s="42"/>
      <c r="C175" s="216" t="s">
        <v>1405</v>
      </c>
      <c r="D175" s="216" t="s">
        <v>215</v>
      </c>
      <c r="E175" s="217" t="s">
        <v>5286</v>
      </c>
      <c r="F175" s="218" t="s">
        <v>5287</v>
      </c>
      <c r="G175" s="219" t="s">
        <v>5263</v>
      </c>
      <c r="H175" s="220">
        <v>19</v>
      </c>
      <c r="I175" s="221"/>
      <c r="J175" s="222">
        <f>ROUND(I175*H175,2)</f>
        <v>0</v>
      </c>
      <c r="K175" s="218" t="s">
        <v>21</v>
      </c>
      <c r="L175" s="47"/>
      <c r="M175" s="223" t="s">
        <v>21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122</v>
      </c>
      <c r="AT175" s="227" t="s">
        <v>215</v>
      </c>
      <c r="AU175" s="227" t="s">
        <v>80</v>
      </c>
      <c r="AY175" s="20" t="s">
        <v>213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86</v>
      </c>
      <c r="BK175" s="228">
        <f>ROUND(I175*H175,2)</f>
        <v>0</v>
      </c>
      <c r="BL175" s="20" t="s">
        <v>122</v>
      </c>
      <c r="BM175" s="227" t="s">
        <v>4351</v>
      </c>
    </row>
    <row r="176" s="2" customFormat="1" ht="16.5" customHeight="1">
      <c r="A176" s="41"/>
      <c r="B176" s="42"/>
      <c r="C176" s="216" t="s">
        <v>1412</v>
      </c>
      <c r="D176" s="216" t="s">
        <v>215</v>
      </c>
      <c r="E176" s="217" t="s">
        <v>5288</v>
      </c>
      <c r="F176" s="218" t="s">
        <v>5289</v>
      </c>
      <c r="G176" s="219" t="s">
        <v>5263</v>
      </c>
      <c r="H176" s="220">
        <v>137</v>
      </c>
      <c r="I176" s="221"/>
      <c r="J176" s="222">
        <f>ROUND(I176*H176,2)</f>
        <v>0</v>
      </c>
      <c r="K176" s="218" t="s">
        <v>21</v>
      </c>
      <c r="L176" s="47"/>
      <c r="M176" s="223" t="s">
        <v>21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122</v>
      </c>
      <c r="AT176" s="227" t="s">
        <v>215</v>
      </c>
      <c r="AU176" s="227" t="s">
        <v>80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4359</v>
      </c>
    </row>
    <row r="177" s="2" customFormat="1" ht="16.5" customHeight="1">
      <c r="A177" s="41"/>
      <c r="B177" s="42"/>
      <c r="C177" s="216" t="s">
        <v>1418</v>
      </c>
      <c r="D177" s="216" t="s">
        <v>215</v>
      </c>
      <c r="E177" s="217" t="s">
        <v>5290</v>
      </c>
      <c r="F177" s="218" t="s">
        <v>5291</v>
      </c>
      <c r="G177" s="219" t="s">
        <v>5263</v>
      </c>
      <c r="H177" s="220">
        <v>56</v>
      </c>
      <c r="I177" s="221"/>
      <c r="J177" s="222">
        <f>ROUND(I177*H177,2)</f>
        <v>0</v>
      </c>
      <c r="K177" s="218" t="s">
        <v>21</v>
      </c>
      <c r="L177" s="47"/>
      <c r="M177" s="223" t="s">
        <v>21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122</v>
      </c>
      <c r="AT177" s="227" t="s">
        <v>215</v>
      </c>
      <c r="AU177" s="227" t="s">
        <v>80</v>
      </c>
      <c r="AY177" s="20" t="s">
        <v>213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86</v>
      </c>
      <c r="BK177" s="228">
        <f>ROUND(I177*H177,2)</f>
        <v>0</v>
      </c>
      <c r="BL177" s="20" t="s">
        <v>122</v>
      </c>
      <c r="BM177" s="227" t="s">
        <v>4367</v>
      </c>
    </row>
    <row r="178" s="2" customFormat="1" ht="16.5" customHeight="1">
      <c r="A178" s="41"/>
      <c r="B178" s="42"/>
      <c r="C178" s="216" t="s">
        <v>1423</v>
      </c>
      <c r="D178" s="216" t="s">
        <v>215</v>
      </c>
      <c r="E178" s="217" t="s">
        <v>5292</v>
      </c>
      <c r="F178" s="218" t="s">
        <v>5293</v>
      </c>
      <c r="G178" s="219" t="s">
        <v>5263</v>
      </c>
      <c r="H178" s="220">
        <v>10</v>
      </c>
      <c r="I178" s="221"/>
      <c r="J178" s="222">
        <f>ROUND(I178*H178,2)</f>
        <v>0</v>
      </c>
      <c r="K178" s="218" t="s">
        <v>21</v>
      </c>
      <c r="L178" s="47"/>
      <c r="M178" s="223" t="s">
        <v>21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122</v>
      </c>
      <c r="AT178" s="227" t="s">
        <v>215</v>
      </c>
      <c r="AU178" s="227" t="s">
        <v>80</v>
      </c>
      <c r="AY178" s="20" t="s">
        <v>213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86</v>
      </c>
      <c r="BK178" s="228">
        <f>ROUND(I178*H178,2)</f>
        <v>0</v>
      </c>
      <c r="BL178" s="20" t="s">
        <v>122</v>
      </c>
      <c r="BM178" s="227" t="s">
        <v>4375</v>
      </c>
    </row>
    <row r="179" s="2" customFormat="1">
      <c r="A179" s="41"/>
      <c r="B179" s="42"/>
      <c r="C179" s="43"/>
      <c r="D179" s="236" t="s">
        <v>367</v>
      </c>
      <c r="E179" s="43"/>
      <c r="F179" s="281" t="s">
        <v>5294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367</v>
      </c>
      <c r="AU179" s="20" t="s">
        <v>80</v>
      </c>
    </row>
    <row r="180" s="12" customFormat="1" ht="25.92" customHeight="1">
      <c r="A180" s="12"/>
      <c r="B180" s="200"/>
      <c r="C180" s="201"/>
      <c r="D180" s="202" t="s">
        <v>72</v>
      </c>
      <c r="E180" s="203" t="s">
        <v>116</v>
      </c>
      <c r="F180" s="203" t="s">
        <v>143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SUM(P181:P189)</f>
        <v>0</v>
      </c>
      <c r="Q180" s="208"/>
      <c r="R180" s="209">
        <f>SUM(R181:R189)</f>
        <v>0</v>
      </c>
      <c r="S180" s="208"/>
      <c r="T180" s="210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72</v>
      </c>
      <c r="AU180" s="212" t="s">
        <v>73</v>
      </c>
      <c r="AY180" s="211" t="s">
        <v>213</v>
      </c>
      <c r="BK180" s="213">
        <f>SUM(BK181:BK189)</f>
        <v>0</v>
      </c>
    </row>
    <row r="181" s="2" customFormat="1" ht="16.5" customHeight="1">
      <c r="A181" s="41"/>
      <c r="B181" s="42"/>
      <c r="C181" s="216" t="s">
        <v>1430</v>
      </c>
      <c r="D181" s="216" t="s">
        <v>215</v>
      </c>
      <c r="E181" s="217" t="s">
        <v>5295</v>
      </c>
      <c r="F181" s="218" t="s">
        <v>5296</v>
      </c>
      <c r="G181" s="219" t="s">
        <v>1182</v>
      </c>
      <c r="H181" s="220">
        <v>1</v>
      </c>
      <c r="I181" s="221"/>
      <c r="J181" s="222">
        <f>ROUND(I181*H181,2)</f>
        <v>0</v>
      </c>
      <c r="K181" s="218" t="s">
        <v>21</v>
      </c>
      <c r="L181" s="47"/>
      <c r="M181" s="223" t="s">
        <v>21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122</v>
      </c>
      <c r="AT181" s="227" t="s">
        <v>215</v>
      </c>
      <c r="AU181" s="227" t="s">
        <v>80</v>
      </c>
      <c r="AY181" s="20" t="s">
        <v>213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86</v>
      </c>
      <c r="BK181" s="228">
        <f>ROUND(I181*H181,2)</f>
        <v>0</v>
      </c>
      <c r="BL181" s="20" t="s">
        <v>122</v>
      </c>
      <c r="BM181" s="227" t="s">
        <v>4383</v>
      </c>
    </row>
    <row r="182" s="2" customFormat="1" ht="16.5" customHeight="1">
      <c r="A182" s="41"/>
      <c r="B182" s="42"/>
      <c r="C182" s="216" t="s">
        <v>1438</v>
      </c>
      <c r="D182" s="216" t="s">
        <v>215</v>
      </c>
      <c r="E182" s="217" t="s">
        <v>5297</v>
      </c>
      <c r="F182" s="218" t="s">
        <v>5298</v>
      </c>
      <c r="G182" s="219" t="s">
        <v>1182</v>
      </c>
      <c r="H182" s="220">
        <v>1</v>
      </c>
      <c r="I182" s="221"/>
      <c r="J182" s="222">
        <f>ROUND(I182*H182,2)</f>
        <v>0</v>
      </c>
      <c r="K182" s="218" t="s">
        <v>21</v>
      </c>
      <c r="L182" s="47"/>
      <c r="M182" s="223" t="s">
        <v>21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122</v>
      </c>
      <c r="AT182" s="227" t="s">
        <v>215</v>
      </c>
      <c r="AU182" s="227" t="s">
        <v>80</v>
      </c>
      <c r="AY182" s="20" t="s">
        <v>213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86</v>
      </c>
      <c r="BK182" s="228">
        <f>ROUND(I182*H182,2)</f>
        <v>0</v>
      </c>
      <c r="BL182" s="20" t="s">
        <v>122</v>
      </c>
      <c r="BM182" s="227" t="s">
        <v>5299</v>
      </c>
    </row>
    <row r="183" s="2" customFormat="1" ht="24.15" customHeight="1">
      <c r="A183" s="41"/>
      <c r="B183" s="42"/>
      <c r="C183" s="216" t="s">
        <v>1444</v>
      </c>
      <c r="D183" s="216" t="s">
        <v>215</v>
      </c>
      <c r="E183" s="217" t="s">
        <v>5300</v>
      </c>
      <c r="F183" s="218" t="s">
        <v>5301</v>
      </c>
      <c r="G183" s="219" t="s">
        <v>263</v>
      </c>
      <c r="H183" s="220">
        <v>1</v>
      </c>
      <c r="I183" s="221"/>
      <c r="J183" s="222">
        <f>ROUND(I183*H183,2)</f>
        <v>0</v>
      </c>
      <c r="K183" s="218" t="s">
        <v>21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80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4399</v>
      </c>
    </row>
    <row r="184" s="2" customFormat="1" ht="24.15" customHeight="1">
      <c r="A184" s="41"/>
      <c r="B184" s="42"/>
      <c r="C184" s="216" t="s">
        <v>1452</v>
      </c>
      <c r="D184" s="216" t="s">
        <v>215</v>
      </c>
      <c r="E184" s="217" t="s">
        <v>5302</v>
      </c>
      <c r="F184" s="218" t="s">
        <v>5303</v>
      </c>
      <c r="G184" s="219" t="s">
        <v>1182</v>
      </c>
      <c r="H184" s="220">
        <v>1</v>
      </c>
      <c r="I184" s="221"/>
      <c r="J184" s="222">
        <f>ROUND(I184*H184,2)</f>
        <v>0</v>
      </c>
      <c r="K184" s="218" t="s">
        <v>21</v>
      </c>
      <c r="L184" s="47"/>
      <c r="M184" s="223" t="s">
        <v>21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122</v>
      </c>
      <c r="AT184" s="227" t="s">
        <v>215</v>
      </c>
      <c r="AU184" s="227" t="s">
        <v>80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4407</v>
      </c>
    </row>
    <row r="185" s="2" customFormat="1" ht="24.15" customHeight="1">
      <c r="A185" s="41"/>
      <c r="B185" s="42"/>
      <c r="C185" s="216" t="s">
        <v>1456</v>
      </c>
      <c r="D185" s="216" t="s">
        <v>215</v>
      </c>
      <c r="E185" s="217" t="s">
        <v>5304</v>
      </c>
      <c r="F185" s="218" t="s">
        <v>5305</v>
      </c>
      <c r="G185" s="219" t="s">
        <v>263</v>
      </c>
      <c r="H185" s="220">
        <v>1</v>
      </c>
      <c r="I185" s="221"/>
      <c r="J185" s="222">
        <f>ROUND(I185*H185,2)</f>
        <v>0</v>
      </c>
      <c r="K185" s="218" t="s">
        <v>21</v>
      </c>
      <c r="L185" s="47"/>
      <c r="M185" s="223" t="s">
        <v>21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122</v>
      </c>
      <c r="AT185" s="227" t="s">
        <v>215</v>
      </c>
      <c r="AU185" s="227" t="s">
        <v>80</v>
      </c>
      <c r="AY185" s="20" t="s">
        <v>213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86</v>
      </c>
      <c r="BK185" s="228">
        <f>ROUND(I185*H185,2)</f>
        <v>0</v>
      </c>
      <c r="BL185" s="20" t="s">
        <v>122</v>
      </c>
      <c r="BM185" s="227" t="s">
        <v>4417</v>
      </c>
    </row>
    <row r="186" s="2" customFormat="1" ht="16.5" customHeight="1">
      <c r="A186" s="41"/>
      <c r="B186" s="42"/>
      <c r="C186" s="216" t="s">
        <v>1465</v>
      </c>
      <c r="D186" s="216" t="s">
        <v>215</v>
      </c>
      <c r="E186" s="217" t="s">
        <v>5306</v>
      </c>
      <c r="F186" s="218" t="s">
        <v>5307</v>
      </c>
      <c r="G186" s="219" t="s">
        <v>263</v>
      </c>
      <c r="H186" s="220">
        <v>1</v>
      </c>
      <c r="I186" s="221"/>
      <c r="J186" s="222">
        <f>ROUND(I186*H186,2)</f>
        <v>0</v>
      </c>
      <c r="K186" s="218" t="s">
        <v>21</v>
      </c>
      <c r="L186" s="47"/>
      <c r="M186" s="223" t="s">
        <v>21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122</v>
      </c>
      <c r="AT186" s="227" t="s">
        <v>215</v>
      </c>
      <c r="AU186" s="227" t="s">
        <v>80</v>
      </c>
      <c r="AY186" s="20" t="s">
        <v>213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86</v>
      </c>
      <c r="BK186" s="228">
        <f>ROUND(I186*H186,2)</f>
        <v>0</v>
      </c>
      <c r="BL186" s="20" t="s">
        <v>122</v>
      </c>
      <c r="BM186" s="227" t="s">
        <v>4425</v>
      </c>
    </row>
    <row r="187" s="2" customFormat="1" ht="16.5" customHeight="1">
      <c r="A187" s="41"/>
      <c r="B187" s="42"/>
      <c r="C187" s="216" t="s">
        <v>1506</v>
      </c>
      <c r="D187" s="216" t="s">
        <v>215</v>
      </c>
      <c r="E187" s="217" t="s">
        <v>5308</v>
      </c>
      <c r="F187" s="218" t="s">
        <v>5309</v>
      </c>
      <c r="G187" s="219" t="s">
        <v>263</v>
      </c>
      <c r="H187" s="220">
        <v>1</v>
      </c>
      <c r="I187" s="221"/>
      <c r="J187" s="222">
        <f>ROUND(I187*H187,2)</f>
        <v>0</v>
      </c>
      <c r="K187" s="218" t="s">
        <v>21</v>
      </c>
      <c r="L187" s="47"/>
      <c r="M187" s="223" t="s">
        <v>21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122</v>
      </c>
      <c r="AT187" s="227" t="s">
        <v>215</v>
      </c>
      <c r="AU187" s="227" t="s">
        <v>80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4433</v>
      </c>
    </row>
    <row r="188" s="2" customFormat="1" ht="21.75" customHeight="1">
      <c r="A188" s="41"/>
      <c r="B188" s="42"/>
      <c r="C188" s="216" t="s">
        <v>1557</v>
      </c>
      <c r="D188" s="216" t="s">
        <v>215</v>
      </c>
      <c r="E188" s="217" t="s">
        <v>5310</v>
      </c>
      <c r="F188" s="218" t="s">
        <v>5311</v>
      </c>
      <c r="G188" s="219" t="s">
        <v>263</v>
      </c>
      <c r="H188" s="220">
        <v>1</v>
      </c>
      <c r="I188" s="221"/>
      <c r="J188" s="222">
        <f>ROUND(I188*H188,2)</f>
        <v>0</v>
      </c>
      <c r="K188" s="218" t="s">
        <v>21</v>
      </c>
      <c r="L188" s="47"/>
      <c r="M188" s="223" t="s">
        <v>21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122</v>
      </c>
      <c r="AT188" s="227" t="s">
        <v>215</v>
      </c>
      <c r="AU188" s="227" t="s">
        <v>80</v>
      </c>
      <c r="AY188" s="20" t="s">
        <v>213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86</v>
      </c>
      <c r="BK188" s="228">
        <f>ROUND(I188*H188,2)</f>
        <v>0</v>
      </c>
      <c r="BL188" s="20" t="s">
        <v>122</v>
      </c>
      <c r="BM188" s="227" t="s">
        <v>4441</v>
      </c>
    </row>
    <row r="189" s="2" customFormat="1" ht="24.15" customHeight="1">
      <c r="A189" s="41"/>
      <c r="B189" s="42"/>
      <c r="C189" s="216" t="s">
        <v>1562</v>
      </c>
      <c r="D189" s="216" t="s">
        <v>215</v>
      </c>
      <c r="E189" s="217" t="s">
        <v>5312</v>
      </c>
      <c r="F189" s="218" t="s">
        <v>5313</v>
      </c>
      <c r="G189" s="219" t="s">
        <v>1182</v>
      </c>
      <c r="H189" s="220">
        <v>1</v>
      </c>
      <c r="I189" s="221"/>
      <c r="J189" s="222">
        <f>ROUND(I189*H189,2)</f>
        <v>0</v>
      </c>
      <c r="K189" s="218" t="s">
        <v>21</v>
      </c>
      <c r="L189" s="47"/>
      <c r="M189" s="302" t="s">
        <v>21</v>
      </c>
      <c r="N189" s="303" t="s">
        <v>45</v>
      </c>
      <c r="O189" s="295"/>
      <c r="P189" s="304">
        <f>O189*H189</f>
        <v>0</v>
      </c>
      <c r="Q189" s="304">
        <v>0</v>
      </c>
      <c r="R189" s="304">
        <f>Q189*H189</f>
        <v>0</v>
      </c>
      <c r="S189" s="304">
        <v>0</v>
      </c>
      <c r="T189" s="30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80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4449</v>
      </c>
    </row>
    <row r="190" s="2" customFormat="1" ht="6.96" customHeight="1">
      <c r="A190" s="41"/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47"/>
      <c r="M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</sheetData>
  <sheetProtection sheet="1" autoFilter="0" formatColumns="0" formatRows="0" objects="1" scenarios="1" spinCount="100000" saltValue="59O1Os/2kQlUly6WXWFrNRdhAuuq3tuC+9n2jwf0UGpa1MhvIIpF81blNvsaN3DEj5dMfhcFQQ/EirnJpzeXow==" hashValue="hMYcm2EW8nsFHNEoEhAOWCZ4YSYGOTzi0ncz7Op52bzRYH69l6VAlSd9rPFPtx/n0K43iz1XwlUeBmKBwvGfhg==" algorithmName="SHA-512" password="CC35"/>
  <autoFilter ref="C93:K18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5315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ROUND((SUM(BE98:BE164)),  2)</f>
        <v>0</v>
      </c>
      <c r="G37" s="41"/>
      <c r="H37" s="41"/>
      <c r="I37" s="161">
        <v>0.20999999999999999</v>
      </c>
      <c r="J37" s="160">
        <f>ROUND(((SUM(BE98:BE164))*I37),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ROUND((SUM(BF98:BF164)),  2)</f>
        <v>0</v>
      </c>
      <c r="G38" s="41"/>
      <c r="H38" s="41"/>
      <c r="I38" s="161">
        <v>0.12</v>
      </c>
      <c r="J38" s="160">
        <f>ROUND(((SUM(BF98:BF164))*I38),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ROUND((SUM(BG98:BG164)),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ROUND((SUM(BH98:BH164)),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ROUND((SUM(BI98:BI164)),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5.1 - Silnoproudá elektroinstalace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5316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5317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5318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5319</v>
      </c>
      <c r="E71" s="186"/>
      <c r="F71" s="186"/>
      <c r="G71" s="186"/>
      <c r="H71" s="186"/>
      <c r="I71" s="186"/>
      <c r="J71" s="187">
        <f>J129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5320</v>
      </c>
      <c r="E72" s="186"/>
      <c r="F72" s="186"/>
      <c r="G72" s="186"/>
      <c r="H72" s="186"/>
      <c r="I72" s="186"/>
      <c r="J72" s="187">
        <f>J143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5321</v>
      </c>
      <c r="E73" s="186"/>
      <c r="F73" s="186"/>
      <c r="G73" s="186"/>
      <c r="H73" s="186"/>
      <c r="I73" s="186"/>
      <c r="J73" s="187">
        <f>J155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5322</v>
      </c>
      <c r="E74" s="186"/>
      <c r="F74" s="186"/>
      <c r="G74" s="186"/>
      <c r="H74" s="186"/>
      <c r="I74" s="186"/>
      <c r="J74" s="187">
        <f>J159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DOZP Boletice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186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593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188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301" t="s">
        <v>4519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5314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5.1 - Silnoproudá elektroinstalace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22</v>
      </c>
      <c r="D92" s="43"/>
      <c r="E92" s="43"/>
      <c r="F92" s="30" t="str">
        <f>F16</f>
        <v>Boletice nad Labem</v>
      </c>
      <c r="G92" s="43"/>
      <c r="H92" s="43"/>
      <c r="I92" s="35" t="s">
        <v>24</v>
      </c>
      <c r="J92" s="75" t="str">
        <f>IF(J16="","",J16)</f>
        <v>26. 1. 2025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26</v>
      </c>
      <c r="D94" s="43"/>
      <c r="E94" s="43"/>
      <c r="F94" s="30" t="str">
        <f>E19</f>
        <v>Statutární město Děčín</v>
      </c>
      <c r="G94" s="43"/>
      <c r="H94" s="43"/>
      <c r="I94" s="35" t="s">
        <v>32</v>
      </c>
      <c r="J94" s="39" t="str">
        <f>E25</f>
        <v>ŽELEZNÁ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30</v>
      </c>
      <c r="D95" s="43"/>
      <c r="E95" s="43"/>
      <c r="F95" s="30" t="str">
        <f>IF(E22="","",E22)</f>
        <v>Vyplň údaj</v>
      </c>
      <c r="G95" s="43"/>
      <c r="H95" s="43"/>
      <c r="I95" s="35" t="s">
        <v>35</v>
      </c>
      <c r="J95" s="39" t="str">
        <f>E28</f>
        <v>Propos Liberec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199</v>
      </c>
      <c r="D97" s="192" t="s">
        <v>58</v>
      </c>
      <c r="E97" s="192" t="s">
        <v>54</v>
      </c>
      <c r="F97" s="192" t="s">
        <v>55</v>
      </c>
      <c r="G97" s="192" t="s">
        <v>200</v>
      </c>
      <c r="H97" s="192" t="s">
        <v>201</v>
      </c>
      <c r="I97" s="192" t="s">
        <v>202</v>
      </c>
      <c r="J97" s="192" t="s">
        <v>192</v>
      </c>
      <c r="K97" s="193" t="s">
        <v>203</v>
      </c>
      <c r="L97" s="194"/>
      <c r="M97" s="95" t="s">
        <v>21</v>
      </c>
      <c r="N97" s="96" t="s">
        <v>43</v>
      </c>
      <c r="O97" s="96" t="s">
        <v>204</v>
      </c>
      <c r="P97" s="96" t="s">
        <v>205</v>
      </c>
      <c r="Q97" s="96" t="s">
        <v>206</v>
      </c>
      <c r="R97" s="96" t="s">
        <v>207</v>
      </c>
      <c r="S97" s="96" t="s">
        <v>208</v>
      </c>
      <c r="T97" s="97" t="s">
        <v>209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210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72</v>
      </c>
      <c r="AU98" s="20" t="s">
        <v>193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72</v>
      </c>
      <c r="E99" s="203" t="s">
        <v>5323</v>
      </c>
      <c r="F99" s="203" t="s">
        <v>129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P100+P115+P129+P143+P155+P159</f>
        <v>0</v>
      </c>
      <c r="Q99" s="208"/>
      <c r="R99" s="209">
        <f>R100+R115+R129+R143+R155+R159</f>
        <v>0</v>
      </c>
      <c r="S99" s="208"/>
      <c r="T99" s="210">
        <f>T100+T115+T129+T143+T155+T159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80</v>
      </c>
      <c r="AT99" s="212" t="s">
        <v>72</v>
      </c>
      <c r="AU99" s="212" t="s">
        <v>73</v>
      </c>
      <c r="AY99" s="211" t="s">
        <v>213</v>
      </c>
      <c r="BK99" s="213">
        <f>BK100+BK115+BK129+BK143+BK155+BK159</f>
        <v>0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80</v>
      </c>
      <c r="F100" s="214" t="s">
        <v>5324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SUM(P101:P114)</f>
        <v>0</v>
      </c>
      <c r="Q100" s="208"/>
      <c r="R100" s="209">
        <f>SUM(R101:R114)</f>
        <v>0</v>
      </c>
      <c r="S100" s="208"/>
      <c r="T100" s="210">
        <f>SUM(T101:T114)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213</v>
      </c>
      <c r="BK100" s="213">
        <f>SUM(BK101:BK114)</f>
        <v>0</v>
      </c>
    </row>
    <row r="101" s="2" customFormat="1" ht="16.5" customHeight="1">
      <c r="A101" s="41"/>
      <c r="B101" s="42"/>
      <c r="C101" s="216" t="s">
        <v>80</v>
      </c>
      <c r="D101" s="216" t="s">
        <v>215</v>
      </c>
      <c r="E101" s="217" t="s">
        <v>5325</v>
      </c>
      <c r="F101" s="218" t="s">
        <v>5326</v>
      </c>
      <c r="G101" s="219" t="s">
        <v>263</v>
      </c>
      <c r="H101" s="220">
        <v>102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86</v>
      </c>
    </row>
    <row r="102" s="2" customFormat="1" ht="16.5" customHeight="1">
      <c r="A102" s="41"/>
      <c r="B102" s="42"/>
      <c r="C102" s="216" t="s">
        <v>86</v>
      </c>
      <c r="D102" s="216" t="s">
        <v>215</v>
      </c>
      <c r="E102" s="217" t="s">
        <v>5327</v>
      </c>
      <c r="F102" s="218" t="s">
        <v>5328</v>
      </c>
      <c r="G102" s="219" t="s">
        <v>263</v>
      </c>
      <c r="H102" s="220">
        <v>44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122</v>
      </c>
    </row>
    <row r="103" s="2" customFormat="1" ht="16.5" customHeight="1">
      <c r="A103" s="41"/>
      <c r="B103" s="42"/>
      <c r="C103" s="216" t="s">
        <v>116</v>
      </c>
      <c r="D103" s="216" t="s">
        <v>215</v>
      </c>
      <c r="E103" s="217" t="s">
        <v>5329</v>
      </c>
      <c r="F103" s="218" t="s">
        <v>5330</v>
      </c>
      <c r="G103" s="219" t="s">
        <v>263</v>
      </c>
      <c r="H103" s="220">
        <v>7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145</v>
      </c>
    </row>
    <row r="104" s="2" customFormat="1" ht="16.5" customHeight="1">
      <c r="A104" s="41"/>
      <c r="B104" s="42"/>
      <c r="C104" s="216" t="s">
        <v>122</v>
      </c>
      <c r="D104" s="216" t="s">
        <v>215</v>
      </c>
      <c r="E104" s="217" t="s">
        <v>5331</v>
      </c>
      <c r="F104" s="218" t="s">
        <v>5332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244</v>
      </c>
    </row>
    <row r="105" s="2" customFormat="1" ht="16.5" customHeight="1">
      <c r="A105" s="41"/>
      <c r="B105" s="42"/>
      <c r="C105" s="216" t="s">
        <v>125</v>
      </c>
      <c r="D105" s="216" t="s">
        <v>215</v>
      </c>
      <c r="E105" s="217" t="s">
        <v>5333</v>
      </c>
      <c r="F105" s="218" t="s">
        <v>5334</v>
      </c>
      <c r="G105" s="219" t="s">
        <v>263</v>
      </c>
      <c r="H105" s="220">
        <v>39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281</v>
      </c>
    </row>
    <row r="106" s="2" customFormat="1" ht="16.5" customHeight="1">
      <c r="A106" s="41"/>
      <c r="B106" s="42"/>
      <c r="C106" s="216" t="s">
        <v>145</v>
      </c>
      <c r="D106" s="216" t="s">
        <v>215</v>
      </c>
      <c r="E106" s="217" t="s">
        <v>5335</v>
      </c>
      <c r="F106" s="218" t="s">
        <v>5336</v>
      </c>
      <c r="G106" s="219" t="s">
        <v>263</v>
      </c>
      <c r="H106" s="220">
        <v>206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8</v>
      </c>
    </row>
    <row r="107" s="2" customFormat="1" ht="16.5" customHeight="1">
      <c r="A107" s="41"/>
      <c r="B107" s="42"/>
      <c r="C107" s="216" t="s">
        <v>260</v>
      </c>
      <c r="D107" s="216" t="s">
        <v>215</v>
      </c>
      <c r="E107" s="217" t="s">
        <v>5337</v>
      </c>
      <c r="F107" s="218" t="s">
        <v>5338</v>
      </c>
      <c r="G107" s="219" t="s">
        <v>263</v>
      </c>
      <c r="H107" s="220">
        <v>35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304</v>
      </c>
    </row>
    <row r="108" s="2" customFormat="1" ht="16.5" customHeight="1">
      <c r="A108" s="41"/>
      <c r="B108" s="42"/>
      <c r="C108" s="216" t="s">
        <v>244</v>
      </c>
      <c r="D108" s="216" t="s">
        <v>215</v>
      </c>
      <c r="E108" s="217" t="s">
        <v>5339</v>
      </c>
      <c r="F108" s="218" t="s">
        <v>5340</v>
      </c>
      <c r="G108" s="219" t="s">
        <v>263</v>
      </c>
      <c r="H108" s="220">
        <v>12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314</v>
      </c>
    </row>
    <row r="109" s="2" customFormat="1" ht="16.5" customHeight="1">
      <c r="A109" s="41"/>
      <c r="B109" s="42"/>
      <c r="C109" s="216" t="s">
        <v>252</v>
      </c>
      <c r="D109" s="216" t="s">
        <v>215</v>
      </c>
      <c r="E109" s="217" t="s">
        <v>5341</v>
      </c>
      <c r="F109" s="218" t="s">
        <v>5342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328</v>
      </c>
    </row>
    <row r="110" s="2" customFormat="1" ht="16.5" customHeight="1">
      <c r="A110" s="41"/>
      <c r="B110" s="42"/>
      <c r="C110" s="216" t="s">
        <v>281</v>
      </c>
      <c r="D110" s="216" t="s">
        <v>215</v>
      </c>
      <c r="E110" s="217" t="s">
        <v>5343</v>
      </c>
      <c r="F110" s="218" t="s">
        <v>5344</v>
      </c>
      <c r="G110" s="219" t="s">
        <v>263</v>
      </c>
      <c r="H110" s="220">
        <v>657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340</v>
      </c>
    </row>
    <row r="111" s="2" customFormat="1" ht="37.8" customHeight="1">
      <c r="A111" s="41"/>
      <c r="B111" s="42"/>
      <c r="C111" s="216" t="s">
        <v>287</v>
      </c>
      <c r="D111" s="216" t="s">
        <v>215</v>
      </c>
      <c r="E111" s="217" t="s">
        <v>5345</v>
      </c>
      <c r="F111" s="218" t="s">
        <v>5346</v>
      </c>
      <c r="G111" s="219" t="s">
        <v>263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350</v>
      </c>
    </row>
    <row r="112" s="2" customFormat="1" ht="37.8" customHeight="1">
      <c r="A112" s="41"/>
      <c r="B112" s="42"/>
      <c r="C112" s="216" t="s">
        <v>8</v>
      </c>
      <c r="D112" s="216" t="s">
        <v>215</v>
      </c>
      <c r="E112" s="217" t="s">
        <v>5347</v>
      </c>
      <c r="F112" s="218" t="s">
        <v>5348</v>
      </c>
      <c r="G112" s="219" t="s">
        <v>263</v>
      </c>
      <c r="H112" s="220">
        <v>39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86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469</v>
      </c>
    </row>
    <row r="113" s="2" customFormat="1" ht="37.8" customHeight="1">
      <c r="A113" s="41"/>
      <c r="B113" s="42"/>
      <c r="C113" s="216" t="s">
        <v>299</v>
      </c>
      <c r="D113" s="216" t="s">
        <v>215</v>
      </c>
      <c r="E113" s="217" t="s">
        <v>5349</v>
      </c>
      <c r="F113" s="218" t="s">
        <v>5350</v>
      </c>
      <c r="G113" s="219" t="s">
        <v>263</v>
      </c>
      <c r="H113" s="220">
        <v>5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478</v>
      </c>
    </row>
    <row r="114" s="2" customFormat="1" ht="37.8" customHeight="1">
      <c r="A114" s="41"/>
      <c r="B114" s="42"/>
      <c r="C114" s="216" t="s">
        <v>304</v>
      </c>
      <c r="D114" s="216" t="s">
        <v>215</v>
      </c>
      <c r="E114" s="217" t="s">
        <v>5351</v>
      </c>
      <c r="F114" s="218" t="s">
        <v>5352</v>
      </c>
      <c r="G114" s="219" t="s">
        <v>263</v>
      </c>
      <c r="H114" s="220">
        <v>36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86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487</v>
      </c>
    </row>
    <row r="115" s="12" customFormat="1" ht="22.8" customHeight="1">
      <c r="A115" s="12"/>
      <c r="B115" s="200"/>
      <c r="C115" s="201"/>
      <c r="D115" s="202" t="s">
        <v>72</v>
      </c>
      <c r="E115" s="214" t="s">
        <v>86</v>
      </c>
      <c r="F115" s="214" t="s">
        <v>5353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SUM(P116:P128)</f>
        <v>0</v>
      </c>
      <c r="Q115" s="208"/>
      <c r="R115" s="209">
        <f>SUM(R116:R128)</f>
        <v>0</v>
      </c>
      <c r="S115" s="208"/>
      <c r="T115" s="210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80</v>
      </c>
      <c r="AT115" s="212" t="s">
        <v>72</v>
      </c>
      <c r="AU115" s="212" t="s">
        <v>80</v>
      </c>
      <c r="AY115" s="211" t="s">
        <v>213</v>
      </c>
      <c r="BK115" s="213">
        <f>SUM(BK116:BK128)</f>
        <v>0</v>
      </c>
    </row>
    <row r="116" s="2" customFormat="1" ht="49.05" customHeight="1">
      <c r="A116" s="41"/>
      <c r="B116" s="42"/>
      <c r="C116" s="216" t="s">
        <v>308</v>
      </c>
      <c r="D116" s="216" t="s">
        <v>215</v>
      </c>
      <c r="E116" s="217" t="s">
        <v>5354</v>
      </c>
      <c r="F116" s="218" t="s">
        <v>5355</v>
      </c>
      <c r="G116" s="219" t="s">
        <v>263</v>
      </c>
      <c r="H116" s="220">
        <v>4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86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496</v>
      </c>
    </row>
    <row r="117" s="2" customFormat="1" ht="49.05" customHeight="1">
      <c r="A117" s="41"/>
      <c r="B117" s="42"/>
      <c r="C117" s="216" t="s">
        <v>314</v>
      </c>
      <c r="D117" s="216" t="s">
        <v>215</v>
      </c>
      <c r="E117" s="217" t="s">
        <v>5356</v>
      </c>
      <c r="F117" s="218" t="s">
        <v>5357</v>
      </c>
      <c r="G117" s="219" t="s">
        <v>263</v>
      </c>
      <c r="H117" s="220">
        <v>1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86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502</v>
      </c>
    </row>
    <row r="118" s="2" customFormat="1" ht="44.25" customHeight="1">
      <c r="A118" s="41"/>
      <c r="B118" s="42"/>
      <c r="C118" s="216" t="s">
        <v>322</v>
      </c>
      <c r="D118" s="216" t="s">
        <v>215</v>
      </c>
      <c r="E118" s="217" t="s">
        <v>5358</v>
      </c>
      <c r="F118" s="218" t="s">
        <v>5359</v>
      </c>
      <c r="G118" s="219" t="s">
        <v>263</v>
      </c>
      <c r="H118" s="220">
        <v>1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509</v>
      </c>
    </row>
    <row r="119" s="2" customFormat="1" ht="44.25" customHeight="1">
      <c r="A119" s="41"/>
      <c r="B119" s="42"/>
      <c r="C119" s="216" t="s">
        <v>328</v>
      </c>
      <c r="D119" s="216" t="s">
        <v>215</v>
      </c>
      <c r="E119" s="217" t="s">
        <v>5360</v>
      </c>
      <c r="F119" s="218" t="s">
        <v>5361</v>
      </c>
      <c r="G119" s="219" t="s">
        <v>263</v>
      </c>
      <c r="H119" s="220">
        <v>1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86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888</v>
      </c>
    </row>
    <row r="120" s="2" customFormat="1" ht="44.25" customHeight="1">
      <c r="A120" s="41"/>
      <c r="B120" s="42"/>
      <c r="C120" s="216" t="s">
        <v>334</v>
      </c>
      <c r="D120" s="216" t="s">
        <v>215</v>
      </c>
      <c r="E120" s="217" t="s">
        <v>5362</v>
      </c>
      <c r="F120" s="218" t="s">
        <v>5363</v>
      </c>
      <c r="G120" s="219" t="s">
        <v>263</v>
      </c>
      <c r="H120" s="220">
        <v>1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86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901</v>
      </c>
    </row>
    <row r="121" s="2" customFormat="1" ht="44.25" customHeight="1">
      <c r="A121" s="41"/>
      <c r="B121" s="42"/>
      <c r="C121" s="216" t="s">
        <v>340</v>
      </c>
      <c r="D121" s="216" t="s">
        <v>215</v>
      </c>
      <c r="E121" s="217" t="s">
        <v>5364</v>
      </c>
      <c r="F121" s="218" t="s">
        <v>5365</v>
      </c>
      <c r="G121" s="219" t="s">
        <v>263</v>
      </c>
      <c r="H121" s="220">
        <v>1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86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917</v>
      </c>
    </row>
    <row r="122" s="2" customFormat="1" ht="49.05" customHeight="1">
      <c r="A122" s="41"/>
      <c r="B122" s="42"/>
      <c r="C122" s="216" t="s">
        <v>7</v>
      </c>
      <c r="D122" s="216" t="s">
        <v>215</v>
      </c>
      <c r="E122" s="217" t="s">
        <v>5366</v>
      </c>
      <c r="F122" s="218" t="s">
        <v>5367</v>
      </c>
      <c r="G122" s="219" t="s">
        <v>263</v>
      </c>
      <c r="H122" s="220">
        <v>1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956</v>
      </c>
    </row>
    <row r="123" s="2" customFormat="1" ht="49.05" customHeight="1">
      <c r="A123" s="41"/>
      <c r="B123" s="42"/>
      <c r="C123" s="216" t="s">
        <v>350</v>
      </c>
      <c r="D123" s="216" t="s">
        <v>215</v>
      </c>
      <c r="E123" s="217" t="s">
        <v>5368</v>
      </c>
      <c r="F123" s="218" t="s">
        <v>5369</v>
      </c>
      <c r="G123" s="219" t="s">
        <v>263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86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1008</v>
      </c>
    </row>
    <row r="124" s="2" customFormat="1" ht="49.05" customHeight="1">
      <c r="A124" s="41"/>
      <c r="B124" s="42"/>
      <c r="C124" s="216" t="s">
        <v>466</v>
      </c>
      <c r="D124" s="216" t="s">
        <v>215</v>
      </c>
      <c r="E124" s="217" t="s">
        <v>5370</v>
      </c>
      <c r="F124" s="218" t="s">
        <v>5371</v>
      </c>
      <c r="G124" s="219" t="s">
        <v>263</v>
      </c>
      <c r="H124" s="220">
        <v>1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86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1021</v>
      </c>
    </row>
    <row r="125" s="2" customFormat="1" ht="44.25" customHeight="1">
      <c r="A125" s="41"/>
      <c r="B125" s="42"/>
      <c r="C125" s="216" t="s">
        <v>469</v>
      </c>
      <c r="D125" s="216" t="s">
        <v>215</v>
      </c>
      <c r="E125" s="217" t="s">
        <v>5372</v>
      </c>
      <c r="F125" s="218" t="s">
        <v>5373</v>
      </c>
      <c r="G125" s="219" t="s">
        <v>263</v>
      </c>
      <c r="H125" s="220">
        <v>1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1030</v>
      </c>
    </row>
    <row r="126" s="2" customFormat="1" ht="44.25" customHeight="1">
      <c r="A126" s="41"/>
      <c r="B126" s="42"/>
      <c r="C126" s="216" t="s">
        <v>475</v>
      </c>
      <c r="D126" s="216" t="s">
        <v>215</v>
      </c>
      <c r="E126" s="217" t="s">
        <v>5374</v>
      </c>
      <c r="F126" s="218" t="s">
        <v>5375</v>
      </c>
      <c r="G126" s="219" t="s">
        <v>263</v>
      </c>
      <c r="H126" s="220">
        <v>1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86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1136</v>
      </c>
    </row>
    <row r="127" s="2" customFormat="1" ht="37.8" customHeight="1">
      <c r="A127" s="41"/>
      <c r="B127" s="42"/>
      <c r="C127" s="216" t="s">
        <v>478</v>
      </c>
      <c r="D127" s="216" t="s">
        <v>215</v>
      </c>
      <c r="E127" s="217" t="s">
        <v>5376</v>
      </c>
      <c r="F127" s="218" t="s">
        <v>5377</v>
      </c>
      <c r="G127" s="219" t="s">
        <v>263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86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1153</v>
      </c>
    </row>
    <row r="128" s="2" customFormat="1" ht="33" customHeight="1">
      <c r="A128" s="41"/>
      <c r="B128" s="42"/>
      <c r="C128" s="216" t="s">
        <v>481</v>
      </c>
      <c r="D128" s="216" t="s">
        <v>215</v>
      </c>
      <c r="E128" s="217" t="s">
        <v>5378</v>
      </c>
      <c r="F128" s="218" t="s">
        <v>5379</v>
      </c>
      <c r="G128" s="219" t="s">
        <v>263</v>
      </c>
      <c r="H128" s="220">
        <v>10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86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1165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116</v>
      </c>
      <c r="F129" s="214" t="s">
        <v>5380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SUM(P130:P142)</f>
        <v>0</v>
      </c>
      <c r="Q129" s="208"/>
      <c r="R129" s="209">
        <f>SUM(R130:R142)</f>
        <v>0</v>
      </c>
      <c r="S129" s="208"/>
      <c r="T129" s="210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80</v>
      </c>
      <c r="AT129" s="212" t="s">
        <v>72</v>
      </c>
      <c r="AU129" s="212" t="s">
        <v>80</v>
      </c>
      <c r="AY129" s="211" t="s">
        <v>213</v>
      </c>
      <c r="BK129" s="213">
        <f>SUM(BK130:BK142)</f>
        <v>0</v>
      </c>
    </row>
    <row r="130" s="2" customFormat="1" ht="16.5" customHeight="1">
      <c r="A130" s="41"/>
      <c r="B130" s="42"/>
      <c r="C130" s="216" t="s">
        <v>487</v>
      </c>
      <c r="D130" s="216" t="s">
        <v>215</v>
      </c>
      <c r="E130" s="217" t="s">
        <v>5381</v>
      </c>
      <c r="F130" s="218" t="s">
        <v>5382</v>
      </c>
      <c r="G130" s="219" t="s">
        <v>263</v>
      </c>
      <c r="H130" s="220">
        <v>5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86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1179</v>
      </c>
    </row>
    <row r="131" s="2" customFormat="1" ht="16.5" customHeight="1">
      <c r="A131" s="41"/>
      <c r="B131" s="42"/>
      <c r="C131" s="216" t="s">
        <v>493</v>
      </c>
      <c r="D131" s="216" t="s">
        <v>215</v>
      </c>
      <c r="E131" s="217" t="s">
        <v>5383</v>
      </c>
      <c r="F131" s="218" t="s">
        <v>5382</v>
      </c>
      <c r="G131" s="219" t="s">
        <v>263</v>
      </c>
      <c r="H131" s="220">
        <v>9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1191</v>
      </c>
    </row>
    <row r="132" s="2" customFormat="1" ht="16.5" customHeight="1">
      <c r="A132" s="41"/>
      <c r="B132" s="42"/>
      <c r="C132" s="216" t="s">
        <v>496</v>
      </c>
      <c r="D132" s="216" t="s">
        <v>215</v>
      </c>
      <c r="E132" s="217" t="s">
        <v>5384</v>
      </c>
      <c r="F132" s="218" t="s">
        <v>5385</v>
      </c>
      <c r="G132" s="219" t="s">
        <v>263</v>
      </c>
      <c r="H132" s="220">
        <v>20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86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1205</v>
      </c>
    </row>
    <row r="133" s="2" customFormat="1" ht="16.5" customHeight="1">
      <c r="A133" s="41"/>
      <c r="B133" s="42"/>
      <c r="C133" s="216" t="s">
        <v>499</v>
      </c>
      <c r="D133" s="216" t="s">
        <v>215</v>
      </c>
      <c r="E133" s="217" t="s">
        <v>5386</v>
      </c>
      <c r="F133" s="218" t="s">
        <v>5385</v>
      </c>
      <c r="G133" s="219" t="s">
        <v>263</v>
      </c>
      <c r="H133" s="220">
        <v>20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86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1221</v>
      </c>
    </row>
    <row r="134" s="2" customFormat="1" ht="16.5" customHeight="1">
      <c r="A134" s="41"/>
      <c r="B134" s="42"/>
      <c r="C134" s="216" t="s">
        <v>502</v>
      </c>
      <c r="D134" s="216" t="s">
        <v>215</v>
      </c>
      <c r="E134" s="217" t="s">
        <v>5387</v>
      </c>
      <c r="F134" s="218" t="s">
        <v>5385</v>
      </c>
      <c r="G134" s="219" t="s">
        <v>263</v>
      </c>
      <c r="H134" s="220">
        <v>42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86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1232</v>
      </c>
    </row>
    <row r="135" s="2" customFormat="1" ht="16.5" customHeight="1">
      <c r="A135" s="41"/>
      <c r="B135" s="42"/>
      <c r="C135" s="216" t="s">
        <v>505</v>
      </c>
      <c r="D135" s="216" t="s">
        <v>215</v>
      </c>
      <c r="E135" s="217" t="s">
        <v>5388</v>
      </c>
      <c r="F135" s="218" t="s">
        <v>5389</v>
      </c>
      <c r="G135" s="219" t="s">
        <v>263</v>
      </c>
      <c r="H135" s="220">
        <v>50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86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1243</v>
      </c>
    </row>
    <row r="136" s="2" customFormat="1" ht="16.5" customHeight="1">
      <c r="A136" s="41"/>
      <c r="B136" s="42"/>
      <c r="C136" s="216" t="s">
        <v>509</v>
      </c>
      <c r="D136" s="216" t="s">
        <v>215</v>
      </c>
      <c r="E136" s="217" t="s">
        <v>5390</v>
      </c>
      <c r="F136" s="218" t="s">
        <v>5389</v>
      </c>
      <c r="G136" s="219" t="s">
        <v>263</v>
      </c>
      <c r="H136" s="220">
        <v>29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86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1254</v>
      </c>
    </row>
    <row r="137" s="2" customFormat="1" ht="16.5" customHeight="1">
      <c r="A137" s="41"/>
      <c r="B137" s="42"/>
      <c r="C137" s="216" t="s">
        <v>513</v>
      </c>
      <c r="D137" s="216" t="s">
        <v>215</v>
      </c>
      <c r="E137" s="217" t="s">
        <v>5391</v>
      </c>
      <c r="F137" s="218" t="s">
        <v>5389</v>
      </c>
      <c r="G137" s="219" t="s">
        <v>263</v>
      </c>
      <c r="H137" s="220">
        <v>3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86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1265</v>
      </c>
    </row>
    <row r="138" s="2" customFormat="1" ht="16.5" customHeight="1">
      <c r="A138" s="41"/>
      <c r="B138" s="42"/>
      <c r="C138" s="216" t="s">
        <v>888</v>
      </c>
      <c r="D138" s="216" t="s">
        <v>215</v>
      </c>
      <c r="E138" s="217" t="s">
        <v>5392</v>
      </c>
      <c r="F138" s="218" t="s">
        <v>5393</v>
      </c>
      <c r="G138" s="219" t="s">
        <v>263</v>
      </c>
      <c r="H138" s="220">
        <v>8</v>
      </c>
      <c r="I138" s="221"/>
      <c r="J138" s="222">
        <f>ROUND(I138*H138,2)</f>
        <v>0</v>
      </c>
      <c r="K138" s="218" t="s">
        <v>21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86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1275</v>
      </c>
    </row>
    <row r="139" s="2" customFormat="1" ht="16.5" customHeight="1">
      <c r="A139" s="41"/>
      <c r="B139" s="42"/>
      <c r="C139" s="216" t="s">
        <v>895</v>
      </c>
      <c r="D139" s="216" t="s">
        <v>215</v>
      </c>
      <c r="E139" s="217" t="s">
        <v>5394</v>
      </c>
      <c r="F139" s="218" t="s">
        <v>5395</v>
      </c>
      <c r="G139" s="219" t="s">
        <v>263</v>
      </c>
      <c r="H139" s="220">
        <v>52</v>
      </c>
      <c r="I139" s="221"/>
      <c r="J139" s="222">
        <f>ROUND(I139*H139,2)</f>
        <v>0</v>
      </c>
      <c r="K139" s="218" t="s">
        <v>21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1292</v>
      </c>
    </row>
    <row r="140" s="2" customFormat="1" ht="16.5" customHeight="1">
      <c r="A140" s="41"/>
      <c r="B140" s="42"/>
      <c r="C140" s="216" t="s">
        <v>901</v>
      </c>
      <c r="D140" s="216" t="s">
        <v>215</v>
      </c>
      <c r="E140" s="217" t="s">
        <v>5396</v>
      </c>
      <c r="F140" s="218" t="s">
        <v>5397</v>
      </c>
      <c r="G140" s="219" t="s">
        <v>263</v>
      </c>
      <c r="H140" s="220">
        <v>33</v>
      </c>
      <c r="I140" s="221"/>
      <c r="J140" s="222">
        <f>ROUND(I140*H140,2)</f>
        <v>0</v>
      </c>
      <c r="K140" s="218" t="s">
        <v>21</v>
      </c>
      <c r="L140" s="47"/>
      <c r="M140" s="223" t="s">
        <v>21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122</v>
      </c>
      <c r="AT140" s="227" t="s">
        <v>215</v>
      </c>
      <c r="AU140" s="227" t="s">
        <v>86</v>
      </c>
      <c r="AY140" s="20" t="s">
        <v>213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86</v>
      </c>
      <c r="BK140" s="228">
        <f>ROUND(I140*H140,2)</f>
        <v>0</v>
      </c>
      <c r="BL140" s="20" t="s">
        <v>122</v>
      </c>
      <c r="BM140" s="227" t="s">
        <v>1387</v>
      </c>
    </row>
    <row r="141" s="2" customFormat="1" ht="16.5" customHeight="1">
      <c r="A141" s="41"/>
      <c r="B141" s="42"/>
      <c r="C141" s="216" t="s">
        <v>906</v>
      </c>
      <c r="D141" s="216" t="s">
        <v>215</v>
      </c>
      <c r="E141" s="217" t="s">
        <v>5398</v>
      </c>
      <c r="F141" s="218" t="s">
        <v>5399</v>
      </c>
      <c r="G141" s="219" t="s">
        <v>263</v>
      </c>
      <c r="H141" s="220">
        <v>16</v>
      </c>
      <c r="I141" s="221"/>
      <c r="J141" s="222">
        <f>ROUND(I141*H141,2)</f>
        <v>0</v>
      </c>
      <c r="K141" s="218" t="s">
        <v>21</v>
      </c>
      <c r="L141" s="47"/>
      <c r="M141" s="223" t="s">
        <v>21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122</v>
      </c>
      <c r="AT141" s="227" t="s">
        <v>215</v>
      </c>
      <c r="AU141" s="227" t="s">
        <v>86</v>
      </c>
      <c r="AY141" s="20" t="s">
        <v>213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86</v>
      </c>
      <c r="BK141" s="228">
        <f>ROUND(I141*H141,2)</f>
        <v>0</v>
      </c>
      <c r="BL141" s="20" t="s">
        <v>122</v>
      </c>
      <c r="BM141" s="227" t="s">
        <v>1412</v>
      </c>
    </row>
    <row r="142" s="2" customFormat="1" ht="16.5" customHeight="1">
      <c r="A142" s="41"/>
      <c r="B142" s="42"/>
      <c r="C142" s="216" t="s">
        <v>917</v>
      </c>
      <c r="D142" s="216" t="s">
        <v>215</v>
      </c>
      <c r="E142" s="217" t="s">
        <v>5400</v>
      </c>
      <c r="F142" s="218" t="s">
        <v>5401</v>
      </c>
      <c r="G142" s="219" t="s">
        <v>263</v>
      </c>
      <c r="H142" s="220">
        <v>12</v>
      </c>
      <c r="I142" s="221"/>
      <c r="J142" s="222">
        <f>ROUND(I142*H142,2)</f>
        <v>0</v>
      </c>
      <c r="K142" s="218" t="s">
        <v>21</v>
      </c>
      <c r="L142" s="47"/>
      <c r="M142" s="223" t="s">
        <v>21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122</v>
      </c>
      <c r="AT142" s="227" t="s">
        <v>215</v>
      </c>
      <c r="AU142" s="227" t="s">
        <v>86</v>
      </c>
      <c r="AY142" s="20" t="s">
        <v>213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86</v>
      </c>
      <c r="BK142" s="228">
        <f>ROUND(I142*H142,2)</f>
        <v>0</v>
      </c>
      <c r="BL142" s="20" t="s">
        <v>122</v>
      </c>
      <c r="BM142" s="227" t="s">
        <v>1423</v>
      </c>
    </row>
    <row r="143" s="12" customFormat="1" ht="22.8" customHeight="1">
      <c r="A143" s="12"/>
      <c r="B143" s="200"/>
      <c r="C143" s="201"/>
      <c r="D143" s="202" t="s">
        <v>72</v>
      </c>
      <c r="E143" s="214" t="s">
        <v>122</v>
      </c>
      <c r="F143" s="214" t="s">
        <v>5402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SUM(P144:P154)</f>
        <v>0</v>
      </c>
      <c r="Q143" s="208"/>
      <c r="R143" s="209">
        <f>SUM(R144:R154)</f>
        <v>0</v>
      </c>
      <c r="S143" s="208"/>
      <c r="T143" s="210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80</v>
      </c>
      <c r="AY143" s="211" t="s">
        <v>213</v>
      </c>
      <c r="BK143" s="213">
        <f>SUM(BK144:BK154)</f>
        <v>0</v>
      </c>
    </row>
    <row r="144" s="2" customFormat="1" ht="16.5" customHeight="1">
      <c r="A144" s="41"/>
      <c r="B144" s="42"/>
      <c r="C144" s="216" t="s">
        <v>946</v>
      </c>
      <c r="D144" s="216" t="s">
        <v>215</v>
      </c>
      <c r="E144" s="217" t="s">
        <v>5403</v>
      </c>
      <c r="F144" s="218" t="s">
        <v>5404</v>
      </c>
      <c r="G144" s="219" t="s">
        <v>424</v>
      </c>
      <c r="H144" s="220">
        <v>60</v>
      </c>
      <c r="I144" s="221"/>
      <c r="J144" s="222">
        <f>ROUND(I144*H144,2)</f>
        <v>0</v>
      </c>
      <c r="K144" s="218" t="s">
        <v>21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1438</v>
      </c>
    </row>
    <row r="145" s="2" customFormat="1" ht="16.5" customHeight="1">
      <c r="A145" s="41"/>
      <c r="B145" s="42"/>
      <c r="C145" s="216" t="s">
        <v>956</v>
      </c>
      <c r="D145" s="216" t="s">
        <v>215</v>
      </c>
      <c r="E145" s="217" t="s">
        <v>5405</v>
      </c>
      <c r="F145" s="218" t="s">
        <v>5406</v>
      </c>
      <c r="G145" s="219" t="s">
        <v>424</v>
      </c>
      <c r="H145" s="220">
        <v>250</v>
      </c>
      <c r="I145" s="221"/>
      <c r="J145" s="222">
        <f>ROUND(I145*H145,2)</f>
        <v>0</v>
      </c>
      <c r="K145" s="218" t="s">
        <v>21</v>
      </c>
      <c r="L145" s="47"/>
      <c r="M145" s="223" t="s">
        <v>21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122</v>
      </c>
      <c r="AT145" s="227" t="s">
        <v>215</v>
      </c>
      <c r="AU145" s="227" t="s">
        <v>86</v>
      </c>
      <c r="AY145" s="20" t="s">
        <v>213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86</v>
      </c>
      <c r="BK145" s="228">
        <f>ROUND(I145*H145,2)</f>
        <v>0</v>
      </c>
      <c r="BL145" s="20" t="s">
        <v>122</v>
      </c>
      <c r="BM145" s="227" t="s">
        <v>1452</v>
      </c>
    </row>
    <row r="146" s="2" customFormat="1" ht="16.5" customHeight="1">
      <c r="A146" s="41"/>
      <c r="B146" s="42"/>
      <c r="C146" s="216" t="s">
        <v>979</v>
      </c>
      <c r="D146" s="216" t="s">
        <v>215</v>
      </c>
      <c r="E146" s="217" t="s">
        <v>5407</v>
      </c>
      <c r="F146" s="218" t="s">
        <v>5408</v>
      </c>
      <c r="G146" s="219" t="s">
        <v>424</v>
      </c>
      <c r="H146" s="220">
        <v>100</v>
      </c>
      <c r="I146" s="221"/>
      <c r="J146" s="222">
        <f>ROUND(I146*H146,2)</f>
        <v>0</v>
      </c>
      <c r="K146" s="218" t="s">
        <v>21</v>
      </c>
      <c r="L146" s="47"/>
      <c r="M146" s="223" t="s">
        <v>21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122</v>
      </c>
      <c r="AT146" s="227" t="s">
        <v>215</v>
      </c>
      <c r="AU146" s="227" t="s">
        <v>86</v>
      </c>
      <c r="AY146" s="20" t="s">
        <v>213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86</v>
      </c>
      <c r="BK146" s="228">
        <f>ROUND(I146*H146,2)</f>
        <v>0</v>
      </c>
      <c r="BL146" s="20" t="s">
        <v>122</v>
      </c>
      <c r="BM146" s="227" t="s">
        <v>1465</v>
      </c>
    </row>
    <row r="147" s="2" customFormat="1" ht="16.5" customHeight="1">
      <c r="A147" s="41"/>
      <c r="B147" s="42"/>
      <c r="C147" s="216" t="s">
        <v>1008</v>
      </c>
      <c r="D147" s="216" t="s">
        <v>215</v>
      </c>
      <c r="E147" s="217" t="s">
        <v>5409</v>
      </c>
      <c r="F147" s="218" t="s">
        <v>5410</v>
      </c>
      <c r="G147" s="219" t="s">
        <v>424</v>
      </c>
      <c r="H147" s="220">
        <v>7000</v>
      </c>
      <c r="I147" s="221"/>
      <c r="J147" s="222">
        <f>ROUND(I147*H147,2)</f>
        <v>0</v>
      </c>
      <c r="K147" s="218" t="s">
        <v>21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1557</v>
      </c>
    </row>
    <row r="148" s="2" customFormat="1" ht="16.5" customHeight="1">
      <c r="A148" s="41"/>
      <c r="B148" s="42"/>
      <c r="C148" s="216" t="s">
        <v>1013</v>
      </c>
      <c r="D148" s="216" t="s">
        <v>215</v>
      </c>
      <c r="E148" s="217" t="s">
        <v>5411</v>
      </c>
      <c r="F148" s="218" t="s">
        <v>5412</v>
      </c>
      <c r="G148" s="219" t="s">
        <v>424</v>
      </c>
      <c r="H148" s="220">
        <v>8000</v>
      </c>
      <c r="I148" s="221"/>
      <c r="J148" s="222">
        <f>ROUND(I148*H148,2)</f>
        <v>0</v>
      </c>
      <c r="K148" s="218" t="s">
        <v>21</v>
      </c>
      <c r="L148" s="47"/>
      <c r="M148" s="223" t="s">
        <v>21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122</v>
      </c>
      <c r="AT148" s="227" t="s">
        <v>215</v>
      </c>
      <c r="AU148" s="227" t="s">
        <v>86</v>
      </c>
      <c r="AY148" s="20" t="s">
        <v>213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86</v>
      </c>
      <c r="BK148" s="228">
        <f>ROUND(I148*H148,2)</f>
        <v>0</v>
      </c>
      <c r="BL148" s="20" t="s">
        <v>122</v>
      </c>
      <c r="BM148" s="227" t="s">
        <v>1567</v>
      </c>
    </row>
    <row r="149" s="2" customFormat="1" ht="16.5" customHeight="1">
      <c r="A149" s="41"/>
      <c r="B149" s="42"/>
      <c r="C149" s="216" t="s">
        <v>1021</v>
      </c>
      <c r="D149" s="216" t="s">
        <v>215</v>
      </c>
      <c r="E149" s="217" t="s">
        <v>5413</v>
      </c>
      <c r="F149" s="218" t="s">
        <v>5414</v>
      </c>
      <c r="G149" s="219" t="s">
        <v>424</v>
      </c>
      <c r="H149" s="220">
        <v>5000</v>
      </c>
      <c r="I149" s="221"/>
      <c r="J149" s="222">
        <f>ROUND(I149*H149,2)</f>
        <v>0</v>
      </c>
      <c r="K149" s="218" t="s">
        <v>21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86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1581</v>
      </c>
    </row>
    <row r="150" s="2" customFormat="1" ht="16.5" customHeight="1">
      <c r="A150" s="41"/>
      <c r="B150" s="42"/>
      <c r="C150" s="216" t="s">
        <v>1025</v>
      </c>
      <c r="D150" s="216" t="s">
        <v>215</v>
      </c>
      <c r="E150" s="217" t="s">
        <v>5415</v>
      </c>
      <c r="F150" s="218" t="s">
        <v>5416</v>
      </c>
      <c r="G150" s="219" t="s">
        <v>424</v>
      </c>
      <c r="H150" s="220">
        <v>2000</v>
      </c>
      <c r="I150" s="221"/>
      <c r="J150" s="222">
        <f>ROUND(I150*H150,2)</f>
        <v>0</v>
      </c>
      <c r="K150" s="218" t="s">
        <v>21</v>
      </c>
      <c r="L150" s="47"/>
      <c r="M150" s="223" t="s">
        <v>21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122</v>
      </c>
      <c r="AT150" s="227" t="s">
        <v>215</v>
      </c>
      <c r="AU150" s="227" t="s">
        <v>86</v>
      </c>
      <c r="AY150" s="20" t="s">
        <v>213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86</v>
      </c>
      <c r="BK150" s="228">
        <f>ROUND(I150*H150,2)</f>
        <v>0</v>
      </c>
      <c r="BL150" s="20" t="s">
        <v>122</v>
      </c>
      <c r="BM150" s="227" t="s">
        <v>1609</v>
      </c>
    </row>
    <row r="151" s="2" customFormat="1" ht="16.5" customHeight="1">
      <c r="A151" s="41"/>
      <c r="B151" s="42"/>
      <c r="C151" s="216" t="s">
        <v>1030</v>
      </c>
      <c r="D151" s="216" t="s">
        <v>215</v>
      </c>
      <c r="E151" s="217" t="s">
        <v>5417</v>
      </c>
      <c r="F151" s="218" t="s">
        <v>5418</v>
      </c>
      <c r="G151" s="219" t="s">
        <v>424</v>
      </c>
      <c r="H151" s="220">
        <v>3000</v>
      </c>
      <c r="I151" s="221"/>
      <c r="J151" s="222">
        <f>ROUND(I151*H151,2)</f>
        <v>0</v>
      </c>
      <c r="K151" s="218" t="s">
        <v>21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1627</v>
      </c>
    </row>
    <row r="152" s="2" customFormat="1" ht="16.5" customHeight="1">
      <c r="A152" s="41"/>
      <c r="B152" s="42"/>
      <c r="C152" s="216" t="s">
        <v>1051</v>
      </c>
      <c r="D152" s="216" t="s">
        <v>215</v>
      </c>
      <c r="E152" s="217" t="s">
        <v>5419</v>
      </c>
      <c r="F152" s="218" t="s">
        <v>5420</v>
      </c>
      <c r="G152" s="219" t="s">
        <v>424</v>
      </c>
      <c r="H152" s="220">
        <v>1200</v>
      </c>
      <c r="I152" s="221"/>
      <c r="J152" s="222">
        <f>ROUND(I152*H152,2)</f>
        <v>0</v>
      </c>
      <c r="K152" s="218" t="s">
        <v>21</v>
      </c>
      <c r="L152" s="47"/>
      <c r="M152" s="223" t="s">
        <v>21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122</v>
      </c>
      <c r="AT152" s="227" t="s">
        <v>215</v>
      </c>
      <c r="AU152" s="227" t="s">
        <v>86</v>
      </c>
      <c r="AY152" s="20" t="s">
        <v>213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86</v>
      </c>
      <c r="BK152" s="228">
        <f>ROUND(I152*H152,2)</f>
        <v>0</v>
      </c>
      <c r="BL152" s="20" t="s">
        <v>122</v>
      </c>
      <c r="BM152" s="227" t="s">
        <v>1643</v>
      </c>
    </row>
    <row r="153" s="2" customFormat="1" ht="16.5" customHeight="1">
      <c r="A153" s="41"/>
      <c r="B153" s="42"/>
      <c r="C153" s="216" t="s">
        <v>1136</v>
      </c>
      <c r="D153" s="216" t="s">
        <v>215</v>
      </c>
      <c r="E153" s="217" t="s">
        <v>5421</v>
      </c>
      <c r="F153" s="218" t="s">
        <v>5422</v>
      </c>
      <c r="G153" s="219" t="s">
        <v>424</v>
      </c>
      <c r="H153" s="220">
        <v>500</v>
      </c>
      <c r="I153" s="221"/>
      <c r="J153" s="222">
        <f>ROUND(I153*H153,2)</f>
        <v>0</v>
      </c>
      <c r="K153" s="218" t="s">
        <v>21</v>
      </c>
      <c r="L153" s="47"/>
      <c r="M153" s="223" t="s">
        <v>21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122</v>
      </c>
      <c r="AT153" s="227" t="s">
        <v>215</v>
      </c>
      <c r="AU153" s="227" t="s">
        <v>86</v>
      </c>
      <c r="AY153" s="20" t="s">
        <v>213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86</v>
      </c>
      <c r="BK153" s="228">
        <f>ROUND(I153*H153,2)</f>
        <v>0</v>
      </c>
      <c r="BL153" s="20" t="s">
        <v>122</v>
      </c>
      <c r="BM153" s="227" t="s">
        <v>1662</v>
      </c>
    </row>
    <row r="154" s="2" customFormat="1" ht="16.5" customHeight="1">
      <c r="A154" s="41"/>
      <c r="B154" s="42"/>
      <c r="C154" s="216" t="s">
        <v>1146</v>
      </c>
      <c r="D154" s="216" t="s">
        <v>215</v>
      </c>
      <c r="E154" s="217" t="s">
        <v>5423</v>
      </c>
      <c r="F154" s="218" t="s">
        <v>5424</v>
      </c>
      <c r="G154" s="219" t="s">
        <v>424</v>
      </c>
      <c r="H154" s="220">
        <v>500</v>
      </c>
      <c r="I154" s="221"/>
      <c r="J154" s="222">
        <f>ROUND(I154*H154,2)</f>
        <v>0</v>
      </c>
      <c r="K154" s="218" t="s">
        <v>21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1679</v>
      </c>
    </row>
    <row r="155" s="12" customFormat="1" ht="22.8" customHeight="1">
      <c r="A155" s="12"/>
      <c r="B155" s="200"/>
      <c r="C155" s="201"/>
      <c r="D155" s="202" t="s">
        <v>72</v>
      </c>
      <c r="E155" s="214" t="s">
        <v>125</v>
      </c>
      <c r="F155" s="214" t="s">
        <v>5425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72</v>
      </c>
      <c r="AU155" s="212" t="s">
        <v>80</v>
      </c>
      <c r="AY155" s="211" t="s">
        <v>213</v>
      </c>
      <c r="BK155" s="213">
        <f>SUM(BK156:BK158)</f>
        <v>0</v>
      </c>
    </row>
    <row r="156" s="2" customFormat="1" ht="37.8" customHeight="1">
      <c r="A156" s="41"/>
      <c r="B156" s="42"/>
      <c r="C156" s="216" t="s">
        <v>1153</v>
      </c>
      <c r="D156" s="216" t="s">
        <v>215</v>
      </c>
      <c r="E156" s="217" t="s">
        <v>5426</v>
      </c>
      <c r="F156" s="218" t="s">
        <v>5427</v>
      </c>
      <c r="G156" s="219" t="s">
        <v>424</v>
      </c>
      <c r="H156" s="220">
        <v>2000</v>
      </c>
      <c r="I156" s="221"/>
      <c r="J156" s="222">
        <f>ROUND(I156*H156,2)</f>
        <v>0</v>
      </c>
      <c r="K156" s="218" t="s">
        <v>21</v>
      </c>
      <c r="L156" s="47"/>
      <c r="M156" s="223" t="s">
        <v>21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122</v>
      </c>
      <c r="AT156" s="227" t="s">
        <v>215</v>
      </c>
      <c r="AU156" s="227" t="s">
        <v>86</v>
      </c>
      <c r="AY156" s="20" t="s">
        <v>213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86</v>
      </c>
      <c r="BK156" s="228">
        <f>ROUND(I156*H156,2)</f>
        <v>0</v>
      </c>
      <c r="BL156" s="20" t="s">
        <v>122</v>
      </c>
      <c r="BM156" s="227" t="s">
        <v>1708</v>
      </c>
    </row>
    <row r="157" s="2" customFormat="1" ht="37.8" customHeight="1">
      <c r="A157" s="41"/>
      <c r="B157" s="42"/>
      <c r="C157" s="216" t="s">
        <v>1158</v>
      </c>
      <c r="D157" s="216" t="s">
        <v>215</v>
      </c>
      <c r="E157" s="217" t="s">
        <v>5428</v>
      </c>
      <c r="F157" s="218" t="s">
        <v>5429</v>
      </c>
      <c r="G157" s="219" t="s">
        <v>424</v>
      </c>
      <c r="H157" s="220">
        <v>300</v>
      </c>
      <c r="I157" s="221"/>
      <c r="J157" s="222">
        <f>ROUND(I157*H157,2)</f>
        <v>0</v>
      </c>
      <c r="K157" s="218" t="s">
        <v>21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86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1729</v>
      </c>
    </row>
    <row r="158" s="2" customFormat="1" ht="16.5" customHeight="1">
      <c r="A158" s="41"/>
      <c r="B158" s="42"/>
      <c r="C158" s="216" t="s">
        <v>1165</v>
      </c>
      <c r="D158" s="216" t="s">
        <v>215</v>
      </c>
      <c r="E158" s="217" t="s">
        <v>5430</v>
      </c>
      <c r="F158" s="218" t="s">
        <v>5431</v>
      </c>
      <c r="G158" s="219" t="s">
        <v>5432</v>
      </c>
      <c r="H158" s="220">
        <v>1</v>
      </c>
      <c r="I158" s="221"/>
      <c r="J158" s="222">
        <f>ROUND(I158*H158,2)</f>
        <v>0</v>
      </c>
      <c r="K158" s="218" t="s">
        <v>21</v>
      </c>
      <c r="L158" s="47"/>
      <c r="M158" s="223" t="s">
        <v>21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122</v>
      </c>
      <c r="AT158" s="227" t="s">
        <v>215</v>
      </c>
      <c r="AU158" s="227" t="s">
        <v>86</v>
      </c>
      <c r="AY158" s="20" t="s">
        <v>213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86</v>
      </c>
      <c r="BK158" s="228">
        <f>ROUND(I158*H158,2)</f>
        <v>0</v>
      </c>
      <c r="BL158" s="20" t="s">
        <v>122</v>
      </c>
      <c r="BM158" s="227" t="s">
        <v>1740</v>
      </c>
    </row>
    <row r="159" s="12" customFormat="1" ht="22.8" customHeight="1">
      <c r="A159" s="12"/>
      <c r="B159" s="200"/>
      <c r="C159" s="201"/>
      <c r="D159" s="202" t="s">
        <v>72</v>
      </c>
      <c r="E159" s="214" t="s">
        <v>145</v>
      </c>
      <c r="F159" s="214" t="s">
        <v>143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SUM(P160:P164)</f>
        <v>0</v>
      </c>
      <c r="Q159" s="208"/>
      <c r="R159" s="209">
        <f>SUM(R160:R164)</f>
        <v>0</v>
      </c>
      <c r="S159" s="208"/>
      <c r="T159" s="210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80</v>
      </c>
      <c r="AT159" s="212" t="s">
        <v>72</v>
      </c>
      <c r="AU159" s="212" t="s">
        <v>80</v>
      </c>
      <c r="AY159" s="211" t="s">
        <v>213</v>
      </c>
      <c r="BK159" s="213">
        <f>SUM(BK160:BK164)</f>
        <v>0</v>
      </c>
    </row>
    <row r="160" s="2" customFormat="1" ht="24.15" customHeight="1">
      <c r="A160" s="41"/>
      <c r="B160" s="42"/>
      <c r="C160" s="216" t="s">
        <v>1170</v>
      </c>
      <c r="D160" s="216" t="s">
        <v>215</v>
      </c>
      <c r="E160" s="217" t="s">
        <v>5433</v>
      </c>
      <c r="F160" s="218" t="s">
        <v>5434</v>
      </c>
      <c r="G160" s="219" t="s">
        <v>263</v>
      </c>
      <c r="H160" s="220">
        <v>1</v>
      </c>
      <c r="I160" s="221"/>
      <c r="J160" s="222">
        <f>ROUND(I160*H160,2)</f>
        <v>0</v>
      </c>
      <c r="K160" s="218" t="s">
        <v>21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1750</v>
      </c>
    </row>
    <row r="161" s="2" customFormat="1" ht="16.5" customHeight="1">
      <c r="A161" s="41"/>
      <c r="B161" s="42"/>
      <c r="C161" s="216" t="s">
        <v>1179</v>
      </c>
      <c r="D161" s="216" t="s">
        <v>215</v>
      </c>
      <c r="E161" s="217" t="s">
        <v>5435</v>
      </c>
      <c r="F161" s="218" t="s">
        <v>5436</v>
      </c>
      <c r="G161" s="219" t="s">
        <v>5432</v>
      </c>
      <c r="H161" s="220">
        <v>1</v>
      </c>
      <c r="I161" s="221"/>
      <c r="J161" s="222">
        <f>ROUND(I161*H161,2)</f>
        <v>0</v>
      </c>
      <c r="K161" s="218" t="s">
        <v>21</v>
      </c>
      <c r="L161" s="47"/>
      <c r="M161" s="223" t="s">
        <v>21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122</v>
      </c>
      <c r="AT161" s="227" t="s">
        <v>215</v>
      </c>
      <c r="AU161" s="227" t="s">
        <v>86</v>
      </c>
      <c r="AY161" s="20" t="s">
        <v>213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86</v>
      </c>
      <c r="BK161" s="228">
        <f>ROUND(I161*H161,2)</f>
        <v>0</v>
      </c>
      <c r="BL161" s="20" t="s">
        <v>122</v>
      </c>
      <c r="BM161" s="227" t="s">
        <v>1765</v>
      </c>
    </row>
    <row r="162" s="2" customFormat="1" ht="16.5" customHeight="1">
      <c r="A162" s="41"/>
      <c r="B162" s="42"/>
      <c r="C162" s="216" t="s">
        <v>1185</v>
      </c>
      <c r="D162" s="216" t="s">
        <v>215</v>
      </c>
      <c r="E162" s="217" t="s">
        <v>5437</v>
      </c>
      <c r="F162" s="218" t="s">
        <v>5438</v>
      </c>
      <c r="G162" s="219" t="s">
        <v>5432</v>
      </c>
      <c r="H162" s="220">
        <v>1</v>
      </c>
      <c r="I162" s="221"/>
      <c r="J162" s="222">
        <f>ROUND(I162*H162,2)</f>
        <v>0</v>
      </c>
      <c r="K162" s="218" t="s">
        <v>21</v>
      </c>
      <c r="L162" s="47"/>
      <c r="M162" s="223" t="s">
        <v>21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122</v>
      </c>
      <c r="AT162" s="227" t="s">
        <v>215</v>
      </c>
      <c r="AU162" s="227" t="s">
        <v>86</v>
      </c>
      <c r="AY162" s="20" t="s">
        <v>213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86</v>
      </c>
      <c r="BK162" s="228">
        <f>ROUND(I162*H162,2)</f>
        <v>0</v>
      </c>
      <c r="BL162" s="20" t="s">
        <v>122</v>
      </c>
      <c r="BM162" s="227" t="s">
        <v>1777</v>
      </c>
    </row>
    <row r="163" s="2" customFormat="1" ht="16.5" customHeight="1">
      <c r="A163" s="41"/>
      <c r="B163" s="42"/>
      <c r="C163" s="216" t="s">
        <v>1191</v>
      </c>
      <c r="D163" s="216" t="s">
        <v>215</v>
      </c>
      <c r="E163" s="217" t="s">
        <v>5439</v>
      </c>
      <c r="F163" s="218" t="s">
        <v>5440</v>
      </c>
      <c r="G163" s="219" t="s">
        <v>5432</v>
      </c>
      <c r="H163" s="220">
        <v>1</v>
      </c>
      <c r="I163" s="221"/>
      <c r="J163" s="222">
        <f>ROUND(I163*H163,2)</f>
        <v>0</v>
      </c>
      <c r="K163" s="218" t="s">
        <v>21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1837</v>
      </c>
    </row>
    <row r="164" s="2" customFormat="1" ht="37.8" customHeight="1">
      <c r="A164" s="41"/>
      <c r="B164" s="42"/>
      <c r="C164" s="216" t="s">
        <v>1199</v>
      </c>
      <c r="D164" s="216" t="s">
        <v>215</v>
      </c>
      <c r="E164" s="217" t="s">
        <v>5441</v>
      </c>
      <c r="F164" s="218" t="s">
        <v>5442</v>
      </c>
      <c r="G164" s="219" t="s">
        <v>5432</v>
      </c>
      <c r="H164" s="220">
        <v>1</v>
      </c>
      <c r="I164" s="221"/>
      <c r="J164" s="222">
        <f>ROUND(I164*H164,2)</f>
        <v>0</v>
      </c>
      <c r="K164" s="218" t="s">
        <v>21</v>
      </c>
      <c r="L164" s="47"/>
      <c r="M164" s="302" t="s">
        <v>21</v>
      </c>
      <c r="N164" s="303" t="s">
        <v>45</v>
      </c>
      <c r="O164" s="295"/>
      <c r="P164" s="304">
        <f>O164*H164</f>
        <v>0</v>
      </c>
      <c r="Q164" s="304">
        <v>0</v>
      </c>
      <c r="R164" s="304">
        <f>Q164*H164</f>
        <v>0</v>
      </c>
      <c r="S164" s="304">
        <v>0</v>
      </c>
      <c r="T164" s="30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122</v>
      </c>
      <c r="AT164" s="227" t="s">
        <v>215</v>
      </c>
      <c r="AU164" s="227" t="s">
        <v>86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1848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UAuxDHj7xH/FFiJiVq6YRWMyxVjOsu/Ovpqh23Gm4NDAwyKXbbyk4qiWO3wjj+UqUZAppg9z+8Z/iJR9Gs9FxA==" hashValue="BrPDDWSFYvJzixcUk6NnY6JgzvP8Qr7fHvEa7sKSw9mWIrko8zJi5vkmAS84aiPRh9IGBM5qlnChtwiVb/z+TQ==" algorithmName="SHA-512" password="CC35"/>
  <autoFilter ref="C97:K1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5443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ROUND((SUM(BE95:BE107)),  2)</f>
        <v>0</v>
      </c>
      <c r="G37" s="41"/>
      <c r="H37" s="41"/>
      <c r="I37" s="161">
        <v>0.20999999999999999</v>
      </c>
      <c r="J37" s="160">
        <f>ROUND(((SUM(BE95:BE107))*I37),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ROUND((SUM(BF95:BF107)),  2)</f>
        <v>0</v>
      </c>
      <c r="G38" s="41"/>
      <c r="H38" s="41"/>
      <c r="I38" s="161">
        <v>0.12</v>
      </c>
      <c r="J38" s="160">
        <f>ROUND(((SUM(BF95:BF107))*I38),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ROUND((SUM(BG95:BG107)),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ROUND((SUM(BH95:BH107)),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ROUND((SUM(BI95:BI107)),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5.2 - Strukturovaná kabeláž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5444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5.2 - Strukturovaná kabeláž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26. 1. 2025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5448</v>
      </c>
      <c r="F96" s="203" t="s">
        <v>132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P97+P100+P102</f>
        <v>0</v>
      </c>
      <c r="Q96" s="208"/>
      <c r="R96" s="209">
        <f>R97+R100+R102</f>
        <v>0</v>
      </c>
      <c r="S96" s="208"/>
      <c r="T96" s="210">
        <f>T97+T100+T102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BK97+BK100+BK102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SUM(BK98:BK99)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5450</v>
      </c>
      <c r="F98" s="218" t="s">
        <v>5451</v>
      </c>
      <c r="G98" s="219" t="s">
        <v>263</v>
      </c>
      <c r="H98" s="220">
        <v>42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37.8" customHeight="1">
      <c r="A99" s="41"/>
      <c r="B99" s="42"/>
      <c r="C99" s="216" t="s">
        <v>86</v>
      </c>
      <c r="D99" s="216" t="s">
        <v>215</v>
      </c>
      <c r="E99" s="217" t="s">
        <v>5452</v>
      </c>
      <c r="F99" s="218" t="s">
        <v>5453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86</v>
      </c>
      <c r="F100" s="214" t="s">
        <v>5402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P101</f>
        <v>0</v>
      </c>
      <c r="Q100" s="208"/>
      <c r="R100" s="209">
        <f>R101</f>
        <v>0</v>
      </c>
      <c r="S100" s="208"/>
      <c r="T100" s="210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213</v>
      </c>
      <c r="BK100" s="213">
        <f>BK101</f>
        <v>0</v>
      </c>
    </row>
    <row r="101" s="2" customFormat="1" ht="16.5" customHeight="1">
      <c r="A101" s="41"/>
      <c r="B101" s="42"/>
      <c r="C101" s="216" t="s">
        <v>116</v>
      </c>
      <c r="D101" s="216" t="s">
        <v>215</v>
      </c>
      <c r="E101" s="217" t="s">
        <v>5454</v>
      </c>
      <c r="F101" s="218" t="s">
        <v>5455</v>
      </c>
      <c r="G101" s="219" t="s">
        <v>424</v>
      </c>
      <c r="H101" s="220">
        <v>4000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145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116</v>
      </c>
      <c r="F102" s="214" t="s">
        <v>143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SUM(P103:P107)</f>
        <v>0</v>
      </c>
      <c r="Q102" s="208"/>
      <c r="R102" s="209">
        <f>SUM(R103:R107)</f>
        <v>0</v>
      </c>
      <c r="S102" s="208"/>
      <c r="T102" s="210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213</v>
      </c>
      <c r="BK102" s="213">
        <f>SUM(BK103:BK107)</f>
        <v>0</v>
      </c>
    </row>
    <row r="103" s="2" customFormat="1" ht="24.15" customHeight="1">
      <c r="A103" s="41"/>
      <c r="B103" s="42"/>
      <c r="C103" s="216" t="s">
        <v>122</v>
      </c>
      <c r="D103" s="216" t="s">
        <v>215</v>
      </c>
      <c r="E103" s="217" t="s">
        <v>5456</v>
      </c>
      <c r="F103" s="218" t="s">
        <v>5434</v>
      </c>
      <c r="G103" s="219" t="s">
        <v>5432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244</v>
      </c>
    </row>
    <row r="104" s="2" customFormat="1" ht="16.5" customHeight="1">
      <c r="A104" s="41"/>
      <c r="B104" s="42"/>
      <c r="C104" s="216" t="s">
        <v>125</v>
      </c>
      <c r="D104" s="216" t="s">
        <v>215</v>
      </c>
      <c r="E104" s="217" t="s">
        <v>5457</v>
      </c>
      <c r="F104" s="218" t="s">
        <v>5436</v>
      </c>
      <c r="G104" s="219" t="s">
        <v>5432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281</v>
      </c>
    </row>
    <row r="105" s="2" customFormat="1" ht="16.5" customHeight="1">
      <c r="A105" s="41"/>
      <c r="B105" s="42"/>
      <c r="C105" s="216" t="s">
        <v>145</v>
      </c>
      <c r="D105" s="216" t="s">
        <v>215</v>
      </c>
      <c r="E105" s="217" t="s">
        <v>5458</v>
      </c>
      <c r="F105" s="218" t="s">
        <v>5438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</v>
      </c>
    </row>
    <row r="106" s="2" customFormat="1" ht="16.5" customHeight="1">
      <c r="A106" s="41"/>
      <c r="B106" s="42"/>
      <c r="C106" s="216" t="s">
        <v>260</v>
      </c>
      <c r="D106" s="216" t="s">
        <v>215</v>
      </c>
      <c r="E106" s="217" t="s">
        <v>5459</v>
      </c>
      <c r="F106" s="218" t="s">
        <v>5440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37.8" customHeight="1">
      <c r="A107" s="41"/>
      <c r="B107" s="42"/>
      <c r="C107" s="216" t="s">
        <v>244</v>
      </c>
      <c r="D107" s="216" t="s">
        <v>215</v>
      </c>
      <c r="E107" s="217" t="s">
        <v>5460</v>
      </c>
      <c r="F107" s="218" t="s">
        <v>5442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KKXQKI3dT6DVNhx/o4xzOfc7SyDIFx284OOhaulDjeLQ7rP5iVUipe5AmKcy2Kx8w7VjgXGye2k0Q1wDpsxBQQ==" hashValue="U5iS3qqtq1oDP6NJD1oa6N2b6INulCh7P1ukZcli/u2zPW8+9pRKJEyJHgNGGeilNL0b3dw3nVptTlbr9pTUfQ==" algorithmName="SHA-512" password="CC35"/>
  <autoFilter ref="C94:K1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5461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ROUND((SUM(BE95:BE111)),  2)</f>
        <v>0</v>
      </c>
      <c r="G37" s="41"/>
      <c r="H37" s="41"/>
      <c r="I37" s="161">
        <v>0.20999999999999999</v>
      </c>
      <c r="J37" s="160">
        <f>ROUND(((SUM(BE95:BE111))*I37),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ROUND((SUM(BF95:BF111)),  2)</f>
        <v>0</v>
      </c>
      <c r="G38" s="41"/>
      <c r="H38" s="41"/>
      <c r="I38" s="161">
        <v>0.12</v>
      </c>
      <c r="J38" s="160">
        <f>ROUND(((SUM(BF95:BF111))*I38),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ROUND((SUM(BG95:BG111)),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ROUND((SUM(BH95:BH111)),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ROUND((SUM(BI95:BI111)),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5.3 - STA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5462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5.3 - STA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26. 1. 2025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5463</v>
      </c>
      <c r="F96" s="203" t="s">
        <v>5464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P97+P103+P106</f>
        <v>0</v>
      </c>
      <c r="Q96" s="208"/>
      <c r="R96" s="209">
        <f>R97+R103+R106</f>
        <v>0</v>
      </c>
      <c r="S96" s="208"/>
      <c r="T96" s="210">
        <f>T97+T103+T106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BK97+BK103+BK106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SUM(P98:P102)</f>
        <v>0</v>
      </c>
      <c r="Q97" s="208"/>
      <c r="R97" s="209">
        <f>SUM(R98:R102)</f>
        <v>0</v>
      </c>
      <c r="S97" s="208"/>
      <c r="T97" s="210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SUM(BK98:BK102)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5465</v>
      </c>
      <c r="F98" s="218" t="s">
        <v>5466</v>
      </c>
      <c r="G98" s="219" t="s">
        <v>263</v>
      </c>
      <c r="H98" s="220">
        <v>21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5467</v>
      </c>
      <c r="F99" s="218" t="s">
        <v>5468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16.5" customHeight="1">
      <c r="A100" s="41"/>
      <c r="B100" s="42"/>
      <c r="C100" s="216" t="s">
        <v>116</v>
      </c>
      <c r="D100" s="216" t="s">
        <v>215</v>
      </c>
      <c r="E100" s="217" t="s">
        <v>5469</v>
      </c>
      <c r="F100" s="218" t="s">
        <v>5470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2" customFormat="1" ht="37.8" customHeight="1">
      <c r="A101" s="41"/>
      <c r="B101" s="42"/>
      <c r="C101" s="216" t="s">
        <v>122</v>
      </c>
      <c r="D101" s="216" t="s">
        <v>215</v>
      </c>
      <c r="E101" s="217" t="s">
        <v>5471</v>
      </c>
      <c r="F101" s="218" t="s">
        <v>5472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244</v>
      </c>
    </row>
    <row r="102" s="2" customFormat="1" ht="37.8" customHeight="1">
      <c r="A102" s="41"/>
      <c r="B102" s="42"/>
      <c r="C102" s="216" t="s">
        <v>125</v>
      </c>
      <c r="D102" s="216" t="s">
        <v>215</v>
      </c>
      <c r="E102" s="217" t="s">
        <v>5473</v>
      </c>
      <c r="F102" s="218" t="s">
        <v>5474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281</v>
      </c>
    </row>
    <row r="103" s="12" customFormat="1" ht="22.8" customHeight="1">
      <c r="A103" s="12"/>
      <c r="B103" s="200"/>
      <c r="C103" s="201"/>
      <c r="D103" s="202" t="s">
        <v>72</v>
      </c>
      <c r="E103" s="214" t="s">
        <v>86</v>
      </c>
      <c r="F103" s="214" t="s">
        <v>5402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SUM(P104:P105)</f>
        <v>0</v>
      </c>
      <c r="Q103" s="208"/>
      <c r="R103" s="209">
        <f>SUM(R104:R105)</f>
        <v>0</v>
      </c>
      <c r="S103" s="208"/>
      <c r="T103" s="21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80</v>
      </c>
      <c r="AT103" s="212" t="s">
        <v>72</v>
      </c>
      <c r="AU103" s="212" t="s">
        <v>80</v>
      </c>
      <c r="AY103" s="211" t="s">
        <v>213</v>
      </c>
      <c r="BK103" s="213">
        <f>SUM(BK104:BK105)</f>
        <v>0</v>
      </c>
    </row>
    <row r="104" s="2" customFormat="1" ht="16.5" customHeight="1">
      <c r="A104" s="41"/>
      <c r="B104" s="42"/>
      <c r="C104" s="216" t="s">
        <v>145</v>
      </c>
      <c r="D104" s="216" t="s">
        <v>215</v>
      </c>
      <c r="E104" s="217" t="s">
        <v>5475</v>
      </c>
      <c r="F104" s="218" t="s">
        <v>5476</v>
      </c>
      <c r="G104" s="219" t="s">
        <v>424</v>
      </c>
      <c r="H104" s="220">
        <v>3000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8</v>
      </c>
    </row>
    <row r="105" s="2" customFormat="1" ht="16.5" customHeight="1">
      <c r="A105" s="41"/>
      <c r="B105" s="42"/>
      <c r="C105" s="216" t="s">
        <v>260</v>
      </c>
      <c r="D105" s="216" t="s">
        <v>215</v>
      </c>
      <c r="E105" s="217" t="s">
        <v>5477</v>
      </c>
      <c r="F105" s="218" t="s">
        <v>5478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304</v>
      </c>
    </row>
    <row r="106" s="12" customFormat="1" ht="22.8" customHeight="1">
      <c r="A106" s="12"/>
      <c r="B106" s="200"/>
      <c r="C106" s="201"/>
      <c r="D106" s="202" t="s">
        <v>72</v>
      </c>
      <c r="E106" s="214" t="s">
        <v>116</v>
      </c>
      <c r="F106" s="214" t="s">
        <v>143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SUM(P107:P111)</f>
        <v>0</v>
      </c>
      <c r="Q106" s="208"/>
      <c r="R106" s="209">
        <f>SUM(R107:R111)</f>
        <v>0</v>
      </c>
      <c r="S106" s="208"/>
      <c r="T106" s="210">
        <f>SUM(T107:T111)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72</v>
      </c>
      <c r="AU106" s="212" t="s">
        <v>80</v>
      </c>
      <c r="AY106" s="211" t="s">
        <v>213</v>
      </c>
      <c r="BK106" s="213">
        <f>SUM(BK107:BK111)</f>
        <v>0</v>
      </c>
    </row>
    <row r="107" s="2" customFormat="1" ht="24.15" customHeight="1">
      <c r="A107" s="41"/>
      <c r="B107" s="42"/>
      <c r="C107" s="216" t="s">
        <v>244</v>
      </c>
      <c r="D107" s="216" t="s">
        <v>215</v>
      </c>
      <c r="E107" s="217" t="s">
        <v>5479</v>
      </c>
      <c r="F107" s="218" t="s">
        <v>5434</v>
      </c>
      <c r="G107" s="219" t="s">
        <v>5432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5480</v>
      </c>
      <c r="F108" s="218" t="s">
        <v>5436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16.5" customHeight="1">
      <c r="A109" s="41"/>
      <c r="B109" s="42"/>
      <c r="C109" s="216" t="s">
        <v>281</v>
      </c>
      <c r="D109" s="216" t="s">
        <v>215</v>
      </c>
      <c r="E109" s="217" t="s">
        <v>5481</v>
      </c>
      <c r="F109" s="218" t="s">
        <v>5438</v>
      </c>
      <c r="G109" s="219" t="s">
        <v>5432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16.5" customHeight="1">
      <c r="A110" s="41"/>
      <c r="B110" s="42"/>
      <c r="C110" s="216" t="s">
        <v>287</v>
      </c>
      <c r="D110" s="216" t="s">
        <v>215</v>
      </c>
      <c r="E110" s="217" t="s">
        <v>5482</v>
      </c>
      <c r="F110" s="218" t="s">
        <v>5440</v>
      </c>
      <c r="G110" s="219" t="s">
        <v>5432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350</v>
      </c>
    </row>
    <row r="111" s="2" customFormat="1" ht="37.8" customHeight="1">
      <c r="A111" s="41"/>
      <c r="B111" s="42"/>
      <c r="C111" s="216" t="s">
        <v>8</v>
      </c>
      <c r="D111" s="216" t="s">
        <v>215</v>
      </c>
      <c r="E111" s="217" t="s">
        <v>5483</v>
      </c>
      <c r="F111" s="218" t="s">
        <v>5442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302" t="s">
        <v>21</v>
      </c>
      <c r="N111" s="303" t="s">
        <v>45</v>
      </c>
      <c r="O111" s="295"/>
      <c r="P111" s="304">
        <f>O111*H111</f>
        <v>0</v>
      </c>
      <c r="Q111" s="304">
        <v>0</v>
      </c>
      <c r="R111" s="304">
        <f>Q111*H111</f>
        <v>0</v>
      </c>
      <c r="S111" s="304">
        <v>0</v>
      </c>
      <c r="T111" s="30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469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qYFReCt5tP5458D/ipXrhgvVhm6LZpObPUoNURU0glTkMM8/xiRhHMYyAwoyom1ZubhrjTgHJ+aD5LkS9dnwbw==" hashValue="VipuCmskyD1MsxAKTMWBsMgxFnlgXzWjxDh6DGlFsP4U4vWJZ5LCDeIrH5VvqmpmqDRLvkaTHQ2yuL8qvUc7Cw==" algorithmName="SHA-512" password="CC35"/>
  <autoFilter ref="C94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5484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5.4 - FVE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5485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5445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5446</v>
      </c>
      <c r="E70" s="186"/>
      <c r="F70" s="186"/>
      <c r="G70" s="186"/>
      <c r="H70" s="186"/>
      <c r="I70" s="186"/>
      <c r="J70" s="187">
        <f>J101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5447</v>
      </c>
      <c r="E71" s="186"/>
      <c r="F71" s="186"/>
      <c r="G71" s="186"/>
      <c r="H71" s="186"/>
      <c r="I71" s="186"/>
      <c r="J71" s="187">
        <f>J104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198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DOZP Boletice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186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593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301" t="s">
        <v>4519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5314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5.4 - FVE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F16</f>
        <v>Boletice nad Labem</v>
      </c>
      <c r="G89" s="43"/>
      <c r="H89" s="43"/>
      <c r="I89" s="35" t="s">
        <v>24</v>
      </c>
      <c r="J89" s="75" t="str">
        <f>IF(J16="","",J16)</f>
        <v>26. 1. 2025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E19</f>
        <v>Statutární město Děčín</v>
      </c>
      <c r="G91" s="43"/>
      <c r="H91" s="43"/>
      <c r="I91" s="35" t="s">
        <v>32</v>
      </c>
      <c r="J91" s="39" t="str">
        <f>E25</f>
        <v>ŽELEZNÁ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IF(E22="","",E22)</f>
        <v>Vyplň údaj</v>
      </c>
      <c r="G92" s="43"/>
      <c r="H92" s="43"/>
      <c r="I92" s="35" t="s">
        <v>35</v>
      </c>
      <c r="J92" s="39" t="str">
        <f>E28</f>
        <v>Propos Liberec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199</v>
      </c>
      <c r="D94" s="192" t="s">
        <v>58</v>
      </c>
      <c r="E94" s="192" t="s">
        <v>54</v>
      </c>
      <c r="F94" s="192" t="s">
        <v>55</v>
      </c>
      <c r="G94" s="192" t="s">
        <v>200</v>
      </c>
      <c r="H94" s="192" t="s">
        <v>201</v>
      </c>
      <c r="I94" s="192" t="s">
        <v>202</v>
      </c>
      <c r="J94" s="192" t="s">
        <v>192</v>
      </c>
      <c r="K94" s="193" t="s">
        <v>203</v>
      </c>
      <c r="L94" s="194"/>
      <c r="M94" s="95" t="s">
        <v>21</v>
      </c>
      <c r="N94" s="96" t="s">
        <v>43</v>
      </c>
      <c r="O94" s="96" t="s">
        <v>204</v>
      </c>
      <c r="P94" s="96" t="s">
        <v>205</v>
      </c>
      <c r="Q94" s="96" t="s">
        <v>206</v>
      </c>
      <c r="R94" s="96" t="s">
        <v>207</v>
      </c>
      <c r="S94" s="96" t="s">
        <v>208</v>
      </c>
      <c r="T94" s="97" t="s">
        <v>209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210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193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5486</v>
      </c>
      <c r="F96" s="203" t="s">
        <v>137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P97+P101+P104</f>
        <v>0</v>
      </c>
      <c r="Q96" s="208"/>
      <c r="R96" s="209">
        <f>R97+R101+R104</f>
        <v>0</v>
      </c>
      <c r="S96" s="208"/>
      <c r="T96" s="210">
        <f>T97+T101+T104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73</v>
      </c>
      <c r="AY96" s="211" t="s">
        <v>213</v>
      </c>
      <c r="BK96" s="213">
        <f>BK97+BK101+BK104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80</v>
      </c>
      <c r="F97" s="214" t="s">
        <v>5449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SUM(P98:P100)</f>
        <v>0</v>
      </c>
      <c r="Q97" s="208"/>
      <c r="R97" s="209">
        <f>SUM(R98:R100)</f>
        <v>0</v>
      </c>
      <c r="S97" s="208"/>
      <c r="T97" s="21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80</v>
      </c>
      <c r="AY97" s="211" t="s">
        <v>213</v>
      </c>
      <c r="BK97" s="213">
        <f>SUM(BK98:BK100)</f>
        <v>0</v>
      </c>
    </row>
    <row r="98" s="2" customFormat="1" ht="16.5" customHeight="1">
      <c r="A98" s="41"/>
      <c r="B98" s="42"/>
      <c r="C98" s="216" t="s">
        <v>80</v>
      </c>
      <c r="D98" s="216" t="s">
        <v>215</v>
      </c>
      <c r="E98" s="217" t="s">
        <v>5487</v>
      </c>
      <c r="F98" s="218" t="s">
        <v>5488</v>
      </c>
      <c r="G98" s="219" t="s">
        <v>263</v>
      </c>
      <c r="H98" s="220">
        <v>20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86</v>
      </c>
    </row>
    <row r="99" s="2" customFormat="1" ht="16.5" customHeight="1">
      <c r="A99" s="41"/>
      <c r="B99" s="42"/>
      <c r="C99" s="216" t="s">
        <v>86</v>
      </c>
      <c r="D99" s="216" t="s">
        <v>215</v>
      </c>
      <c r="E99" s="217" t="s">
        <v>5489</v>
      </c>
      <c r="F99" s="218" t="s">
        <v>5490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122</v>
      </c>
    </row>
    <row r="100" s="2" customFormat="1" ht="37.8" customHeight="1">
      <c r="A100" s="41"/>
      <c r="B100" s="42"/>
      <c r="C100" s="216" t="s">
        <v>116</v>
      </c>
      <c r="D100" s="216" t="s">
        <v>215</v>
      </c>
      <c r="E100" s="217" t="s">
        <v>5491</v>
      </c>
      <c r="F100" s="218" t="s">
        <v>5492</v>
      </c>
      <c r="G100" s="219" t="s">
        <v>5432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145</v>
      </c>
    </row>
    <row r="101" s="12" customFormat="1" ht="22.8" customHeight="1">
      <c r="A101" s="12"/>
      <c r="B101" s="200"/>
      <c r="C101" s="201"/>
      <c r="D101" s="202" t="s">
        <v>72</v>
      </c>
      <c r="E101" s="214" t="s">
        <v>86</v>
      </c>
      <c r="F101" s="214" t="s">
        <v>5402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80</v>
      </c>
      <c r="AY101" s="211" t="s">
        <v>213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122</v>
      </c>
      <c r="D102" s="216" t="s">
        <v>215</v>
      </c>
      <c r="E102" s="217" t="s">
        <v>5493</v>
      </c>
      <c r="F102" s="218" t="s">
        <v>5494</v>
      </c>
      <c r="G102" s="219" t="s">
        <v>424</v>
      </c>
      <c r="H102" s="220">
        <v>1500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244</v>
      </c>
    </row>
    <row r="103" s="2" customFormat="1" ht="16.5" customHeight="1">
      <c r="A103" s="41"/>
      <c r="B103" s="42"/>
      <c r="C103" s="216" t="s">
        <v>125</v>
      </c>
      <c r="D103" s="216" t="s">
        <v>215</v>
      </c>
      <c r="E103" s="217" t="s">
        <v>5495</v>
      </c>
      <c r="F103" s="218" t="s">
        <v>5478</v>
      </c>
      <c r="G103" s="219" t="s">
        <v>5432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281</v>
      </c>
    </row>
    <row r="104" s="12" customFormat="1" ht="22.8" customHeight="1">
      <c r="A104" s="12"/>
      <c r="B104" s="200"/>
      <c r="C104" s="201"/>
      <c r="D104" s="202" t="s">
        <v>72</v>
      </c>
      <c r="E104" s="214" t="s">
        <v>116</v>
      </c>
      <c r="F104" s="214" t="s">
        <v>143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72</v>
      </c>
      <c r="AU104" s="212" t="s">
        <v>80</v>
      </c>
      <c r="AY104" s="211" t="s">
        <v>213</v>
      </c>
      <c r="BK104" s="213">
        <f>SUM(BK105:BK109)</f>
        <v>0</v>
      </c>
    </row>
    <row r="105" s="2" customFormat="1" ht="24.15" customHeight="1">
      <c r="A105" s="41"/>
      <c r="B105" s="42"/>
      <c r="C105" s="216" t="s">
        <v>145</v>
      </c>
      <c r="D105" s="216" t="s">
        <v>215</v>
      </c>
      <c r="E105" s="217" t="s">
        <v>5496</v>
      </c>
      <c r="F105" s="218" t="s">
        <v>5434</v>
      </c>
      <c r="G105" s="219" t="s">
        <v>5432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</v>
      </c>
    </row>
    <row r="106" s="2" customFormat="1" ht="16.5" customHeight="1">
      <c r="A106" s="41"/>
      <c r="B106" s="42"/>
      <c r="C106" s="216" t="s">
        <v>260</v>
      </c>
      <c r="D106" s="216" t="s">
        <v>215</v>
      </c>
      <c r="E106" s="217" t="s">
        <v>5497</v>
      </c>
      <c r="F106" s="218" t="s">
        <v>5436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304</v>
      </c>
    </row>
    <row r="107" s="2" customFormat="1" ht="16.5" customHeight="1">
      <c r="A107" s="41"/>
      <c r="B107" s="42"/>
      <c r="C107" s="216" t="s">
        <v>244</v>
      </c>
      <c r="D107" s="216" t="s">
        <v>215</v>
      </c>
      <c r="E107" s="217" t="s">
        <v>5498</v>
      </c>
      <c r="F107" s="218" t="s">
        <v>5438</v>
      </c>
      <c r="G107" s="219" t="s">
        <v>5432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314</v>
      </c>
    </row>
    <row r="108" s="2" customFormat="1" ht="16.5" customHeight="1">
      <c r="A108" s="41"/>
      <c r="B108" s="42"/>
      <c r="C108" s="216" t="s">
        <v>252</v>
      </c>
      <c r="D108" s="216" t="s">
        <v>215</v>
      </c>
      <c r="E108" s="217" t="s">
        <v>5499</v>
      </c>
      <c r="F108" s="218" t="s">
        <v>5440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328</v>
      </c>
    </row>
    <row r="109" s="2" customFormat="1" ht="37.8" customHeight="1">
      <c r="A109" s="41"/>
      <c r="B109" s="42"/>
      <c r="C109" s="216" t="s">
        <v>281</v>
      </c>
      <c r="D109" s="216" t="s">
        <v>215</v>
      </c>
      <c r="E109" s="217" t="s">
        <v>5500</v>
      </c>
      <c r="F109" s="218" t="s">
        <v>5442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340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A19+qcRsgCYZZeEcxKtxoE0lPHi7qakc2/Dq8EDerhkrHXiSGTI3TuVeNP1ssHBOOBIJ3CeAakIQVlNjg9+AKw==" hashValue="sz21cOiVrZHlSWR/d+g8Dxzhmr2/D6gvAaMVdnTBY1MNz3pbtAfaJmMcYaTpcpoEnE/vyYKKEbgVKi8MjFJ/ng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5501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ROUND((SUM(BE94:BE112)),  2)</f>
        <v>0</v>
      </c>
      <c r="G37" s="41"/>
      <c r="H37" s="41"/>
      <c r="I37" s="161">
        <v>0.20999999999999999</v>
      </c>
      <c r="J37" s="160">
        <f>ROUND(((SUM(BE94:BE112))*I37),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ROUND((SUM(BF94:BF112)),  2)</f>
        <v>0</v>
      </c>
      <c r="G38" s="41"/>
      <c r="H38" s="41"/>
      <c r="I38" s="161">
        <v>0.12</v>
      </c>
      <c r="J38" s="160">
        <f>ROUND(((SUM(BF94:BF112))*I38),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ROUND((SUM(BG94:BG112)),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ROUND((SUM(BH94:BH112)),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ROUND((SUM(BI94:BI112)),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5.5 -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5502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5503</v>
      </c>
      <c r="E69" s="186"/>
      <c r="F69" s="186"/>
      <c r="G69" s="186"/>
      <c r="H69" s="186"/>
      <c r="I69" s="186"/>
      <c r="J69" s="187">
        <f>J96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5504</v>
      </c>
      <c r="E70" s="186"/>
      <c r="F70" s="186"/>
      <c r="G70" s="186"/>
      <c r="H70" s="186"/>
      <c r="I70" s="186"/>
      <c r="J70" s="187">
        <f>J107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5314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5.5 - Hromosvod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26. 1. 2025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</f>
        <v>0</v>
      </c>
      <c r="Q94" s="99"/>
      <c r="R94" s="197">
        <f>R95</f>
        <v>0</v>
      </c>
      <c r="S94" s="99"/>
      <c r="T94" s="198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5505</v>
      </c>
      <c r="F95" s="203" t="s">
        <v>140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P96+P107</f>
        <v>0</v>
      </c>
      <c r="Q95" s="208"/>
      <c r="R95" s="209">
        <f>R96+R107</f>
        <v>0</v>
      </c>
      <c r="S95" s="208"/>
      <c r="T95" s="210">
        <f>T96+T107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BK96+BK107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5506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SUM(P97:P106)</f>
        <v>0</v>
      </c>
      <c r="Q96" s="208"/>
      <c r="R96" s="209">
        <f>SUM(R97:R106)</f>
        <v>0</v>
      </c>
      <c r="S96" s="208"/>
      <c r="T96" s="21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SUM(BK97:BK106)</f>
        <v>0</v>
      </c>
    </row>
    <row r="97" s="2" customFormat="1" ht="16.5" customHeight="1">
      <c r="A97" s="41"/>
      <c r="B97" s="42"/>
      <c r="C97" s="216" t="s">
        <v>80</v>
      </c>
      <c r="D97" s="216" t="s">
        <v>215</v>
      </c>
      <c r="E97" s="217" t="s">
        <v>5507</v>
      </c>
      <c r="F97" s="218" t="s">
        <v>5508</v>
      </c>
      <c r="G97" s="219" t="s">
        <v>263</v>
      </c>
      <c r="H97" s="220">
        <v>5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16.5" customHeight="1">
      <c r="A98" s="41"/>
      <c r="B98" s="42"/>
      <c r="C98" s="216" t="s">
        <v>86</v>
      </c>
      <c r="D98" s="216" t="s">
        <v>215</v>
      </c>
      <c r="E98" s="217" t="s">
        <v>5509</v>
      </c>
      <c r="F98" s="218" t="s">
        <v>5510</v>
      </c>
      <c r="G98" s="219" t="s">
        <v>263</v>
      </c>
      <c r="H98" s="220">
        <v>10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122</v>
      </c>
    </row>
    <row r="99" s="2" customFormat="1" ht="16.5" customHeight="1">
      <c r="A99" s="41"/>
      <c r="B99" s="42"/>
      <c r="C99" s="216" t="s">
        <v>116</v>
      </c>
      <c r="D99" s="216" t="s">
        <v>215</v>
      </c>
      <c r="E99" s="217" t="s">
        <v>5511</v>
      </c>
      <c r="F99" s="218" t="s">
        <v>5512</v>
      </c>
      <c r="G99" s="219" t="s">
        <v>263</v>
      </c>
      <c r="H99" s="220">
        <v>120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145</v>
      </c>
    </row>
    <row r="100" s="2" customFormat="1" ht="16.5" customHeight="1">
      <c r="A100" s="41"/>
      <c r="B100" s="42"/>
      <c r="C100" s="216" t="s">
        <v>122</v>
      </c>
      <c r="D100" s="216" t="s">
        <v>215</v>
      </c>
      <c r="E100" s="217" t="s">
        <v>5513</v>
      </c>
      <c r="F100" s="218" t="s">
        <v>5514</v>
      </c>
      <c r="G100" s="219" t="s">
        <v>263</v>
      </c>
      <c r="H100" s="220">
        <v>700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244</v>
      </c>
    </row>
    <row r="101" s="2" customFormat="1" ht="16.5" customHeight="1">
      <c r="A101" s="41"/>
      <c r="B101" s="42"/>
      <c r="C101" s="216" t="s">
        <v>125</v>
      </c>
      <c r="D101" s="216" t="s">
        <v>215</v>
      </c>
      <c r="E101" s="217" t="s">
        <v>5515</v>
      </c>
      <c r="F101" s="218" t="s">
        <v>5516</v>
      </c>
      <c r="G101" s="219" t="s">
        <v>263</v>
      </c>
      <c r="H101" s="220">
        <v>100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16.5" customHeight="1">
      <c r="A102" s="41"/>
      <c r="B102" s="42"/>
      <c r="C102" s="216" t="s">
        <v>145</v>
      </c>
      <c r="D102" s="216" t="s">
        <v>215</v>
      </c>
      <c r="E102" s="217" t="s">
        <v>5517</v>
      </c>
      <c r="F102" s="218" t="s">
        <v>5518</v>
      </c>
      <c r="G102" s="219" t="s">
        <v>263</v>
      </c>
      <c r="H102" s="220">
        <v>4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2" customFormat="1" ht="16.5" customHeight="1">
      <c r="A103" s="41"/>
      <c r="B103" s="42"/>
      <c r="C103" s="216" t="s">
        <v>260</v>
      </c>
      <c r="D103" s="216" t="s">
        <v>215</v>
      </c>
      <c r="E103" s="217" t="s">
        <v>5519</v>
      </c>
      <c r="F103" s="218" t="s">
        <v>5520</v>
      </c>
      <c r="G103" s="219" t="s">
        <v>263</v>
      </c>
      <c r="H103" s="220">
        <v>10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304</v>
      </c>
    </row>
    <row r="104" s="2" customFormat="1" ht="16.5" customHeight="1">
      <c r="A104" s="41"/>
      <c r="B104" s="42"/>
      <c r="C104" s="216" t="s">
        <v>244</v>
      </c>
      <c r="D104" s="216" t="s">
        <v>215</v>
      </c>
      <c r="E104" s="217" t="s">
        <v>5521</v>
      </c>
      <c r="F104" s="218" t="s">
        <v>5522</v>
      </c>
      <c r="G104" s="219" t="s">
        <v>263</v>
      </c>
      <c r="H104" s="220">
        <v>140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314</v>
      </c>
    </row>
    <row r="105" s="2" customFormat="1" ht="16.5" customHeight="1">
      <c r="A105" s="41"/>
      <c r="B105" s="42"/>
      <c r="C105" s="216" t="s">
        <v>252</v>
      </c>
      <c r="D105" s="216" t="s">
        <v>215</v>
      </c>
      <c r="E105" s="217" t="s">
        <v>5523</v>
      </c>
      <c r="F105" s="218" t="s">
        <v>5524</v>
      </c>
      <c r="G105" s="219" t="s">
        <v>263</v>
      </c>
      <c r="H105" s="220">
        <v>36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328</v>
      </c>
    </row>
    <row r="106" s="2" customFormat="1" ht="16.5" customHeight="1">
      <c r="A106" s="41"/>
      <c r="B106" s="42"/>
      <c r="C106" s="216" t="s">
        <v>281</v>
      </c>
      <c r="D106" s="216" t="s">
        <v>215</v>
      </c>
      <c r="E106" s="217" t="s">
        <v>5525</v>
      </c>
      <c r="F106" s="218" t="s">
        <v>5526</v>
      </c>
      <c r="G106" s="219" t="s">
        <v>424</v>
      </c>
      <c r="H106" s="220">
        <v>300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340</v>
      </c>
    </row>
    <row r="107" s="12" customFormat="1" ht="22.8" customHeight="1">
      <c r="A107" s="12"/>
      <c r="B107" s="200"/>
      <c r="C107" s="201"/>
      <c r="D107" s="202" t="s">
        <v>72</v>
      </c>
      <c r="E107" s="214" t="s">
        <v>86</v>
      </c>
      <c r="F107" s="214" t="s">
        <v>143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72</v>
      </c>
      <c r="AU107" s="212" t="s">
        <v>80</v>
      </c>
      <c r="AY107" s="211" t="s">
        <v>213</v>
      </c>
      <c r="BK107" s="213">
        <f>SUM(BK108:BK112)</f>
        <v>0</v>
      </c>
    </row>
    <row r="108" s="2" customFormat="1" ht="24.15" customHeight="1">
      <c r="A108" s="41"/>
      <c r="B108" s="42"/>
      <c r="C108" s="216" t="s">
        <v>287</v>
      </c>
      <c r="D108" s="216" t="s">
        <v>215</v>
      </c>
      <c r="E108" s="217" t="s">
        <v>5527</v>
      </c>
      <c r="F108" s="218" t="s">
        <v>5434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8</v>
      </c>
      <c r="D109" s="216" t="s">
        <v>215</v>
      </c>
      <c r="E109" s="217" t="s">
        <v>5528</v>
      </c>
      <c r="F109" s="218" t="s">
        <v>5436</v>
      </c>
      <c r="G109" s="219" t="s">
        <v>5432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299</v>
      </c>
      <c r="D110" s="216" t="s">
        <v>215</v>
      </c>
      <c r="E110" s="217" t="s">
        <v>5529</v>
      </c>
      <c r="F110" s="218" t="s">
        <v>5438</v>
      </c>
      <c r="G110" s="219" t="s">
        <v>5432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86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304</v>
      </c>
      <c r="D111" s="216" t="s">
        <v>215</v>
      </c>
      <c r="E111" s="217" t="s">
        <v>5530</v>
      </c>
      <c r="F111" s="218" t="s">
        <v>5440</v>
      </c>
      <c r="G111" s="219" t="s">
        <v>5432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37.8" customHeight="1">
      <c r="A112" s="41"/>
      <c r="B112" s="42"/>
      <c r="C112" s="216" t="s">
        <v>308</v>
      </c>
      <c r="D112" s="216" t="s">
        <v>215</v>
      </c>
      <c r="E112" s="217" t="s">
        <v>5531</v>
      </c>
      <c r="F112" s="218" t="s">
        <v>5442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302" t="s">
        <v>21</v>
      </c>
      <c r="N112" s="303" t="s">
        <v>45</v>
      </c>
      <c r="O112" s="295"/>
      <c r="P112" s="304">
        <f>O112*H112</f>
        <v>0</v>
      </c>
      <c r="Q112" s="304">
        <v>0</v>
      </c>
      <c r="R112" s="304">
        <f>Q112*H112</f>
        <v>0</v>
      </c>
      <c r="S112" s="304">
        <v>0</v>
      </c>
      <c r="T112" s="30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86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63ujJoKjukqGxYSkaFCpy2d2SJDebmyZ9i39EmUxoVPY+ycrMZ011dUzhfnqS40+w6d0+yWIP+j6T9k4lxdq1g==" hashValue="zxqIeaAe7vKvnQtfuC3o+l6gnhOawSu1SE5bmC7wxU8YyN6943Ln3atWTIpzPngGg93RGHVlma/6CyUcLTN2uA==" algorithmName="SHA-512" password="CC35"/>
  <autoFilter ref="C93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5314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5532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ROUND((SUM(BE94:BE109)),  2)</f>
        <v>0</v>
      </c>
      <c r="G37" s="41"/>
      <c r="H37" s="41"/>
      <c r="I37" s="161">
        <v>0.20999999999999999</v>
      </c>
      <c r="J37" s="160">
        <f>ROUND(((SUM(BE94:BE109))*I37),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ROUND((SUM(BF94:BF109)),  2)</f>
        <v>0</v>
      </c>
      <c r="G38" s="41"/>
      <c r="H38" s="41"/>
      <c r="I38" s="161">
        <v>0.12</v>
      </c>
      <c r="J38" s="160">
        <f>ROUND(((SUM(BF94:BF109))*I38),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ROUND((SUM(BG94:BG109)),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ROUND((SUM(BH94:BH109)),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ROUND((SUM(BI94:BI109)),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5314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5.6 - Ostatní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5533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5534</v>
      </c>
      <c r="E69" s="186"/>
      <c r="F69" s="186"/>
      <c r="G69" s="186"/>
      <c r="H69" s="186"/>
      <c r="I69" s="186"/>
      <c r="J69" s="187">
        <f>J96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5504</v>
      </c>
      <c r="E70" s="186"/>
      <c r="F70" s="186"/>
      <c r="G70" s="186"/>
      <c r="H70" s="186"/>
      <c r="I70" s="186"/>
      <c r="J70" s="187">
        <f>J103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593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301" t="s">
        <v>4519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5314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5.6 - Ostatní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F16</f>
        <v>Boletice nad Labem</v>
      </c>
      <c r="G88" s="43"/>
      <c r="H88" s="43"/>
      <c r="I88" s="35" t="s">
        <v>24</v>
      </c>
      <c r="J88" s="75" t="str">
        <f>IF(J16="","",J16)</f>
        <v>26. 1. 2025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E19</f>
        <v>Statutární město Děčín</v>
      </c>
      <c r="G90" s="43"/>
      <c r="H90" s="43"/>
      <c r="I90" s="35" t="s">
        <v>32</v>
      </c>
      <c r="J90" s="39" t="str">
        <f>E25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IF(E22="","",E22)</f>
        <v>Vyplň údaj</v>
      </c>
      <c r="G91" s="43"/>
      <c r="H91" s="43"/>
      <c r="I91" s="35" t="s">
        <v>35</v>
      </c>
      <c r="J91" s="39" t="str">
        <f>E28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</f>
        <v>0</v>
      </c>
      <c r="Q94" s="99"/>
      <c r="R94" s="197">
        <f>R95</f>
        <v>0</v>
      </c>
      <c r="S94" s="99"/>
      <c r="T94" s="198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5535</v>
      </c>
      <c r="F95" s="203" t="s">
        <v>5536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</f>
        <v>0</v>
      </c>
      <c r="Q95" s="208"/>
      <c r="R95" s="209">
        <f>R96+R103</f>
        <v>0</v>
      </c>
      <c r="S95" s="208"/>
      <c r="T95" s="210">
        <f>T96+T103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BK96+BK103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5537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SUM(BK97:BK102)</f>
        <v>0</v>
      </c>
    </row>
    <row r="97" s="2" customFormat="1" ht="33" customHeight="1">
      <c r="A97" s="41"/>
      <c r="B97" s="42"/>
      <c r="C97" s="216" t="s">
        <v>80</v>
      </c>
      <c r="D97" s="216" t="s">
        <v>215</v>
      </c>
      <c r="E97" s="217" t="s">
        <v>5538</v>
      </c>
      <c r="F97" s="218" t="s">
        <v>5539</v>
      </c>
      <c r="G97" s="219" t="s">
        <v>263</v>
      </c>
      <c r="H97" s="220">
        <v>17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86</v>
      </c>
    </row>
    <row r="98" s="2" customFormat="1" ht="33" customHeight="1">
      <c r="A98" s="41"/>
      <c r="B98" s="42"/>
      <c r="C98" s="216" t="s">
        <v>86</v>
      </c>
      <c r="D98" s="216" t="s">
        <v>215</v>
      </c>
      <c r="E98" s="217" t="s">
        <v>5540</v>
      </c>
      <c r="F98" s="218" t="s">
        <v>5541</v>
      </c>
      <c r="G98" s="219" t="s">
        <v>263</v>
      </c>
      <c r="H98" s="220">
        <v>36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86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122</v>
      </c>
    </row>
    <row r="99" s="2" customFormat="1" ht="37.8" customHeight="1">
      <c r="A99" s="41"/>
      <c r="B99" s="42"/>
      <c r="C99" s="216" t="s">
        <v>116</v>
      </c>
      <c r="D99" s="216" t="s">
        <v>215</v>
      </c>
      <c r="E99" s="217" t="s">
        <v>5542</v>
      </c>
      <c r="F99" s="218" t="s">
        <v>5543</v>
      </c>
      <c r="G99" s="219" t="s">
        <v>263</v>
      </c>
      <c r="H99" s="220">
        <v>30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145</v>
      </c>
    </row>
    <row r="100" s="2" customFormat="1" ht="33" customHeight="1">
      <c r="A100" s="41"/>
      <c r="B100" s="42"/>
      <c r="C100" s="216" t="s">
        <v>122</v>
      </c>
      <c r="D100" s="216" t="s">
        <v>215</v>
      </c>
      <c r="E100" s="217" t="s">
        <v>5544</v>
      </c>
      <c r="F100" s="218" t="s">
        <v>5545</v>
      </c>
      <c r="G100" s="219" t="s">
        <v>263</v>
      </c>
      <c r="H100" s="220">
        <v>2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86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244</v>
      </c>
    </row>
    <row r="101" s="2" customFormat="1" ht="16.5" customHeight="1">
      <c r="A101" s="41"/>
      <c r="B101" s="42"/>
      <c r="C101" s="216" t="s">
        <v>125</v>
      </c>
      <c r="D101" s="216" t="s">
        <v>215</v>
      </c>
      <c r="E101" s="217" t="s">
        <v>5546</v>
      </c>
      <c r="F101" s="218" t="s">
        <v>5547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86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281</v>
      </c>
    </row>
    <row r="102" s="2" customFormat="1" ht="33" customHeight="1">
      <c r="A102" s="41"/>
      <c r="B102" s="42"/>
      <c r="C102" s="216" t="s">
        <v>145</v>
      </c>
      <c r="D102" s="216" t="s">
        <v>215</v>
      </c>
      <c r="E102" s="217" t="s">
        <v>5548</v>
      </c>
      <c r="F102" s="218" t="s">
        <v>5549</v>
      </c>
      <c r="G102" s="219" t="s">
        <v>5432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86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</v>
      </c>
    </row>
    <row r="103" s="12" customFormat="1" ht="22.8" customHeight="1">
      <c r="A103" s="12"/>
      <c r="B103" s="200"/>
      <c r="C103" s="201"/>
      <c r="D103" s="202" t="s">
        <v>72</v>
      </c>
      <c r="E103" s="214" t="s">
        <v>86</v>
      </c>
      <c r="F103" s="214" t="s">
        <v>143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80</v>
      </c>
      <c r="AT103" s="212" t="s">
        <v>72</v>
      </c>
      <c r="AU103" s="212" t="s">
        <v>80</v>
      </c>
      <c r="AY103" s="211" t="s">
        <v>213</v>
      </c>
      <c r="BK103" s="213">
        <f>SUM(BK104:BK109)</f>
        <v>0</v>
      </c>
    </row>
    <row r="104" s="2" customFormat="1" ht="24.15" customHeight="1">
      <c r="A104" s="41"/>
      <c r="B104" s="42"/>
      <c r="C104" s="216" t="s">
        <v>260</v>
      </c>
      <c r="D104" s="216" t="s">
        <v>215</v>
      </c>
      <c r="E104" s="217" t="s">
        <v>5550</v>
      </c>
      <c r="F104" s="218" t="s">
        <v>5434</v>
      </c>
      <c r="G104" s="219" t="s">
        <v>5432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86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304</v>
      </c>
    </row>
    <row r="105" s="2" customFormat="1" ht="16.5" customHeight="1">
      <c r="A105" s="41"/>
      <c r="B105" s="42"/>
      <c r="C105" s="216" t="s">
        <v>244</v>
      </c>
      <c r="D105" s="216" t="s">
        <v>215</v>
      </c>
      <c r="E105" s="217" t="s">
        <v>5551</v>
      </c>
      <c r="F105" s="218" t="s">
        <v>5552</v>
      </c>
      <c r="G105" s="219" t="s">
        <v>424</v>
      </c>
      <c r="H105" s="220">
        <v>300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86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252</v>
      </c>
      <c r="D106" s="216" t="s">
        <v>215</v>
      </c>
      <c r="E106" s="217" t="s">
        <v>5553</v>
      </c>
      <c r="F106" s="218" t="s">
        <v>5436</v>
      </c>
      <c r="G106" s="219" t="s">
        <v>5432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86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281</v>
      </c>
      <c r="D107" s="216" t="s">
        <v>215</v>
      </c>
      <c r="E107" s="217" t="s">
        <v>5554</v>
      </c>
      <c r="F107" s="218" t="s">
        <v>5438</v>
      </c>
      <c r="G107" s="219" t="s">
        <v>5432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287</v>
      </c>
      <c r="D108" s="216" t="s">
        <v>215</v>
      </c>
      <c r="E108" s="217" t="s">
        <v>5555</v>
      </c>
      <c r="F108" s="218" t="s">
        <v>5440</v>
      </c>
      <c r="G108" s="219" t="s">
        <v>5432</v>
      </c>
      <c r="H108" s="220">
        <v>1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86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37.8" customHeight="1">
      <c r="A109" s="41"/>
      <c r="B109" s="42"/>
      <c r="C109" s="216" t="s">
        <v>8</v>
      </c>
      <c r="D109" s="216" t="s">
        <v>215</v>
      </c>
      <c r="E109" s="217" t="s">
        <v>5556</v>
      </c>
      <c r="F109" s="218" t="s">
        <v>5557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302" t="s">
        <v>21</v>
      </c>
      <c r="N109" s="303" t="s">
        <v>45</v>
      </c>
      <c r="O109" s="295"/>
      <c r="P109" s="304">
        <f>O109*H109</f>
        <v>0</v>
      </c>
      <c r="Q109" s="304">
        <v>0</v>
      </c>
      <c r="R109" s="304">
        <f>Q109*H109</f>
        <v>0</v>
      </c>
      <c r="S109" s="304">
        <v>0</v>
      </c>
      <c r="T109" s="30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86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XVmz4M9lQTRt8yt9b9SEctPWyNoqp1CcNwvZvlP/Bj6zdviXkKlmLzGi4IjXhWTgh+tFEA9U7M/TVLblx7fZlA==" hashValue="zZdkH3UloQnNhmKM+urX6edF5ONTdXWXkT84ARDN5KJ0Sg1pbVWDQ+dESrSHF0AuQEKF7c6u9SwLOBAV3e7DMQ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>
      <c r="B8" s="23"/>
      <c r="D8" s="146" t="s">
        <v>186</v>
      </c>
      <c r="L8" s="23"/>
    </row>
    <row r="9" s="1" customFormat="1" ht="16.5" customHeight="1">
      <c r="B9" s="23"/>
      <c r="E9" s="147" t="s">
        <v>593</v>
      </c>
      <c r="F9" s="1"/>
      <c r="G9" s="1"/>
      <c r="H9" s="1"/>
      <c r="L9" s="23"/>
    </row>
    <row r="10" s="1" customFormat="1" ht="12" customHeight="1">
      <c r="B10" s="23"/>
      <c r="D10" s="146" t="s">
        <v>188</v>
      </c>
      <c r="L10" s="23"/>
    </row>
    <row r="11" s="2" customFormat="1" ht="16.5" customHeight="1">
      <c r="A11" s="41"/>
      <c r="B11" s="47"/>
      <c r="C11" s="41"/>
      <c r="D11" s="41"/>
      <c r="E11" s="159" t="s">
        <v>4519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4520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5558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21</v>
      </c>
      <c r="G15" s="41"/>
      <c r="H15" s="41"/>
      <c r="I15" s="146" t="s">
        <v>20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0" t="str">
        <f>'Rekapitulace stavby'!AN8</f>
        <v>26. 1. 2025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26</v>
      </c>
      <c r="E18" s="41"/>
      <c r="F18" s="41"/>
      <c r="G18" s="41"/>
      <c r="H18" s="41"/>
      <c r="I18" s="146" t="s">
        <v>27</v>
      </c>
      <c r="J18" s="136" t="s">
        <v>21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21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30</v>
      </c>
      <c r="E21" s="41"/>
      <c r="F21" s="41"/>
      <c r="G21" s="41"/>
      <c r="H21" s="41"/>
      <c r="I21" s="146" t="s">
        <v>27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32</v>
      </c>
      <c r="E24" s="41"/>
      <c r="F24" s="41"/>
      <c r="G24" s="41"/>
      <c r="H24" s="41"/>
      <c r="I24" s="146" t="s">
        <v>27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29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27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Propos Liberec s.r.o.</v>
      </c>
      <c r="F28" s="41"/>
      <c r="G28" s="41"/>
      <c r="H28" s="41"/>
      <c r="I28" s="146" t="s">
        <v>29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21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ROUND((SUM(BE93:BE114)),  2)</f>
        <v>0</v>
      </c>
      <c r="G37" s="41"/>
      <c r="H37" s="41"/>
      <c r="I37" s="161">
        <v>0.20999999999999999</v>
      </c>
      <c r="J37" s="160">
        <f>ROUND(((SUM(BE93:BE114))*I37),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ROUND((SUM(BF93:BF114)),  2)</f>
        <v>0</v>
      </c>
      <c r="G38" s="41"/>
      <c r="H38" s="41"/>
      <c r="I38" s="161">
        <v>0.12</v>
      </c>
      <c r="J38" s="160">
        <f>ROUND(((SUM(BF93:BF114))*I38),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ROUND((SUM(BG93:BG114)),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ROUND((SUM(BH93:BH114)),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ROUND((SUM(BI93:BI114)),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190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DOZP Boletice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186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593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188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1" t="s">
        <v>4519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4520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6 - Vnitřní plynovod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22</v>
      </c>
      <c r="D60" s="43"/>
      <c r="E60" s="43"/>
      <c r="F60" s="30" t="str">
        <f>F16</f>
        <v>Boletice nad Labem</v>
      </c>
      <c r="G60" s="43"/>
      <c r="H60" s="43"/>
      <c r="I60" s="35" t="s">
        <v>24</v>
      </c>
      <c r="J60" s="75" t="str">
        <f>IF(J16="","",J16)</f>
        <v>26. 1. 2025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26</v>
      </c>
      <c r="D62" s="43"/>
      <c r="E62" s="43"/>
      <c r="F62" s="30" t="str">
        <f>E19</f>
        <v>Statutární město Děčín</v>
      </c>
      <c r="G62" s="43"/>
      <c r="H62" s="43"/>
      <c r="I62" s="35" t="s">
        <v>32</v>
      </c>
      <c r="J62" s="39" t="str">
        <f>E25</f>
        <v>ŽELEZNÁ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30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191</v>
      </c>
      <c r="D65" s="175"/>
      <c r="E65" s="175"/>
      <c r="F65" s="175"/>
      <c r="G65" s="175"/>
      <c r="H65" s="175"/>
      <c r="I65" s="175"/>
      <c r="J65" s="176" t="s">
        <v>192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193</v>
      </c>
    </row>
    <row r="68" s="9" customFormat="1" ht="24.96" customHeight="1">
      <c r="A68" s="9"/>
      <c r="B68" s="178"/>
      <c r="C68" s="179"/>
      <c r="D68" s="180" t="s">
        <v>5559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5560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DOZP Boletice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186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593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188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301" t="s">
        <v>4519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4520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6 - Vnitřní plynovod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22</v>
      </c>
      <c r="D87" s="43"/>
      <c r="E87" s="43"/>
      <c r="F87" s="30" t="str">
        <f>F16</f>
        <v>Boletice nad Labem</v>
      </c>
      <c r="G87" s="43"/>
      <c r="H87" s="43"/>
      <c r="I87" s="35" t="s">
        <v>24</v>
      </c>
      <c r="J87" s="75" t="str">
        <f>IF(J16="","",J16)</f>
        <v>26. 1. 2025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26</v>
      </c>
      <c r="D89" s="43"/>
      <c r="E89" s="43"/>
      <c r="F89" s="30" t="str">
        <f>E19</f>
        <v>Statutární město Děčín</v>
      </c>
      <c r="G89" s="43"/>
      <c r="H89" s="43"/>
      <c r="I89" s="35" t="s">
        <v>32</v>
      </c>
      <c r="J89" s="39" t="str">
        <f>E25</f>
        <v>ŽELEZNÁ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IF(E22="","",E22)</f>
        <v>Vyplň údaj</v>
      </c>
      <c r="G90" s="43"/>
      <c r="H90" s="43"/>
      <c r="I90" s="35" t="s">
        <v>35</v>
      </c>
      <c r="J90" s="39" t="str">
        <f>E28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199</v>
      </c>
      <c r="D92" s="192" t="s">
        <v>58</v>
      </c>
      <c r="E92" s="192" t="s">
        <v>54</v>
      </c>
      <c r="F92" s="192" t="s">
        <v>55</v>
      </c>
      <c r="G92" s="192" t="s">
        <v>200</v>
      </c>
      <c r="H92" s="192" t="s">
        <v>201</v>
      </c>
      <c r="I92" s="192" t="s">
        <v>202</v>
      </c>
      <c r="J92" s="192" t="s">
        <v>192</v>
      </c>
      <c r="K92" s="193" t="s">
        <v>203</v>
      </c>
      <c r="L92" s="194"/>
      <c r="M92" s="95" t="s">
        <v>21</v>
      </c>
      <c r="N92" s="96" t="s">
        <v>43</v>
      </c>
      <c r="O92" s="96" t="s">
        <v>204</v>
      </c>
      <c r="P92" s="96" t="s">
        <v>205</v>
      </c>
      <c r="Q92" s="96" t="s">
        <v>206</v>
      </c>
      <c r="R92" s="96" t="s">
        <v>207</v>
      </c>
      <c r="S92" s="96" t="s">
        <v>208</v>
      </c>
      <c r="T92" s="97" t="s">
        <v>209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210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P94+P105</f>
        <v>0</v>
      </c>
      <c r="Q93" s="99"/>
      <c r="R93" s="197">
        <f>R94+R105</f>
        <v>0</v>
      </c>
      <c r="S93" s="99"/>
      <c r="T93" s="198">
        <f>T94+T105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193</v>
      </c>
      <c r="BK93" s="199">
        <f>BK94+BK105</f>
        <v>0</v>
      </c>
    </row>
    <row r="94" s="12" customFormat="1" ht="25.92" customHeight="1">
      <c r="A94" s="12"/>
      <c r="B94" s="200"/>
      <c r="C94" s="201"/>
      <c r="D94" s="202" t="s">
        <v>72</v>
      </c>
      <c r="E94" s="203" t="s">
        <v>80</v>
      </c>
      <c r="F94" s="203" t="s">
        <v>5561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SUM(P95:P104)</f>
        <v>0</v>
      </c>
      <c r="Q94" s="208"/>
      <c r="R94" s="209">
        <f>SUM(R95:R104)</f>
        <v>0</v>
      </c>
      <c r="S94" s="208"/>
      <c r="T94" s="21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73</v>
      </c>
      <c r="AY94" s="211" t="s">
        <v>213</v>
      </c>
      <c r="BK94" s="213">
        <f>SUM(BK95:BK104)</f>
        <v>0</v>
      </c>
    </row>
    <row r="95" s="2" customFormat="1" ht="16.5" customHeight="1">
      <c r="A95" s="41"/>
      <c r="B95" s="42"/>
      <c r="C95" s="216" t="s">
        <v>80</v>
      </c>
      <c r="D95" s="216" t="s">
        <v>215</v>
      </c>
      <c r="E95" s="217" t="s">
        <v>5562</v>
      </c>
      <c r="F95" s="218" t="s">
        <v>5563</v>
      </c>
      <c r="G95" s="219" t="s">
        <v>263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86</v>
      </c>
    </row>
    <row r="96" s="2" customFormat="1" ht="16.5" customHeight="1">
      <c r="A96" s="41"/>
      <c r="B96" s="42"/>
      <c r="C96" s="216" t="s">
        <v>86</v>
      </c>
      <c r="D96" s="216" t="s">
        <v>215</v>
      </c>
      <c r="E96" s="217" t="s">
        <v>5564</v>
      </c>
      <c r="F96" s="218" t="s">
        <v>5565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122</v>
      </c>
    </row>
    <row r="97" s="2" customFormat="1" ht="16.5" customHeight="1">
      <c r="A97" s="41"/>
      <c r="B97" s="42"/>
      <c r="C97" s="216" t="s">
        <v>116</v>
      </c>
      <c r="D97" s="216" t="s">
        <v>215</v>
      </c>
      <c r="E97" s="217" t="s">
        <v>5566</v>
      </c>
      <c r="F97" s="218" t="s">
        <v>4708</v>
      </c>
      <c r="G97" s="219" t="s">
        <v>263</v>
      </c>
      <c r="H97" s="220">
        <v>3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145</v>
      </c>
    </row>
    <row r="98" s="2" customFormat="1" ht="16.5" customHeight="1">
      <c r="A98" s="41"/>
      <c r="B98" s="42"/>
      <c r="C98" s="216" t="s">
        <v>122</v>
      </c>
      <c r="D98" s="216" t="s">
        <v>215</v>
      </c>
      <c r="E98" s="217" t="s">
        <v>5567</v>
      </c>
      <c r="F98" s="218" t="s">
        <v>5568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244</v>
      </c>
    </row>
    <row r="99" s="2" customFormat="1" ht="16.5" customHeight="1">
      <c r="A99" s="41"/>
      <c r="B99" s="42"/>
      <c r="C99" s="216" t="s">
        <v>125</v>
      </c>
      <c r="D99" s="216" t="s">
        <v>215</v>
      </c>
      <c r="E99" s="217" t="s">
        <v>5569</v>
      </c>
      <c r="F99" s="218" t="s">
        <v>5570</v>
      </c>
      <c r="G99" s="219" t="s">
        <v>263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 ht="16.5" customHeight="1">
      <c r="A100" s="41"/>
      <c r="B100" s="42"/>
      <c r="C100" s="216" t="s">
        <v>145</v>
      </c>
      <c r="D100" s="216" t="s">
        <v>215</v>
      </c>
      <c r="E100" s="217" t="s">
        <v>5571</v>
      </c>
      <c r="F100" s="218" t="s">
        <v>5572</v>
      </c>
      <c r="G100" s="219" t="s">
        <v>263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8</v>
      </c>
    </row>
    <row r="101" s="2" customFormat="1" ht="16.5" customHeight="1">
      <c r="A101" s="41"/>
      <c r="B101" s="42"/>
      <c r="C101" s="216" t="s">
        <v>260</v>
      </c>
      <c r="D101" s="216" t="s">
        <v>215</v>
      </c>
      <c r="E101" s="217" t="s">
        <v>5573</v>
      </c>
      <c r="F101" s="218" t="s">
        <v>5574</v>
      </c>
      <c r="G101" s="219" t="s">
        <v>263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304</v>
      </c>
    </row>
    <row r="102" s="2" customFormat="1" ht="16.5" customHeight="1">
      <c r="A102" s="41"/>
      <c r="B102" s="42"/>
      <c r="C102" s="216" t="s">
        <v>244</v>
      </c>
      <c r="D102" s="216" t="s">
        <v>215</v>
      </c>
      <c r="E102" s="217" t="s">
        <v>5575</v>
      </c>
      <c r="F102" s="218" t="s">
        <v>5576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314</v>
      </c>
    </row>
    <row r="103" s="2" customFormat="1" ht="16.5" customHeight="1">
      <c r="A103" s="41"/>
      <c r="B103" s="42"/>
      <c r="C103" s="216" t="s">
        <v>252</v>
      </c>
      <c r="D103" s="216" t="s">
        <v>215</v>
      </c>
      <c r="E103" s="217" t="s">
        <v>5577</v>
      </c>
      <c r="F103" s="218" t="s">
        <v>5578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328</v>
      </c>
    </row>
    <row r="104" s="2" customFormat="1" ht="16.5" customHeight="1">
      <c r="A104" s="41"/>
      <c r="B104" s="42"/>
      <c r="C104" s="216" t="s">
        <v>281</v>
      </c>
      <c r="D104" s="216" t="s">
        <v>215</v>
      </c>
      <c r="E104" s="217" t="s">
        <v>5579</v>
      </c>
      <c r="F104" s="218" t="s">
        <v>4619</v>
      </c>
      <c r="G104" s="219" t="s">
        <v>256</v>
      </c>
      <c r="H104" s="220">
        <v>15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340</v>
      </c>
    </row>
    <row r="105" s="12" customFormat="1" ht="25.92" customHeight="1">
      <c r="A105" s="12"/>
      <c r="B105" s="200"/>
      <c r="C105" s="201"/>
      <c r="D105" s="202" t="s">
        <v>72</v>
      </c>
      <c r="E105" s="203" t="s">
        <v>86</v>
      </c>
      <c r="F105" s="203" t="s">
        <v>146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SUM(P106:P114)</f>
        <v>0</v>
      </c>
      <c r="Q105" s="208"/>
      <c r="R105" s="209">
        <f>SUM(R106:R114)</f>
        <v>0</v>
      </c>
      <c r="S105" s="208"/>
      <c r="T105" s="21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72</v>
      </c>
      <c r="AU105" s="212" t="s">
        <v>73</v>
      </c>
      <c r="AY105" s="211" t="s">
        <v>213</v>
      </c>
      <c r="BK105" s="213">
        <f>SUM(BK106:BK114)</f>
        <v>0</v>
      </c>
    </row>
    <row r="106" s="2" customFormat="1" ht="21.75" customHeight="1">
      <c r="A106" s="41"/>
      <c r="B106" s="42"/>
      <c r="C106" s="216" t="s">
        <v>287</v>
      </c>
      <c r="D106" s="216" t="s">
        <v>215</v>
      </c>
      <c r="E106" s="217" t="s">
        <v>5580</v>
      </c>
      <c r="F106" s="218" t="s">
        <v>5581</v>
      </c>
      <c r="G106" s="219" t="s">
        <v>424</v>
      </c>
      <c r="H106" s="220">
        <v>4.5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350</v>
      </c>
    </row>
    <row r="107" s="2" customFormat="1" ht="21.75" customHeight="1">
      <c r="A107" s="41"/>
      <c r="B107" s="42"/>
      <c r="C107" s="216" t="s">
        <v>8</v>
      </c>
      <c r="D107" s="216" t="s">
        <v>215</v>
      </c>
      <c r="E107" s="217" t="s">
        <v>5582</v>
      </c>
      <c r="F107" s="218" t="s">
        <v>5583</v>
      </c>
      <c r="G107" s="219" t="s">
        <v>424</v>
      </c>
      <c r="H107" s="220">
        <v>4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469</v>
      </c>
    </row>
    <row r="108" s="2" customFormat="1" ht="16.5" customHeight="1">
      <c r="A108" s="41"/>
      <c r="B108" s="42"/>
      <c r="C108" s="216" t="s">
        <v>299</v>
      </c>
      <c r="D108" s="216" t="s">
        <v>215</v>
      </c>
      <c r="E108" s="217" t="s">
        <v>5584</v>
      </c>
      <c r="F108" s="218" t="s">
        <v>5585</v>
      </c>
      <c r="G108" s="219" t="s">
        <v>424</v>
      </c>
      <c r="H108" s="220">
        <v>9.5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478</v>
      </c>
    </row>
    <row r="109" s="2" customFormat="1" ht="16.5" customHeight="1">
      <c r="A109" s="41"/>
      <c r="B109" s="42"/>
      <c r="C109" s="216" t="s">
        <v>304</v>
      </c>
      <c r="D109" s="216" t="s">
        <v>215</v>
      </c>
      <c r="E109" s="217" t="s">
        <v>5586</v>
      </c>
      <c r="F109" s="218" t="s">
        <v>5587</v>
      </c>
      <c r="G109" s="219" t="s">
        <v>263</v>
      </c>
      <c r="H109" s="220">
        <v>1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487</v>
      </c>
    </row>
    <row r="110" s="2" customFormat="1" ht="16.5" customHeight="1">
      <c r="A110" s="41"/>
      <c r="B110" s="42"/>
      <c r="C110" s="216" t="s">
        <v>308</v>
      </c>
      <c r="D110" s="216" t="s">
        <v>215</v>
      </c>
      <c r="E110" s="217" t="s">
        <v>5588</v>
      </c>
      <c r="F110" s="218" t="s">
        <v>5589</v>
      </c>
      <c r="G110" s="219" t="s">
        <v>424</v>
      </c>
      <c r="H110" s="220">
        <v>9.5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496</v>
      </c>
    </row>
    <row r="111" s="2" customFormat="1" ht="16.5" customHeight="1">
      <c r="A111" s="41"/>
      <c r="B111" s="42"/>
      <c r="C111" s="216" t="s">
        <v>314</v>
      </c>
      <c r="D111" s="216" t="s">
        <v>215</v>
      </c>
      <c r="E111" s="217" t="s">
        <v>5590</v>
      </c>
      <c r="F111" s="218" t="s">
        <v>5591</v>
      </c>
      <c r="G111" s="219" t="s">
        <v>424</v>
      </c>
      <c r="H111" s="220">
        <v>2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502</v>
      </c>
    </row>
    <row r="112" s="2" customFormat="1" ht="16.5" customHeight="1">
      <c r="A112" s="41"/>
      <c r="B112" s="42"/>
      <c r="C112" s="216" t="s">
        <v>322</v>
      </c>
      <c r="D112" s="216" t="s">
        <v>215</v>
      </c>
      <c r="E112" s="217" t="s">
        <v>5592</v>
      </c>
      <c r="F112" s="218" t="s">
        <v>5593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509</v>
      </c>
    </row>
    <row r="113" s="2" customFormat="1" ht="16.5" customHeight="1">
      <c r="A113" s="41"/>
      <c r="B113" s="42"/>
      <c r="C113" s="216" t="s">
        <v>328</v>
      </c>
      <c r="D113" s="216" t="s">
        <v>215</v>
      </c>
      <c r="E113" s="217" t="s">
        <v>5594</v>
      </c>
      <c r="F113" s="218" t="s">
        <v>4708</v>
      </c>
      <c r="G113" s="219" t="s">
        <v>263</v>
      </c>
      <c r="H113" s="220">
        <v>2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888</v>
      </c>
    </row>
    <row r="114" s="2" customFormat="1" ht="16.5" customHeight="1">
      <c r="A114" s="41"/>
      <c r="B114" s="42"/>
      <c r="C114" s="216" t="s">
        <v>334</v>
      </c>
      <c r="D114" s="216" t="s">
        <v>215</v>
      </c>
      <c r="E114" s="217" t="s">
        <v>5595</v>
      </c>
      <c r="F114" s="218" t="s">
        <v>4619</v>
      </c>
      <c r="G114" s="219" t="s">
        <v>256</v>
      </c>
      <c r="H114" s="220">
        <v>15</v>
      </c>
      <c r="I114" s="221"/>
      <c r="J114" s="222">
        <f>ROUND(I114*H114,2)</f>
        <v>0</v>
      </c>
      <c r="K114" s="218" t="s">
        <v>21</v>
      </c>
      <c r="L114" s="47"/>
      <c r="M114" s="302" t="s">
        <v>21</v>
      </c>
      <c r="N114" s="303" t="s">
        <v>45</v>
      </c>
      <c r="O114" s="295"/>
      <c r="P114" s="304">
        <f>O114*H114</f>
        <v>0</v>
      </c>
      <c r="Q114" s="304">
        <v>0</v>
      </c>
      <c r="R114" s="304">
        <f>Q114*H114</f>
        <v>0</v>
      </c>
      <c r="S114" s="304">
        <v>0</v>
      </c>
      <c r="T114" s="30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901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6XaBXDugRrul6Cpq1Y2tfyWPhh5fAz9by9rDyS0THGnS6J1+Np2VNiooTOkkTHB19iED9JMKTMUzm5HU6SZRpw==" hashValue="IjOw8Jedk5Ipl3DtJLQs7jotIIkVUuYjxs56E6SrXd8W8lvGDDpFYk6OJ0JyjxGIsO0E1WkHvmlWlnMH3AfrZg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5597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154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ROUND((SUM(BE86:BE107)),  2)</f>
        <v>0</v>
      </c>
      <c r="G35" s="41"/>
      <c r="H35" s="41"/>
      <c r="I35" s="161">
        <v>0.20999999999999999</v>
      </c>
      <c r="J35" s="160">
        <f>ROUND(((SUM(BE86:BE107))*I35),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ROUND((SUM(BF86:BF107)),  2)</f>
        <v>0</v>
      </c>
      <c r="G36" s="41"/>
      <c r="H36" s="41"/>
      <c r="I36" s="161">
        <v>0.12</v>
      </c>
      <c r="J36" s="160">
        <f>ROUND(((SUM(BF86:BF107))*I36),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ROUND((SUM(BG86:BG107)),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ROUND((SUM(BH86:BH107)),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ROUND((SUM(BI86:BI107)),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2.0 - Vodovodní přípojka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5599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2.0 - Vodovodní přípojka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26. 1. 2025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152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SUM(P88:P107)</f>
        <v>0</v>
      </c>
      <c r="Q87" s="208"/>
      <c r="R87" s="209">
        <f>SUM(R88:R107)</f>
        <v>0</v>
      </c>
      <c r="S87" s="208"/>
      <c r="T87" s="21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SUM(BK88:BK107)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5600</v>
      </c>
      <c r="F88" s="218" t="s">
        <v>5601</v>
      </c>
      <c r="G88" s="219" t="s">
        <v>263</v>
      </c>
      <c r="H88" s="220">
        <v>1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5602</v>
      </c>
      <c r="F89" s="218" t="s">
        <v>5603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5604</v>
      </c>
      <c r="F90" s="218" t="s">
        <v>5605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5606</v>
      </c>
      <c r="F91" s="218" t="s">
        <v>5607</v>
      </c>
      <c r="G91" s="219" t="s">
        <v>263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5608</v>
      </c>
      <c r="F92" s="218" t="s">
        <v>5609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5610</v>
      </c>
      <c r="F93" s="218" t="s">
        <v>5611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5612</v>
      </c>
      <c r="F94" s="218" t="s">
        <v>5613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5614</v>
      </c>
      <c r="F95" s="218" t="s">
        <v>5615</v>
      </c>
      <c r="G95" s="219" t="s">
        <v>424</v>
      </c>
      <c r="H95" s="220">
        <v>9.5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5616</v>
      </c>
      <c r="F96" s="218" t="s">
        <v>4624</v>
      </c>
      <c r="G96" s="219" t="s">
        <v>424</v>
      </c>
      <c r="H96" s="220">
        <v>9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328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5617</v>
      </c>
      <c r="F97" s="218" t="s">
        <v>4626</v>
      </c>
      <c r="G97" s="219" t="s">
        <v>424</v>
      </c>
      <c r="H97" s="220">
        <v>9.5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340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5618</v>
      </c>
      <c r="F98" s="218" t="s">
        <v>4628</v>
      </c>
      <c r="G98" s="219" t="s">
        <v>424</v>
      </c>
      <c r="H98" s="220">
        <v>95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350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5619</v>
      </c>
      <c r="F99" s="218" t="s">
        <v>4538</v>
      </c>
      <c r="G99" s="219" t="s">
        <v>218</v>
      </c>
      <c r="H99" s="220">
        <v>3.5600000000000001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469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5620</v>
      </c>
      <c r="F100" s="218" t="s">
        <v>4540</v>
      </c>
      <c r="G100" s="219" t="s">
        <v>218</v>
      </c>
      <c r="H100" s="220">
        <v>10.970000000000001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478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5621</v>
      </c>
      <c r="F101" s="218" t="s">
        <v>4542</v>
      </c>
      <c r="G101" s="219" t="s">
        <v>218</v>
      </c>
      <c r="H101" s="220">
        <v>14.529999999999999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487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5622</v>
      </c>
      <c r="F102" s="218" t="s">
        <v>5623</v>
      </c>
      <c r="G102" s="219" t="s">
        <v>263</v>
      </c>
      <c r="H102" s="220">
        <v>1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496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5624</v>
      </c>
      <c r="F103" s="218" t="s">
        <v>5625</v>
      </c>
      <c r="G103" s="219" t="s">
        <v>263</v>
      </c>
      <c r="H103" s="220">
        <v>1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502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5626</v>
      </c>
      <c r="F104" s="218" t="s">
        <v>5627</v>
      </c>
      <c r="G104" s="219" t="s">
        <v>263</v>
      </c>
      <c r="H104" s="220">
        <v>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509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5628</v>
      </c>
      <c r="F105" s="218" t="s">
        <v>5629</v>
      </c>
      <c r="G105" s="219" t="s">
        <v>263</v>
      </c>
      <c r="H105" s="220">
        <v>1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888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5630</v>
      </c>
      <c r="F106" s="218" t="s">
        <v>5631</v>
      </c>
      <c r="G106" s="219" t="s">
        <v>248</v>
      </c>
      <c r="H106" s="220">
        <v>18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901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5632</v>
      </c>
      <c r="F107" s="218" t="s">
        <v>4619</v>
      </c>
      <c r="G107" s="219" t="s">
        <v>256</v>
      </c>
      <c r="H107" s="220">
        <v>15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917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zR2usfxYqAPGK5Zrw+O370plUvu8/AKcKTeKSAnd1/vPYaRUaeao1M4va+erwaOcCFUrg54snMPLJWmwnUjcaA==" hashValue="YCcdImUOccTLo1fKn4hRfc8kfzYVTaryZI69eDdO2kP0kyZixa4qq5oT7xZDlid0ZApklZO0PTd8/mwIHx5Qfw==" algorithmName="SHA-512" password="CC35"/>
  <autoFilter ref="C85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5633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158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ROUND((SUM(BE86:BE93)),  2)</f>
        <v>0</v>
      </c>
      <c r="G35" s="41"/>
      <c r="H35" s="41"/>
      <c r="I35" s="161">
        <v>0.20999999999999999</v>
      </c>
      <c r="J35" s="160">
        <f>ROUND(((SUM(BE86:BE93))*I35),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ROUND((SUM(BF86:BF93)),  2)</f>
        <v>0</v>
      </c>
      <c r="G36" s="41"/>
      <c r="H36" s="41"/>
      <c r="I36" s="161">
        <v>0.12</v>
      </c>
      <c r="J36" s="160">
        <f>ROUND(((SUM(BF86:BF93))*I36),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ROUND((SUM(BG86:BG93)),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ROUND((SUM(BH86:BH93)),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ROUND((SUM(BI86:BI93)),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2.1 - Rekonstrukce přípojky splaškové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5634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2.1 - Rekonstrukce přípojky splaškové kanalizace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26. 1. 2025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5635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SUM(P88:P93)</f>
        <v>0</v>
      </c>
      <c r="Q87" s="208"/>
      <c r="R87" s="209">
        <f>SUM(R88:R93)</f>
        <v>0</v>
      </c>
      <c r="S87" s="208"/>
      <c r="T87" s="210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SUM(BK88:BK93)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5636</v>
      </c>
      <c r="F88" s="218" t="s">
        <v>5637</v>
      </c>
      <c r="G88" s="219" t="s">
        <v>424</v>
      </c>
      <c r="H88" s="220">
        <v>8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5638</v>
      </c>
      <c r="F89" s="218" t="s">
        <v>5639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5640</v>
      </c>
      <c r="F90" s="218" t="s">
        <v>5641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5642</v>
      </c>
      <c r="F91" s="218" t="s">
        <v>5643</v>
      </c>
      <c r="G91" s="219" t="s">
        <v>263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5644</v>
      </c>
      <c r="F92" s="218" t="s">
        <v>5645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5646</v>
      </c>
      <c r="F93" s="218" t="s">
        <v>4619</v>
      </c>
      <c r="G93" s="219" t="s">
        <v>256</v>
      </c>
      <c r="H93" s="220">
        <v>15</v>
      </c>
      <c r="I93" s="221"/>
      <c r="J93" s="222">
        <f>ROUND(I93*H93,2)</f>
        <v>0</v>
      </c>
      <c r="K93" s="218" t="s">
        <v>21</v>
      </c>
      <c r="L93" s="47"/>
      <c r="M93" s="302" t="s">
        <v>21</v>
      </c>
      <c r="N93" s="303" t="s">
        <v>45</v>
      </c>
      <c r="O93" s="295"/>
      <c r="P93" s="304">
        <f>O93*H93</f>
        <v>0</v>
      </c>
      <c r="Q93" s="304">
        <v>0</v>
      </c>
      <c r="R93" s="304">
        <f>Q93*H93</f>
        <v>0</v>
      </c>
      <c r="S93" s="304">
        <v>0</v>
      </c>
      <c r="T93" s="30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IfP55TeGuF94UOpyYmSyWENqmSlM2pHJMBLlfeuc77sr/N0BYAK87NCvQYgebYgbM/odFEA3luOKwO7Obtj+dA==" hashValue="0BiTIzDOmjJ+BCaAVnpl6GDOmw53djQqXy8MhxIerwQSf9tPgFHISSR2QsbmEp20ISnSqFJE2l0x4Sypb7Sdxw==" algorithmName="SHA-512" password="CC35"/>
  <autoFilter ref="C85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5647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162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31.25" customHeight="1">
      <c r="A29" s="151"/>
      <c r="B29" s="152"/>
      <c r="C29" s="151"/>
      <c r="D29" s="151"/>
      <c r="E29" s="153" t="s">
        <v>5598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ROUND((SUM(BE86:BE138)),  2)</f>
        <v>0</v>
      </c>
      <c r="G35" s="41"/>
      <c r="H35" s="41"/>
      <c r="I35" s="161">
        <v>0.20999999999999999</v>
      </c>
      <c r="J35" s="160">
        <f>ROUND(((SUM(BE86:BE138))*I35),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ROUND((SUM(BF86:BF138)),  2)</f>
        <v>0</v>
      </c>
      <c r="G36" s="41"/>
      <c r="H36" s="41"/>
      <c r="I36" s="161">
        <v>0.12</v>
      </c>
      <c r="J36" s="160">
        <f>ROUND(((SUM(BF86:BF138))*I36),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ROUND((SUM(BG86:BG138)),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ROUND((SUM(BH86:BH138)),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ROUND((SUM(BI86:BI138)),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2.2 - Dešťová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5648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2.2 - Dešťová kanalizace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26. 1. 2025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5649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SUM(P88:P138)</f>
        <v>0</v>
      </c>
      <c r="Q87" s="208"/>
      <c r="R87" s="209">
        <f>SUM(R88:R138)</f>
        <v>0</v>
      </c>
      <c r="S87" s="208"/>
      <c r="T87" s="210">
        <f>SUM(T88:T138)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SUM(BK88:BK138)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5650</v>
      </c>
      <c r="F88" s="218" t="s">
        <v>4546</v>
      </c>
      <c r="G88" s="219" t="s">
        <v>424</v>
      </c>
      <c r="H88" s="220">
        <v>22.5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5651</v>
      </c>
      <c r="F89" s="218" t="s">
        <v>4548</v>
      </c>
      <c r="G89" s="219" t="s">
        <v>424</v>
      </c>
      <c r="H89" s="220">
        <v>1.5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5652</v>
      </c>
      <c r="F90" s="218" t="s">
        <v>4562</v>
      </c>
      <c r="G90" s="219" t="s">
        <v>424</v>
      </c>
      <c r="H90" s="220">
        <v>22.5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244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5653</v>
      </c>
      <c r="F91" s="218" t="s">
        <v>4564</v>
      </c>
      <c r="G91" s="219" t="s">
        <v>424</v>
      </c>
      <c r="H91" s="220">
        <v>1.5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281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5654</v>
      </c>
      <c r="F92" s="218" t="s">
        <v>5655</v>
      </c>
      <c r="G92" s="219" t="s">
        <v>424</v>
      </c>
      <c r="H92" s="220">
        <v>52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304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5656</v>
      </c>
      <c r="F93" s="218" t="s">
        <v>5657</v>
      </c>
      <c r="G93" s="219" t="s">
        <v>424</v>
      </c>
      <c r="H93" s="220">
        <v>48.5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314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5658</v>
      </c>
      <c r="F94" s="218" t="s">
        <v>5659</v>
      </c>
      <c r="G94" s="219" t="s">
        <v>424</v>
      </c>
      <c r="H94" s="220">
        <v>27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328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5660</v>
      </c>
      <c r="F95" s="218" t="s">
        <v>4534</v>
      </c>
      <c r="G95" s="219" t="s">
        <v>424</v>
      </c>
      <c r="H95" s="220">
        <v>52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350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5661</v>
      </c>
      <c r="F96" s="218" t="s">
        <v>5662</v>
      </c>
      <c r="G96" s="219" t="s">
        <v>424</v>
      </c>
      <c r="H96" s="220">
        <v>48.5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469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5663</v>
      </c>
      <c r="F97" s="218" t="s">
        <v>4536</v>
      </c>
      <c r="G97" s="219" t="s">
        <v>424</v>
      </c>
      <c r="H97" s="220">
        <v>27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478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5664</v>
      </c>
      <c r="F98" s="218" t="s">
        <v>4576</v>
      </c>
      <c r="G98" s="219" t="s">
        <v>424</v>
      </c>
      <c r="H98" s="220">
        <v>52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487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5665</v>
      </c>
      <c r="F99" s="218" t="s">
        <v>4578</v>
      </c>
      <c r="G99" s="219" t="s">
        <v>424</v>
      </c>
      <c r="H99" s="220">
        <v>99.5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496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5666</v>
      </c>
      <c r="F100" s="218" t="s">
        <v>4580</v>
      </c>
      <c r="G100" s="219" t="s">
        <v>4581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502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5667</v>
      </c>
      <c r="F101" s="218" t="s">
        <v>4538</v>
      </c>
      <c r="G101" s="219" t="s">
        <v>218</v>
      </c>
      <c r="H101" s="220">
        <v>61.32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509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5668</v>
      </c>
      <c r="F102" s="218" t="s">
        <v>4540</v>
      </c>
      <c r="G102" s="219" t="s">
        <v>218</v>
      </c>
      <c r="H102" s="220">
        <v>62.299999999999997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888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5669</v>
      </c>
      <c r="F103" s="218" t="s">
        <v>4542</v>
      </c>
      <c r="G103" s="219" t="s">
        <v>218</v>
      </c>
      <c r="H103" s="220">
        <v>124.14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901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5670</v>
      </c>
      <c r="F104" s="218" t="s">
        <v>5671</v>
      </c>
      <c r="G104" s="219" t="s">
        <v>263</v>
      </c>
      <c r="H104" s="220">
        <v>9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917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5672</v>
      </c>
      <c r="F105" s="218" t="s">
        <v>5673</v>
      </c>
      <c r="G105" s="219" t="s">
        <v>263</v>
      </c>
      <c r="H105" s="220">
        <v>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956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5674</v>
      </c>
      <c r="F106" s="218" t="s">
        <v>4587</v>
      </c>
      <c r="G106" s="219" t="s">
        <v>263</v>
      </c>
      <c r="H106" s="220">
        <v>2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1008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5675</v>
      </c>
      <c r="F107" s="218" t="s">
        <v>5676</v>
      </c>
      <c r="G107" s="219" t="s">
        <v>263</v>
      </c>
      <c r="H107" s="220">
        <v>1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1021</v>
      </c>
    </row>
    <row r="108" s="2" customFormat="1" ht="16.5" customHeight="1">
      <c r="A108" s="41"/>
      <c r="B108" s="42"/>
      <c r="C108" s="216" t="s">
        <v>7</v>
      </c>
      <c r="D108" s="216" t="s">
        <v>215</v>
      </c>
      <c r="E108" s="217" t="s">
        <v>5677</v>
      </c>
      <c r="F108" s="218" t="s">
        <v>5678</v>
      </c>
      <c r="G108" s="219" t="s">
        <v>263</v>
      </c>
      <c r="H108" s="220">
        <v>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1030</v>
      </c>
    </row>
    <row r="109" s="2" customFormat="1" ht="16.5" customHeight="1">
      <c r="A109" s="41"/>
      <c r="B109" s="42"/>
      <c r="C109" s="216" t="s">
        <v>350</v>
      </c>
      <c r="D109" s="216" t="s">
        <v>215</v>
      </c>
      <c r="E109" s="217" t="s">
        <v>5679</v>
      </c>
      <c r="F109" s="218" t="s">
        <v>5680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1136</v>
      </c>
    </row>
    <row r="110" s="2" customFormat="1" ht="16.5" customHeight="1">
      <c r="A110" s="41"/>
      <c r="B110" s="42"/>
      <c r="C110" s="216" t="s">
        <v>466</v>
      </c>
      <c r="D110" s="216" t="s">
        <v>215</v>
      </c>
      <c r="E110" s="217" t="s">
        <v>5681</v>
      </c>
      <c r="F110" s="218" t="s">
        <v>5682</v>
      </c>
      <c r="G110" s="219" t="s">
        <v>263</v>
      </c>
      <c r="H110" s="220">
        <v>1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1153</v>
      </c>
    </row>
    <row r="111" s="2" customFormat="1" ht="16.5" customHeight="1">
      <c r="A111" s="41"/>
      <c r="B111" s="42"/>
      <c r="C111" s="216" t="s">
        <v>469</v>
      </c>
      <c r="D111" s="216" t="s">
        <v>215</v>
      </c>
      <c r="E111" s="217" t="s">
        <v>5683</v>
      </c>
      <c r="F111" s="218" t="s">
        <v>5684</v>
      </c>
      <c r="G111" s="219" t="s">
        <v>263</v>
      </c>
      <c r="H111" s="220">
        <v>1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1165</v>
      </c>
    </row>
    <row r="112" s="2" customFormat="1" ht="16.5" customHeight="1">
      <c r="A112" s="41"/>
      <c r="B112" s="42"/>
      <c r="C112" s="216" t="s">
        <v>475</v>
      </c>
      <c r="D112" s="216" t="s">
        <v>215</v>
      </c>
      <c r="E112" s="217" t="s">
        <v>5685</v>
      </c>
      <c r="F112" s="218" t="s">
        <v>5686</v>
      </c>
      <c r="G112" s="219" t="s">
        <v>263</v>
      </c>
      <c r="H112" s="220">
        <v>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1179</v>
      </c>
    </row>
    <row r="113" s="2" customFormat="1" ht="16.5" customHeight="1">
      <c r="A113" s="41"/>
      <c r="B113" s="42"/>
      <c r="C113" s="216" t="s">
        <v>478</v>
      </c>
      <c r="D113" s="216" t="s">
        <v>215</v>
      </c>
      <c r="E113" s="217" t="s">
        <v>5687</v>
      </c>
      <c r="F113" s="218" t="s">
        <v>5688</v>
      </c>
      <c r="G113" s="219" t="s">
        <v>263</v>
      </c>
      <c r="H113" s="220">
        <v>3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1191</v>
      </c>
    </row>
    <row r="114" s="2" customFormat="1" ht="16.5" customHeight="1">
      <c r="A114" s="41"/>
      <c r="B114" s="42"/>
      <c r="C114" s="216" t="s">
        <v>481</v>
      </c>
      <c r="D114" s="216" t="s">
        <v>215</v>
      </c>
      <c r="E114" s="217" t="s">
        <v>5689</v>
      </c>
      <c r="F114" s="218" t="s">
        <v>5645</v>
      </c>
      <c r="G114" s="219" t="s">
        <v>263</v>
      </c>
      <c r="H114" s="220">
        <v>3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1205</v>
      </c>
    </row>
    <row r="115" s="2" customFormat="1" ht="24.15" customHeight="1">
      <c r="A115" s="41"/>
      <c r="B115" s="42"/>
      <c r="C115" s="216" t="s">
        <v>487</v>
      </c>
      <c r="D115" s="216" t="s">
        <v>215</v>
      </c>
      <c r="E115" s="217" t="s">
        <v>5690</v>
      </c>
      <c r="F115" s="218" t="s">
        <v>5691</v>
      </c>
      <c r="G115" s="219" t="s">
        <v>263</v>
      </c>
      <c r="H115" s="220">
        <v>1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1221</v>
      </c>
    </row>
    <row r="116" s="2" customFormat="1" ht="16.5" customHeight="1">
      <c r="A116" s="41"/>
      <c r="B116" s="42"/>
      <c r="C116" s="216" t="s">
        <v>493</v>
      </c>
      <c r="D116" s="216" t="s">
        <v>215</v>
      </c>
      <c r="E116" s="217" t="s">
        <v>5692</v>
      </c>
      <c r="F116" s="218" t="s">
        <v>5693</v>
      </c>
      <c r="G116" s="219" t="s">
        <v>263</v>
      </c>
      <c r="H116" s="220">
        <v>1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1232</v>
      </c>
    </row>
    <row r="117" s="2" customFormat="1" ht="16.5" customHeight="1">
      <c r="A117" s="41"/>
      <c r="B117" s="42"/>
      <c r="C117" s="216" t="s">
        <v>496</v>
      </c>
      <c r="D117" s="216" t="s">
        <v>215</v>
      </c>
      <c r="E117" s="217" t="s">
        <v>5694</v>
      </c>
      <c r="F117" s="218" t="s">
        <v>5695</v>
      </c>
      <c r="G117" s="219" t="s">
        <v>218</v>
      </c>
      <c r="H117" s="220">
        <v>1.3999999999999999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1243</v>
      </c>
    </row>
    <row r="118" s="2" customFormat="1" ht="16.5" customHeight="1">
      <c r="A118" s="41"/>
      <c r="B118" s="42"/>
      <c r="C118" s="216" t="s">
        <v>499</v>
      </c>
      <c r="D118" s="216" t="s">
        <v>215</v>
      </c>
      <c r="E118" s="217" t="s">
        <v>5696</v>
      </c>
      <c r="F118" s="218" t="s">
        <v>4540</v>
      </c>
      <c r="G118" s="219" t="s">
        <v>218</v>
      </c>
      <c r="H118" s="220">
        <v>14.119999999999999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1254</v>
      </c>
    </row>
    <row r="119" s="2" customFormat="1" ht="16.5" customHeight="1">
      <c r="A119" s="41"/>
      <c r="B119" s="42"/>
      <c r="C119" s="216" t="s">
        <v>502</v>
      </c>
      <c r="D119" s="216" t="s">
        <v>215</v>
      </c>
      <c r="E119" s="217" t="s">
        <v>5697</v>
      </c>
      <c r="F119" s="218" t="s">
        <v>4542</v>
      </c>
      <c r="G119" s="219" t="s">
        <v>218</v>
      </c>
      <c r="H119" s="220">
        <v>25.23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1265</v>
      </c>
    </row>
    <row r="120" s="2" customFormat="1" ht="16.5" customHeight="1">
      <c r="A120" s="41"/>
      <c r="B120" s="42"/>
      <c r="C120" s="216" t="s">
        <v>505</v>
      </c>
      <c r="D120" s="216" t="s">
        <v>215</v>
      </c>
      <c r="E120" s="217" t="s">
        <v>5698</v>
      </c>
      <c r="F120" s="218" t="s">
        <v>5699</v>
      </c>
      <c r="G120" s="219" t="s">
        <v>263</v>
      </c>
      <c r="H120" s="220">
        <v>1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1275</v>
      </c>
    </row>
    <row r="121" s="2" customFormat="1" ht="16.5" customHeight="1">
      <c r="A121" s="41"/>
      <c r="B121" s="42"/>
      <c r="C121" s="216" t="s">
        <v>509</v>
      </c>
      <c r="D121" s="216" t="s">
        <v>215</v>
      </c>
      <c r="E121" s="217" t="s">
        <v>5700</v>
      </c>
      <c r="F121" s="218" t="s">
        <v>5701</v>
      </c>
      <c r="G121" s="219" t="s">
        <v>263</v>
      </c>
      <c r="H121" s="220">
        <v>1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1292</v>
      </c>
    </row>
    <row r="122" s="2" customFormat="1" ht="16.5" customHeight="1">
      <c r="A122" s="41"/>
      <c r="B122" s="42"/>
      <c r="C122" s="216" t="s">
        <v>513</v>
      </c>
      <c r="D122" s="216" t="s">
        <v>215</v>
      </c>
      <c r="E122" s="217" t="s">
        <v>5702</v>
      </c>
      <c r="F122" s="218" t="s">
        <v>5703</v>
      </c>
      <c r="G122" s="219" t="s">
        <v>263</v>
      </c>
      <c r="H122" s="220">
        <v>1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1387</v>
      </c>
    </row>
    <row r="123" s="2" customFormat="1" ht="16.5" customHeight="1">
      <c r="A123" s="41"/>
      <c r="B123" s="42"/>
      <c r="C123" s="216" t="s">
        <v>888</v>
      </c>
      <c r="D123" s="216" t="s">
        <v>215</v>
      </c>
      <c r="E123" s="217" t="s">
        <v>5704</v>
      </c>
      <c r="F123" s="218" t="s">
        <v>5705</v>
      </c>
      <c r="G123" s="219" t="s">
        <v>263</v>
      </c>
      <c r="H123" s="220">
        <v>1</v>
      </c>
      <c r="I123" s="221"/>
      <c r="J123" s="222">
        <f>ROUND(I123*H123,2)</f>
        <v>0</v>
      </c>
      <c r="K123" s="218" t="s">
        <v>21</v>
      </c>
      <c r="L123" s="47"/>
      <c r="M123" s="223" t="s">
        <v>21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122</v>
      </c>
      <c r="AT123" s="227" t="s">
        <v>215</v>
      </c>
      <c r="AU123" s="227" t="s">
        <v>80</v>
      </c>
      <c r="AY123" s="20" t="s">
        <v>213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86</v>
      </c>
      <c r="BK123" s="228">
        <f>ROUND(I123*H123,2)</f>
        <v>0</v>
      </c>
      <c r="BL123" s="20" t="s">
        <v>122</v>
      </c>
      <c r="BM123" s="227" t="s">
        <v>1412</v>
      </c>
    </row>
    <row r="124" s="2" customFormat="1" ht="16.5" customHeight="1">
      <c r="A124" s="41"/>
      <c r="B124" s="42"/>
      <c r="C124" s="216" t="s">
        <v>895</v>
      </c>
      <c r="D124" s="216" t="s">
        <v>215</v>
      </c>
      <c r="E124" s="217" t="s">
        <v>5706</v>
      </c>
      <c r="F124" s="218" t="s">
        <v>5707</v>
      </c>
      <c r="G124" s="219" t="s">
        <v>263</v>
      </c>
      <c r="H124" s="220">
        <v>60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1423</v>
      </c>
    </row>
    <row r="125" s="2" customFormat="1" ht="16.5" customHeight="1">
      <c r="A125" s="41"/>
      <c r="B125" s="42"/>
      <c r="C125" s="216" t="s">
        <v>901</v>
      </c>
      <c r="D125" s="216" t="s">
        <v>215</v>
      </c>
      <c r="E125" s="217" t="s">
        <v>5708</v>
      </c>
      <c r="F125" s="218" t="s">
        <v>5709</v>
      </c>
      <c r="G125" s="219" t="s">
        <v>263</v>
      </c>
      <c r="H125" s="220">
        <v>60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1438</v>
      </c>
    </row>
    <row r="126" s="2" customFormat="1" ht="16.5" customHeight="1">
      <c r="A126" s="41"/>
      <c r="B126" s="42"/>
      <c r="C126" s="216" t="s">
        <v>906</v>
      </c>
      <c r="D126" s="216" t="s">
        <v>215</v>
      </c>
      <c r="E126" s="217" t="s">
        <v>5710</v>
      </c>
      <c r="F126" s="218" t="s">
        <v>5711</v>
      </c>
      <c r="G126" s="219" t="s">
        <v>218</v>
      </c>
      <c r="H126" s="220">
        <v>3.5299999999999998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1452</v>
      </c>
    </row>
    <row r="127" s="2" customFormat="1" ht="16.5" customHeight="1">
      <c r="A127" s="41"/>
      <c r="B127" s="42"/>
      <c r="C127" s="216" t="s">
        <v>917</v>
      </c>
      <c r="D127" s="216" t="s">
        <v>215</v>
      </c>
      <c r="E127" s="217" t="s">
        <v>5712</v>
      </c>
      <c r="F127" s="218" t="s">
        <v>5713</v>
      </c>
      <c r="G127" s="219" t="s">
        <v>424</v>
      </c>
      <c r="H127" s="220">
        <v>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1465</v>
      </c>
    </row>
    <row r="128" s="2" customFormat="1" ht="16.5" customHeight="1">
      <c r="A128" s="41"/>
      <c r="B128" s="42"/>
      <c r="C128" s="216" t="s">
        <v>946</v>
      </c>
      <c r="D128" s="216" t="s">
        <v>215</v>
      </c>
      <c r="E128" s="217" t="s">
        <v>5714</v>
      </c>
      <c r="F128" s="218" t="s">
        <v>5715</v>
      </c>
      <c r="G128" s="219" t="s">
        <v>248</v>
      </c>
      <c r="H128" s="220">
        <v>65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1557</v>
      </c>
    </row>
    <row r="129" s="2" customFormat="1" ht="16.5" customHeight="1">
      <c r="A129" s="41"/>
      <c r="B129" s="42"/>
      <c r="C129" s="216" t="s">
        <v>956</v>
      </c>
      <c r="D129" s="216" t="s">
        <v>215</v>
      </c>
      <c r="E129" s="217" t="s">
        <v>5716</v>
      </c>
      <c r="F129" s="218" t="s">
        <v>4540</v>
      </c>
      <c r="G129" s="219" t="s">
        <v>218</v>
      </c>
      <c r="H129" s="220">
        <v>21.800000000000001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1567</v>
      </c>
    </row>
    <row r="130" s="2" customFormat="1" ht="16.5" customHeight="1">
      <c r="A130" s="41"/>
      <c r="B130" s="42"/>
      <c r="C130" s="216" t="s">
        <v>979</v>
      </c>
      <c r="D130" s="216" t="s">
        <v>215</v>
      </c>
      <c r="E130" s="217" t="s">
        <v>5717</v>
      </c>
      <c r="F130" s="218" t="s">
        <v>4542</v>
      </c>
      <c r="G130" s="219" t="s">
        <v>218</v>
      </c>
      <c r="H130" s="220">
        <v>43.469999999999999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1581</v>
      </c>
    </row>
    <row r="131" s="2" customFormat="1" ht="16.5" customHeight="1">
      <c r="A131" s="41"/>
      <c r="B131" s="42"/>
      <c r="C131" s="216" t="s">
        <v>1008</v>
      </c>
      <c r="D131" s="216" t="s">
        <v>215</v>
      </c>
      <c r="E131" s="217" t="s">
        <v>5718</v>
      </c>
      <c r="F131" s="218" t="s">
        <v>5719</v>
      </c>
      <c r="G131" s="219" t="s">
        <v>263</v>
      </c>
      <c r="H131" s="220">
        <v>28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1609</v>
      </c>
    </row>
    <row r="132" s="2" customFormat="1" ht="16.5" customHeight="1">
      <c r="A132" s="41"/>
      <c r="B132" s="42"/>
      <c r="C132" s="216" t="s">
        <v>1013</v>
      </c>
      <c r="D132" s="216" t="s">
        <v>215</v>
      </c>
      <c r="E132" s="217" t="s">
        <v>5720</v>
      </c>
      <c r="F132" s="218" t="s">
        <v>5709</v>
      </c>
      <c r="G132" s="219" t="s">
        <v>263</v>
      </c>
      <c r="H132" s="220">
        <v>28</v>
      </c>
      <c r="I132" s="221"/>
      <c r="J132" s="222">
        <f>ROUND(I132*H132,2)</f>
        <v>0</v>
      </c>
      <c r="K132" s="218" t="s">
        <v>21</v>
      </c>
      <c r="L132" s="47"/>
      <c r="M132" s="223" t="s">
        <v>21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122</v>
      </c>
      <c r="AT132" s="227" t="s">
        <v>215</v>
      </c>
      <c r="AU132" s="227" t="s">
        <v>80</v>
      </c>
      <c r="AY132" s="20" t="s">
        <v>213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86</v>
      </c>
      <c r="BK132" s="228">
        <f>ROUND(I132*H132,2)</f>
        <v>0</v>
      </c>
      <c r="BL132" s="20" t="s">
        <v>122</v>
      </c>
      <c r="BM132" s="227" t="s">
        <v>1627</v>
      </c>
    </row>
    <row r="133" s="2" customFormat="1" ht="16.5" customHeight="1">
      <c r="A133" s="41"/>
      <c r="B133" s="42"/>
      <c r="C133" s="216" t="s">
        <v>1021</v>
      </c>
      <c r="D133" s="216" t="s">
        <v>215</v>
      </c>
      <c r="E133" s="217" t="s">
        <v>5721</v>
      </c>
      <c r="F133" s="218" t="s">
        <v>5711</v>
      </c>
      <c r="G133" s="219" t="s">
        <v>218</v>
      </c>
      <c r="H133" s="220">
        <v>1.8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1643</v>
      </c>
    </row>
    <row r="134" s="2" customFormat="1" ht="16.5" customHeight="1">
      <c r="A134" s="41"/>
      <c r="B134" s="42"/>
      <c r="C134" s="216" t="s">
        <v>1025</v>
      </c>
      <c r="D134" s="216" t="s">
        <v>215</v>
      </c>
      <c r="E134" s="217" t="s">
        <v>5722</v>
      </c>
      <c r="F134" s="218" t="s">
        <v>5713</v>
      </c>
      <c r="G134" s="219" t="s">
        <v>424</v>
      </c>
      <c r="H134" s="220">
        <v>2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1662</v>
      </c>
    </row>
    <row r="135" s="2" customFormat="1" ht="16.5" customHeight="1">
      <c r="A135" s="41"/>
      <c r="B135" s="42"/>
      <c r="C135" s="216" t="s">
        <v>1030</v>
      </c>
      <c r="D135" s="216" t="s">
        <v>215</v>
      </c>
      <c r="E135" s="217" t="s">
        <v>5723</v>
      </c>
      <c r="F135" s="218" t="s">
        <v>5715</v>
      </c>
      <c r="G135" s="219" t="s">
        <v>248</v>
      </c>
      <c r="H135" s="220">
        <v>40</v>
      </c>
      <c r="I135" s="221"/>
      <c r="J135" s="222">
        <f>ROUND(I135*H135,2)</f>
        <v>0</v>
      </c>
      <c r="K135" s="218" t="s">
        <v>21</v>
      </c>
      <c r="L135" s="47"/>
      <c r="M135" s="223" t="s">
        <v>21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122</v>
      </c>
      <c r="AT135" s="227" t="s">
        <v>215</v>
      </c>
      <c r="AU135" s="227" t="s">
        <v>80</v>
      </c>
      <c r="AY135" s="20" t="s">
        <v>213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86</v>
      </c>
      <c r="BK135" s="228">
        <f>ROUND(I135*H135,2)</f>
        <v>0</v>
      </c>
      <c r="BL135" s="20" t="s">
        <v>122</v>
      </c>
      <c r="BM135" s="227" t="s">
        <v>1679</v>
      </c>
    </row>
    <row r="136" s="2" customFormat="1" ht="16.5" customHeight="1">
      <c r="A136" s="41"/>
      <c r="B136" s="42"/>
      <c r="C136" s="216" t="s">
        <v>1051</v>
      </c>
      <c r="D136" s="216" t="s">
        <v>215</v>
      </c>
      <c r="E136" s="217" t="s">
        <v>5724</v>
      </c>
      <c r="F136" s="218" t="s">
        <v>4540</v>
      </c>
      <c r="G136" s="219" t="s">
        <v>218</v>
      </c>
      <c r="H136" s="220">
        <v>56.579999999999998</v>
      </c>
      <c r="I136" s="221"/>
      <c r="J136" s="222">
        <f>ROUND(I136*H136,2)</f>
        <v>0</v>
      </c>
      <c r="K136" s="218" t="s">
        <v>21</v>
      </c>
      <c r="L136" s="47"/>
      <c r="M136" s="223" t="s">
        <v>21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1708</v>
      </c>
    </row>
    <row r="137" s="2" customFormat="1" ht="16.5" customHeight="1">
      <c r="A137" s="41"/>
      <c r="B137" s="42"/>
      <c r="C137" s="216" t="s">
        <v>1136</v>
      </c>
      <c r="D137" s="216" t="s">
        <v>215</v>
      </c>
      <c r="E137" s="217" t="s">
        <v>5725</v>
      </c>
      <c r="F137" s="218" t="s">
        <v>4542</v>
      </c>
      <c r="G137" s="219" t="s">
        <v>218</v>
      </c>
      <c r="H137" s="220">
        <v>66.829999999999998</v>
      </c>
      <c r="I137" s="221"/>
      <c r="J137" s="222">
        <f>ROUND(I137*H137,2)</f>
        <v>0</v>
      </c>
      <c r="K137" s="218" t="s">
        <v>21</v>
      </c>
      <c r="L137" s="47"/>
      <c r="M137" s="223" t="s">
        <v>21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122</v>
      </c>
      <c r="AT137" s="227" t="s">
        <v>215</v>
      </c>
      <c r="AU137" s="227" t="s">
        <v>80</v>
      </c>
      <c r="AY137" s="20" t="s">
        <v>213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86</v>
      </c>
      <c r="BK137" s="228">
        <f>ROUND(I137*H137,2)</f>
        <v>0</v>
      </c>
      <c r="BL137" s="20" t="s">
        <v>122</v>
      </c>
      <c r="BM137" s="227" t="s">
        <v>1729</v>
      </c>
    </row>
    <row r="138" s="2" customFormat="1" ht="16.5" customHeight="1">
      <c r="A138" s="41"/>
      <c r="B138" s="42"/>
      <c r="C138" s="216" t="s">
        <v>1146</v>
      </c>
      <c r="D138" s="216" t="s">
        <v>215</v>
      </c>
      <c r="E138" s="217" t="s">
        <v>5726</v>
      </c>
      <c r="F138" s="218" t="s">
        <v>4619</v>
      </c>
      <c r="G138" s="219" t="s">
        <v>256</v>
      </c>
      <c r="H138" s="220">
        <v>30</v>
      </c>
      <c r="I138" s="221"/>
      <c r="J138" s="222">
        <f>ROUND(I138*H138,2)</f>
        <v>0</v>
      </c>
      <c r="K138" s="218" t="s">
        <v>21</v>
      </c>
      <c r="L138" s="47"/>
      <c r="M138" s="302" t="s">
        <v>21</v>
      </c>
      <c r="N138" s="303" t="s">
        <v>45</v>
      </c>
      <c r="O138" s="295"/>
      <c r="P138" s="304">
        <f>O138*H138</f>
        <v>0</v>
      </c>
      <c r="Q138" s="304">
        <v>0</v>
      </c>
      <c r="R138" s="304">
        <f>Q138*H138</f>
        <v>0</v>
      </c>
      <c r="S138" s="304">
        <v>0</v>
      </c>
      <c r="T138" s="30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80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1740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dI3saBH1caWleGPHuIgd3so4642YFipCILPwdT8p0b2TxtZfB2oi+sGmlM0Wms9CfLXtF0z4msTuyo+nzQ2fLA==" hashValue="Po9oPXT4tlvgrfa28qgglTtpwlYRv3sjMzf7EKK97Y/V2ufmctVWOBjCEiGWWEin2RaqxG9/pPO/TvdTForrQQ==" algorithmName="SHA-512" password="CC35"/>
  <autoFilter ref="C8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5727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166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ROUND((SUM(BE86:BE107)),  2)</f>
        <v>0</v>
      </c>
      <c r="G35" s="41"/>
      <c r="H35" s="41"/>
      <c r="I35" s="161">
        <v>0.20999999999999999</v>
      </c>
      <c r="J35" s="160">
        <f>ROUND(((SUM(BE86:BE107))*I35),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ROUND((SUM(BF86:BF107)),  2)</f>
        <v>0</v>
      </c>
      <c r="G36" s="41"/>
      <c r="H36" s="41"/>
      <c r="I36" s="161">
        <v>0.12</v>
      </c>
      <c r="J36" s="160">
        <f>ROUND(((SUM(BF86:BF107))*I36),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ROUND((SUM(BG86:BG107)),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ROUND((SUM(BH86:BH107)),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ROUND((SUM(BI86:BI107)),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2.4 - Plynovodní přípojka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5728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SO 2.4 - Plynovodní přípojka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26. 1. 2025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80</v>
      </c>
      <c r="F87" s="203" t="s">
        <v>164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SUM(P88:P107)</f>
        <v>0</v>
      </c>
      <c r="Q87" s="208"/>
      <c r="R87" s="209">
        <f>SUM(R88:R107)</f>
        <v>0</v>
      </c>
      <c r="S87" s="208"/>
      <c r="T87" s="21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SUM(BK88:BK107)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5729</v>
      </c>
      <c r="F88" s="218" t="s">
        <v>5730</v>
      </c>
      <c r="G88" s="219" t="s">
        <v>218</v>
      </c>
      <c r="H88" s="220">
        <v>1.3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5731</v>
      </c>
      <c r="F89" s="218" t="s">
        <v>5732</v>
      </c>
      <c r="G89" s="219" t="s">
        <v>263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5733</v>
      </c>
      <c r="F90" s="218" t="s">
        <v>5734</v>
      </c>
      <c r="G90" s="219" t="s">
        <v>263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5735</v>
      </c>
      <c r="F91" s="218" t="s">
        <v>5736</v>
      </c>
      <c r="G91" s="219" t="s">
        <v>218</v>
      </c>
      <c r="H91" s="220">
        <v>2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5737</v>
      </c>
      <c r="F92" s="218" t="s">
        <v>5738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5739</v>
      </c>
      <c r="F93" s="218" t="s">
        <v>5740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5741</v>
      </c>
      <c r="F94" s="218" t="s">
        <v>5742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5743</v>
      </c>
      <c r="F95" s="218" t="s">
        <v>5744</v>
      </c>
      <c r="G95" s="219" t="s">
        <v>424</v>
      </c>
      <c r="H95" s="220">
        <v>2.5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16.5" customHeight="1">
      <c r="A96" s="41"/>
      <c r="B96" s="42"/>
      <c r="C96" s="216" t="s">
        <v>252</v>
      </c>
      <c r="D96" s="216" t="s">
        <v>215</v>
      </c>
      <c r="E96" s="217" t="s">
        <v>5745</v>
      </c>
      <c r="F96" s="218" t="s">
        <v>5746</v>
      </c>
      <c r="G96" s="219" t="s">
        <v>263</v>
      </c>
      <c r="H96" s="220">
        <v>1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328</v>
      </c>
    </row>
    <row r="97" s="2" customFormat="1" ht="16.5" customHeight="1">
      <c r="A97" s="41"/>
      <c r="B97" s="42"/>
      <c r="C97" s="216" t="s">
        <v>281</v>
      </c>
      <c r="D97" s="216" t="s">
        <v>215</v>
      </c>
      <c r="E97" s="217" t="s">
        <v>5747</v>
      </c>
      <c r="F97" s="218" t="s">
        <v>5748</v>
      </c>
      <c r="G97" s="219" t="s">
        <v>263</v>
      </c>
      <c r="H97" s="220">
        <v>1</v>
      </c>
      <c r="I97" s="221"/>
      <c r="J97" s="222">
        <f>ROUND(I97*H97,2)</f>
        <v>0</v>
      </c>
      <c r="K97" s="218" t="s">
        <v>21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80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340</v>
      </c>
    </row>
    <row r="98" s="2" customFormat="1" ht="16.5" customHeight="1">
      <c r="A98" s="41"/>
      <c r="B98" s="42"/>
      <c r="C98" s="216" t="s">
        <v>287</v>
      </c>
      <c r="D98" s="216" t="s">
        <v>215</v>
      </c>
      <c r="E98" s="217" t="s">
        <v>5749</v>
      </c>
      <c r="F98" s="218" t="s">
        <v>5587</v>
      </c>
      <c r="G98" s="219" t="s">
        <v>263</v>
      </c>
      <c r="H98" s="220">
        <v>1</v>
      </c>
      <c r="I98" s="221"/>
      <c r="J98" s="222">
        <f>ROUND(I98*H98,2)</f>
        <v>0</v>
      </c>
      <c r="K98" s="218" t="s">
        <v>21</v>
      </c>
      <c r="L98" s="47"/>
      <c r="M98" s="223" t="s">
        <v>21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122</v>
      </c>
      <c r="AT98" s="227" t="s">
        <v>215</v>
      </c>
      <c r="AU98" s="227" t="s">
        <v>80</v>
      </c>
      <c r="AY98" s="20" t="s">
        <v>213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86</v>
      </c>
      <c r="BK98" s="228">
        <f>ROUND(I98*H98,2)</f>
        <v>0</v>
      </c>
      <c r="BL98" s="20" t="s">
        <v>122</v>
      </c>
      <c r="BM98" s="227" t="s">
        <v>350</v>
      </c>
    </row>
    <row r="99" s="2" customFormat="1" ht="16.5" customHeight="1">
      <c r="A99" s="41"/>
      <c r="B99" s="42"/>
      <c r="C99" s="216" t="s">
        <v>8</v>
      </c>
      <c r="D99" s="216" t="s">
        <v>215</v>
      </c>
      <c r="E99" s="217" t="s">
        <v>5750</v>
      </c>
      <c r="F99" s="218" t="s">
        <v>5589</v>
      </c>
      <c r="G99" s="219" t="s">
        <v>424</v>
      </c>
      <c r="H99" s="220">
        <v>1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469</v>
      </c>
    </row>
    <row r="100" s="2" customFormat="1" ht="16.5" customHeight="1">
      <c r="A100" s="41"/>
      <c r="B100" s="42"/>
      <c r="C100" s="216" t="s">
        <v>299</v>
      </c>
      <c r="D100" s="216" t="s">
        <v>215</v>
      </c>
      <c r="E100" s="217" t="s">
        <v>5751</v>
      </c>
      <c r="F100" s="218" t="s">
        <v>5752</v>
      </c>
      <c r="G100" s="219" t="s">
        <v>424</v>
      </c>
      <c r="H100" s="220">
        <v>1</v>
      </c>
      <c r="I100" s="221"/>
      <c r="J100" s="222">
        <f>ROUND(I100*H100,2)</f>
        <v>0</v>
      </c>
      <c r="K100" s="218" t="s">
        <v>21</v>
      </c>
      <c r="L100" s="47"/>
      <c r="M100" s="223" t="s">
        <v>21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122</v>
      </c>
      <c r="AT100" s="227" t="s">
        <v>215</v>
      </c>
      <c r="AU100" s="227" t="s">
        <v>80</v>
      </c>
      <c r="AY100" s="20" t="s">
        <v>213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86</v>
      </c>
      <c r="BK100" s="228">
        <f>ROUND(I100*H100,2)</f>
        <v>0</v>
      </c>
      <c r="BL100" s="20" t="s">
        <v>122</v>
      </c>
      <c r="BM100" s="227" t="s">
        <v>478</v>
      </c>
    </row>
    <row r="101" s="2" customFormat="1" ht="16.5" customHeight="1">
      <c r="A101" s="41"/>
      <c r="B101" s="42"/>
      <c r="C101" s="216" t="s">
        <v>304</v>
      </c>
      <c r="D101" s="216" t="s">
        <v>215</v>
      </c>
      <c r="E101" s="217" t="s">
        <v>5753</v>
      </c>
      <c r="F101" s="218" t="s">
        <v>5754</v>
      </c>
      <c r="G101" s="219" t="s">
        <v>424</v>
      </c>
      <c r="H101" s="220">
        <v>1</v>
      </c>
      <c r="I101" s="221"/>
      <c r="J101" s="222">
        <f>ROUND(I101*H101,2)</f>
        <v>0</v>
      </c>
      <c r="K101" s="218" t="s">
        <v>21</v>
      </c>
      <c r="L101" s="47"/>
      <c r="M101" s="223" t="s">
        <v>21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122</v>
      </c>
      <c r="AT101" s="227" t="s">
        <v>215</v>
      </c>
      <c r="AU101" s="227" t="s">
        <v>80</v>
      </c>
      <c r="AY101" s="20" t="s">
        <v>213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86</v>
      </c>
      <c r="BK101" s="228">
        <f>ROUND(I101*H101,2)</f>
        <v>0</v>
      </c>
      <c r="BL101" s="20" t="s">
        <v>122</v>
      </c>
      <c r="BM101" s="227" t="s">
        <v>487</v>
      </c>
    </row>
    <row r="102" s="2" customFormat="1" ht="16.5" customHeight="1">
      <c r="A102" s="41"/>
      <c r="B102" s="42"/>
      <c r="C102" s="216" t="s">
        <v>308</v>
      </c>
      <c r="D102" s="216" t="s">
        <v>215</v>
      </c>
      <c r="E102" s="217" t="s">
        <v>5755</v>
      </c>
      <c r="F102" s="218" t="s">
        <v>5756</v>
      </c>
      <c r="G102" s="219" t="s">
        <v>218</v>
      </c>
      <c r="H102" s="220">
        <v>0.95999999999999996</v>
      </c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122</v>
      </c>
      <c r="BM102" s="227" t="s">
        <v>496</v>
      </c>
    </row>
    <row r="103" s="2" customFormat="1" ht="16.5" customHeight="1">
      <c r="A103" s="41"/>
      <c r="B103" s="42"/>
      <c r="C103" s="216" t="s">
        <v>314</v>
      </c>
      <c r="D103" s="216" t="s">
        <v>215</v>
      </c>
      <c r="E103" s="217" t="s">
        <v>5757</v>
      </c>
      <c r="F103" s="218" t="s">
        <v>5758</v>
      </c>
      <c r="G103" s="219" t="s">
        <v>218</v>
      </c>
      <c r="H103" s="220">
        <v>1.8</v>
      </c>
      <c r="I103" s="221"/>
      <c r="J103" s="222">
        <f>ROUND(I103*H103,2)</f>
        <v>0</v>
      </c>
      <c r="K103" s="218" t="s">
        <v>21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80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502</v>
      </c>
    </row>
    <row r="104" s="2" customFormat="1" ht="16.5" customHeight="1">
      <c r="A104" s="41"/>
      <c r="B104" s="42"/>
      <c r="C104" s="216" t="s">
        <v>322</v>
      </c>
      <c r="D104" s="216" t="s">
        <v>215</v>
      </c>
      <c r="E104" s="217" t="s">
        <v>5759</v>
      </c>
      <c r="F104" s="218" t="s">
        <v>4542</v>
      </c>
      <c r="G104" s="219" t="s">
        <v>218</v>
      </c>
      <c r="H104" s="220">
        <v>1.3600000000000001</v>
      </c>
      <c r="I104" s="221"/>
      <c r="J104" s="222">
        <f>ROUND(I104*H104,2)</f>
        <v>0</v>
      </c>
      <c r="K104" s="218" t="s">
        <v>21</v>
      </c>
      <c r="L104" s="47"/>
      <c r="M104" s="223" t="s">
        <v>21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122</v>
      </c>
      <c r="AT104" s="227" t="s">
        <v>215</v>
      </c>
      <c r="AU104" s="227" t="s">
        <v>80</v>
      </c>
      <c r="AY104" s="20" t="s">
        <v>213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86</v>
      </c>
      <c r="BK104" s="228">
        <f>ROUND(I104*H104,2)</f>
        <v>0</v>
      </c>
      <c r="BL104" s="20" t="s">
        <v>122</v>
      </c>
      <c r="BM104" s="227" t="s">
        <v>509</v>
      </c>
    </row>
    <row r="105" s="2" customFormat="1" ht="16.5" customHeight="1">
      <c r="A105" s="41"/>
      <c r="B105" s="42"/>
      <c r="C105" s="216" t="s">
        <v>328</v>
      </c>
      <c r="D105" s="216" t="s">
        <v>215</v>
      </c>
      <c r="E105" s="217" t="s">
        <v>5760</v>
      </c>
      <c r="F105" s="218" t="s">
        <v>5761</v>
      </c>
      <c r="G105" s="219" t="s">
        <v>424</v>
      </c>
      <c r="H105" s="220">
        <v>2.0699999999999998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888</v>
      </c>
    </row>
    <row r="106" s="2" customFormat="1" ht="16.5" customHeight="1">
      <c r="A106" s="41"/>
      <c r="B106" s="42"/>
      <c r="C106" s="216" t="s">
        <v>334</v>
      </c>
      <c r="D106" s="216" t="s">
        <v>215</v>
      </c>
      <c r="E106" s="217" t="s">
        <v>5762</v>
      </c>
      <c r="F106" s="218" t="s">
        <v>5593</v>
      </c>
      <c r="G106" s="219" t="s">
        <v>263</v>
      </c>
      <c r="H106" s="220">
        <v>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901</v>
      </c>
    </row>
    <row r="107" s="2" customFormat="1" ht="16.5" customHeight="1">
      <c r="A107" s="41"/>
      <c r="B107" s="42"/>
      <c r="C107" s="216" t="s">
        <v>340</v>
      </c>
      <c r="D107" s="216" t="s">
        <v>215</v>
      </c>
      <c r="E107" s="217" t="s">
        <v>5763</v>
      </c>
      <c r="F107" s="218" t="s">
        <v>4619</v>
      </c>
      <c r="G107" s="219" t="s">
        <v>256</v>
      </c>
      <c r="H107" s="220">
        <v>15</v>
      </c>
      <c r="I107" s="221"/>
      <c r="J107" s="222">
        <f>ROUND(I107*H107,2)</f>
        <v>0</v>
      </c>
      <c r="K107" s="218" t="s">
        <v>21</v>
      </c>
      <c r="L107" s="47"/>
      <c r="M107" s="302" t="s">
        <v>21</v>
      </c>
      <c r="N107" s="303" t="s">
        <v>45</v>
      </c>
      <c r="O107" s="295"/>
      <c r="P107" s="304">
        <f>O107*H107</f>
        <v>0</v>
      </c>
      <c r="Q107" s="304">
        <v>0</v>
      </c>
      <c r="R107" s="304">
        <f>Q107*H107</f>
        <v>0</v>
      </c>
      <c r="S107" s="304">
        <v>0</v>
      </c>
      <c r="T107" s="30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917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FR8gz8aJ0E8daQrMNFe6mqhZ5BTpe45VrZ9FMy1mdu7/wvqeeO6adooOrleS1zhp00Oe4RHZZDB8kkqpUYVf+A==" hashValue="/hLoTuSYVR9qLd6SVC6dyQ/I/Rg8ct024XHlo1EL4c6CI843aitx1ZK2IZK4YLcu/wrVS6/a7pFjhzMGhwz8HA==" algorithmName="SHA-512" password="CC35"/>
  <autoFilter ref="C85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169</v>
      </c>
      <c r="AZ2" s="280" t="s">
        <v>5764</v>
      </c>
      <c r="BA2" s="280" t="s">
        <v>21</v>
      </c>
      <c r="BB2" s="280" t="s">
        <v>21</v>
      </c>
      <c r="BC2" s="280" t="s">
        <v>475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5765</v>
      </c>
      <c r="BA3" s="280" t="s">
        <v>21</v>
      </c>
      <c r="BB3" s="280" t="s">
        <v>21</v>
      </c>
      <c r="BC3" s="280" t="s">
        <v>5766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5767</v>
      </c>
      <c r="BA4" s="280" t="s">
        <v>21</v>
      </c>
      <c r="BB4" s="280" t="s">
        <v>21</v>
      </c>
      <c r="BC4" s="280" t="s">
        <v>946</v>
      </c>
      <c r="BD4" s="280" t="s">
        <v>86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5768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170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ROUND((SUM(BE92:BE217)),  2)</f>
        <v>0</v>
      </c>
      <c r="G35" s="41"/>
      <c r="H35" s="41"/>
      <c r="I35" s="161">
        <v>0.20999999999999999</v>
      </c>
      <c r="J35" s="160">
        <f>ROUND(((SUM(BE92:BE217))*I35),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ROUND((SUM(BF92:BF217)),  2)</f>
        <v>0</v>
      </c>
      <c r="G36" s="41"/>
      <c r="H36" s="41"/>
      <c r="I36" s="161">
        <v>0.12</v>
      </c>
      <c r="J36" s="160">
        <f>ROUND(((SUM(BF92:BF217))*I36),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ROUND((SUM(BG92:BG217)),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ROUND((SUM(BH92:BH217)),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ROUND((SUM(BI92:BI217)),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2.5 a 2.6 - Zpevněné plochy vozidlové a pochozí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J119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361</v>
      </c>
      <c r="E67" s="186"/>
      <c r="F67" s="186"/>
      <c r="G67" s="186"/>
      <c r="H67" s="186"/>
      <c r="I67" s="186"/>
      <c r="J67" s="187">
        <f>J137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2042</v>
      </c>
      <c r="E68" s="186"/>
      <c r="F68" s="186"/>
      <c r="G68" s="186"/>
      <c r="H68" s="186"/>
      <c r="I68" s="186"/>
      <c r="J68" s="187">
        <f>J182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196</v>
      </c>
      <c r="E69" s="186"/>
      <c r="F69" s="186"/>
      <c r="G69" s="186"/>
      <c r="H69" s="186"/>
      <c r="I69" s="186"/>
      <c r="J69" s="187">
        <f>J188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362</v>
      </c>
      <c r="E70" s="186"/>
      <c r="F70" s="186"/>
      <c r="G70" s="186"/>
      <c r="H70" s="186"/>
      <c r="I70" s="186"/>
      <c r="J70" s="187">
        <f>J215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DOZP Boletice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186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5596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188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2.5 a 2.6 - Zpevněné plochy vozidlové a pochozí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Boletice nad Labem</v>
      </c>
      <c r="G86" s="43"/>
      <c r="H86" s="43"/>
      <c r="I86" s="35" t="s">
        <v>24</v>
      </c>
      <c r="J86" s="75" t="str">
        <f>IF(J14="","",J14)</f>
        <v>26. 1. 2025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Statutární město Děčín</v>
      </c>
      <c r="G88" s="43"/>
      <c r="H88" s="43"/>
      <c r="I88" s="35" t="s">
        <v>32</v>
      </c>
      <c r="J88" s="39" t="str">
        <f>E23</f>
        <v>ŽELEZNÁ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Propos Liberec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199</v>
      </c>
      <c r="D91" s="192" t="s">
        <v>58</v>
      </c>
      <c r="E91" s="192" t="s">
        <v>54</v>
      </c>
      <c r="F91" s="192" t="s">
        <v>55</v>
      </c>
      <c r="G91" s="192" t="s">
        <v>200</v>
      </c>
      <c r="H91" s="192" t="s">
        <v>201</v>
      </c>
      <c r="I91" s="192" t="s">
        <v>202</v>
      </c>
      <c r="J91" s="192" t="s">
        <v>192</v>
      </c>
      <c r="K91" s="193" t="s">
        <v>203</v>
      </c>
      <c r="L91" s="194"/>
      <c r="M91" s="95" t="s">
        <v>21</v>
      </c>
      <c r="N91" s="96" t="s">
        <v>43</v>
      </c>
      <c r="O91" s="96" t="s">
        <v>204</v>
      </c>
      <c r="P91" s="96" t="s">
        <v>205</v>
      </c>
      <c r="Q91" s="96" t="s">
        <v>206</v>
      </c>
      <c r="R91" s="96" t="s">
        <v>207</v>
      </c>
      <c r="S91" s="96" t="s">
        <v>208</v>
      </c>
      <c r="T91" s="97" t="s">
        <v>209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210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146.64868459999997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72</v>
      </c>
      <c r="AU92" s="20" t="s">
        <v>193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72</v>
      </c>
      <c r="E93" s="203" t="s">
        <v>211</v>
      </c>
      <c r="F93" s="203" t="s">
        <v>212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P94+P119+P137+P182+P188+P215</f>
        <v>0</v>
      </c>
      <c r="Q93" s="208"/>
      <c r="R93" s="209">
        <f>R94+R119+R137+R182+R188+R215</f>
        <v>146.64868459999997</v>
      </c>
      <c r="S93" s="208"/>
      <c r="T93" s="210">
        <f>T94+T119+T137+T182+T188+T215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80</v>
      </c>
      <c r="AT93" s="212" t="s">
        <v>72</v>
      </c>
      <c r="AU93" s="212" t="s">
        <v>73</v>
      </c>
      <c r="AY93" s="211" t="s">
        <v>213</v>
      </c>
      <c r="BK93" s="213">
        <f>BK94+BK119+BK137+BK182+BK188+BK215</f>
        <v>0</v>
      </c>
    </row>
    <row r="94" s="12" customFormat="1" ht="22.8" customHeight="1">
      <c r="A94" s="12"/>
      <c r="B94" s="200"/>
      <c r="C94" s="201"/>
      <c r="D94" s="202" t="s">
        <v>72</v>
      </c>
      <c r="E94" s="214" t="s">
        <v>80</v>
      </c>
      <c r="F94" s="214" t="s">
        <v>214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SUM(P95:P118)</f>
        <v>0</v>
      </c>
      <c r="Q94" s="208"/>
      <c r="R94" s="209">
        <f>SUM(R95:R118)</f>
        <v>0</v>
      </c>
      <c r="S94" s="208"/>
      <c r="T94" s="210">
        <f>SUM(T95:T118)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72</v>
      </c>
      <c r="AU94" s="212" t="s">
        <v>80</v>
      </c>
      <c r="AY94" s="211" t="s">
        <v>213</v>
      </c>
      <c r="BK94" s="213">
        <f>SUM(BK95:BK118)</f>
        <v>0</v>
      </c>
    </row>
    <row r="95" s="2" customFormat="1" ht="21.75" customHeight="1">
      <c r="A95" s="41"/>
      <c r="B95" s="42"/>
      <c r="C95" s="216" t="s">
        <v>80</v>
      </c>
      <c r="D95" s="216" t="s">
        <v>215</v>
      </c>
      <c r="E95" s="217" t="s">
        <v>5769</v>
      </c>
      <c r="F95" s="218" t="s">
        <v>5770</v>
      </c>
      <c r="G95" s="219" t="s">
        <v>218</v>
      </c>
      <c r="H95" s="220">
        <v>41.780000000000001</v>
      </c>
      <c r="I95" s="221"/>
      <c r="J95" s="222">
        <f>ROUND(I95*H95,2)</f>
        <v>0</v>
      </c>
      <c r="K95" s="218" t="s">
        <v>219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86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5771</v>
      </c>
    </row>
    <row r="96" s="2" customFormat="1">
      <c r="A96" s="41"/>
      <c r="B96" s="42"/>
      <c r="C96" s="43"/>
      <c r="D96" s="229" t="s">
        <v>221</v>
      </c>
      <c r="E96" s="43"/>
      <c r="F96" s="230" t="s">
        <v>5772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221</v>
      </c>
      <c r="AU96" s="20" t="s">
        <v>86</v>
      </c>
    </row>
    <row r="97" s="14" customFormat="1">
      <c r="A97" s="14"/>
      <c r="B97" s="245"/>
      <c r="C97" s="246"/>
      <c r="D97" s="236" t="s">
        <v>223</v>
      </c>
      <c r="E97" s="247" t="s">
        <v>21</v>
      </c>
      <c r="F97" s="248" t="s">
        <v>5773</v>
      </c>
      <c r="G97" s="246"/>
      <c r="H97" s="249">
        <v>41.780000000000001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223</v>
      </c>
      <c r="AU97" s="255" t="s">
        <v>86</v>
      </c>
      <c r="AV97" s="14" t="s">
        <v>86</v>
      </c>
      <c r="AW97" s="14" t="s">
        <v>34</v>
      </c>
      <c r="AX97" s="14" t="s">
        <v>73</v>
      </c>
      <c r="AY97" s="255" t="s">
        <v>213</v>
      </c>
    </row>
    <row r="98" s="15" customFormat="1">
      <c r="A98" s="15"/>
      <c r="B98" s="256"/>
      <c r="C98" s="257"/>
      <c r="D98" s="236" t="s">
        <v>223</v>
      </c>
      <c r="E98" s="258" t="s">
        <v>21</v>
      </c>
      <c r="F98" s="259" t="s">
        <v>230</v>
      </c>
      <c r="G98" s="257"/>
      <c r="H98" s="260">
        <v>41.780000000000001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223</v>
      </c>
      <c r="AU98" s="266" t="s">
        <v>86</v>
      </c>
      <c r="AV98" s="15" t="s">
        <v>122</v>
      </c>
      <c r="AW98" s="15" t="s">
        <v>34</v>
      </c>
      <c r="AX98" s="15" t="s">
        <v>80</v>
      </c>
      <c r="AY98" s="266" t="s">
        <v>213</v>
      </c>
    </row>
    <row r="99" s="2" customFormat="1" ht="37.8" customHeight="1">
      <c r="A99" s="41"/>
      <c r="B99" s="42"/>
      <c r="C99" s="216" t="s">
        <v>86</v>
      </c>
      <c r="D99" s="216" t="s">
        <v>215</v>
      </c>
      <c r="E99" s="217" t="s">
        <v>216</v>
      </c>
      <c r="F99" s="218" t="s">
        <v>217</v>
      </c>
      <c r="G99" s="219" t="s">
        <v>218</v>
      </c>
      <c r="H99" s="220">
        <v>41.780000000000001</v>
      </c>
      <c r="I99" s="221"/>
      <c r="J99" s="222">
        <f>ROUND(I99*H99,2)</f>
        <v>0</v>
      </c>
      <c r="K99" s="218" t="s">
        <v>219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86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5774</v>
      </c>
    </row>
    <row r="100" s="2" customFormat="1">
      <c r="A100" s="41"/>
      <c r="B100" s="42"/>
      <c r="C100" s="43"/>
      <c r="D100" s="229" t="s">
        <v>221</v>
      </c>
      <c r="E100" s="43"/>
      <c r="F100" s="230" t="s">
        <v>222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221</v>
      </c>
      <c r="AU100" s="20" t="s">
        <v>86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5773</v>
      </c>
      <c r="G101" s="246"/>
      <c r="H101" s="249">
        <v>41.780000000000001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5" customFormat="1">
      <c r="A102" s="15"/>
      <c r="B102" s="256"/>
      <c r="C102" s="257"/>
      <c r="D102" s="236" t="s">
        <v>223</v>
      </c>
      <c r="E102" s="258" t="s">
        <v>21</v>
      </c>
      <c r="F102" s="259" t="s">
        <v>230</v>
      </c>
      <c r="G102" s="257"/>
      <c r="H102" s="260">
        <v>41.780000000000001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223</v>
      </c>
      <c r="AU102" s="266" t="s">
        <v>86</v>
      </c>
      <c r="AV102" s="15" t="s">
        <v>122</v>
      </c>
      <c r="AW102" s="15" t="s">
        <v>34</v>
      </c>
      <c r="AX102" s="15" t="s">
        <v>80</v>
      </c>
      <c r="AY102" s="266" t="s">
        <v>213</v>
      </c>
    </row>
    <row r="103" s="2" customFormat="1" ht="37.8" customHeight="1">
      <c r="A103" s="41"/>
      <c r="B103" s="42"/>
      <c r="C103" s="216" t="s">
        <v>116</v>
      </c>
      <c r="D103" s="216" t="s">
        <v>215</v>
      </c>
      <c r="E103" s="217" t="s">
        <v>5775</v>
      </c>
      <c r="F103" s="218" t="s">
        <v>5776</v>
      </c>
      <c r="G103" s="219" t="s">
        <v>218</v>
      </c>
      <c r="H103" s="220">
        <v>41.780000000000001</v>
      </c>
      <c r="I103" s="221"/>
      <c r="J103" s="222">
        <f>ROUND(I103*H103,2)</f>
        <v>0</v>
      </c>
      <c r="K103" s="218" t="s">
        <v>219</v>
      </c>
      <c r="L103" s="47"/>
      <c r="M103" s="223" t="s">
        <v>21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122</v>
      </c>
      <c r="AT103" s="227" t="s">
        <v>215</v>
      </c>
      <c r="AU103" s="227" t="s">
        <v>86</v>
      </c>
      <c r="AY103" s="20" t="s">
        <v>213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86</v>
      </c>
      <c r="BK103" s="228">
        <f>ROUND(I103*H103,2)</f>
        <v>0</v>
      </c>
      <c r="BL103" s="20" t="s">
        <v>122</v>
      </c>
      <c r="BM103" s="227" t="s">
        <v>5777</v>
      </c>
    </row>
    <row r="104" s="2" customFormat="1">
      <c r="A104" s="41"/>
      <c r="B104" s="42"/>
      <c r="C104" s="43"/>
      <c r="D104" s="229" t="s">
        <v>221</v>
      </c>
      <c r="E104" s="43"/>
      <c r="F104" s="230" t="s">
        <v>5778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221</v>
      </c>
      <c r="AU104" s="20" t="s">
        <v>86</v>
      </c>
    </row>
    <row r="105" s="14" customFormat="1">
      <c r="A105" s="14"/>
      <c r="B105" s="245"/>
      <c r="C105" s="246"/>
      <c r="D105" s="236" t="s">
        <v>223</v>
      </c>
      <c r="E105" s="247" t="s">
        <v>21</v>
      </c>
      <c r="F105" s="248" t="s">
        <v>5773</v>
      </c>
      <c r="G105" s="246"/>
      <c r="H105" s="249">
        <v>41.780000000000001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223</v>
      </c>
      <c r="AU105" s="255" t="s">
        <v>86</v>
      </c>
      <c r="AV105" s="14" t="s">
        <v>86</v>
      </c>
      <c r="AW105" s="14" t="s">
        <v>34</v>
      </c>
      <c r="AX105" s="14" t="s">
        <v>73</v>
      </c>
      <c r="AY105" s="255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41.780000000000001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24.15" customHeight="1">
      <c r="A107" s="41"/>
      <c r="B107" s="42"/>
      <c r="C107" s="216" t="s">
        <v>122</v>
      </c>
      <c r="D107" s="216" t="s">
        <v>215</v>
      </c>
      <c r="E107" s="217" t="s">
        <v>5779</v>
      </c>
      <c r="F107" s="218" t="s">
        <v>5780</v>
      </c>
      <c r="G107" s="219" t="s">
        <v>218</v>
      </c>
      <c r="H107" s="220">
        <v>41.780000000000001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5781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5782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4" customFormat="1">
      <c r="A109" s="14"/>
      <c r="B109" s="245"/>
      <c r="C109" s="246"/>
      <c r="D109" s="236" t="s">
        <v>223</v>
      </c>
      <c r="E109" s="247" t="s">
        <v>21</v>
      </c>
      <c r="F109" s="248" t="s">
        <v>5773</v>
      </c>
      <c r="G109" s="246"/>
      <c r="H109" s="249">
        <v>41.780000000000001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223</v>
      </c>
      <c r="AU109" s="255" t="s">
        <v>86</v>
      </c>
      <c r="AV109" s="14" t="s">
        <v>86</v>
      </c>
      <c r="AW109" s="14" t="s">
        <v>34</v>
      </c>
      <c r="AX109" s="14" t="s">
        <v>73</v>
      </c>
      <c r="AY109" s="255" t="s">
        <v>213</v>
      </c>
    </row>
    <row r="110" s="15" customFormat="1">
      <c r="A110" s="15"/>
      <c r="B110" s="256"/>
      <c r="C110" s="257"/>
      <c r="D110" s="236" t="s">
        <v>223</v>
      </c>
      <c r="E110" s="258" t="s">
        <v>21</v>
      </c>
      <c r="F110" s="259" t="s">
        <v>230</v>
      </c>
      <c r="G110" s="257"/>
      <c r="H110" s="260">
        <v>41.780000000000001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223</v>
      </c>
      <c r="AU110" s="266" t="s">
        <v>86</v>
      </c>
      <c r="AV110" s="15" t="s">
        <v>122</v>
      </c>
      <c r="AW110" s="15" t="s">
        <v>34</v>
      </c>
      <c r="AX110" s="15" t="s">
        <v>80</v>
      </c>
      <c r="AY110" s="266" t="s">
        <v>213</v>
      </c>
    </row>
    <row r="111" s="2" customFormat="1" ht="24.15" customHeight="1">
      <c r="A111" s="41"/>
      <c r="B111" s="42"/>
      <c r="C111" s="216" t="s">
        <v>125</v>
      </c>
      <c r="D111" s="216" t="s">
        <v>215</v>
      </c>
      <c r="E111" s="217" t="s">
        <v>384</v>
      </c>
      <c r="F111" s="218" t="s">
        <v>342</v>
      </c>
      <c r="G111" s="219" t="s">
        <v>284</v>
      </c>
      <c r="H111" s="220">
        <v>41.780000000000001</v>
      </c>
      <c r="I111" s="221"/>
      <c r="J111" s="222">
        <f>ROUND(I111*H111,2)</f>
        <v>0</v>
      </c>
      <c r="K111" s="218" t="s">
        <v>219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86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5783</v>
      </c>
    </row>
    <row r="112" s="2" customFormat="1">
      <c r="A112" s="41"/>
      <c r="B112" s="42"/>
      <c r="C112" s="43"/>
      <c r="D112" s="229" t="s">
        <v>221</v>
      </c>
      <c r="E112" s="43"/>
      <c r="F112" s="230" t="s">
        <v>386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221</v>
      </c>
      <c r="AU112" s="20" t="s">
        <v>86</v>
      </c>
    </row>
    <row r="113" s="14" customFormat="1">
      <c r="A113" s="14"/>
      <c r="B113" s="245"/>
      <c r="C113" s="246"/>
      <c r="D113" s="236" t="s">
        <v>223</v>
      </c>
      <c r="E113" s="247" t="s">
        <v>21</v>
      </c>
      <c r="F113" s="248" t="s">
        <v>5773</v>
      </c>
      <c r="G113" s="246"/>
      <c r="H113" s="249">
        <v>41.780000000000001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223</v>
      </c>
      <c r="AU113" s="255" t="s">
        <v>86</v>
      </c>
      <c r="AV113" s="14" t="s">
        <v>86</v>
      </c>
      <c r="AW113" s="14" t="s">
        <v>34</v>
      </c>
      <c r="AX113" s="14" t="s">
        <v>73</v>
      </c>
      <c r="AY113" s="255" t="s">
        <v>213</v>
      </c>
    </row>
    <row r="114" s="15" customFormat="1">
      <c r="A114" s="15"/>
      <c r="B114" s="256"/>
      <c r="C114" s="257"/>
      <c r="D114" s="236" t="s">
        <v>223</v>
      </c>
      <c r="E114" s="258" t="s">
        <v>21</v>
      </c>
      <c r="F114" s="259" t="s">
        <v>230</v>
      </c>
      <c r="G114" s="257"/>
      <c r="H114" s="260">
        <v>41.780000000000001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223</v>
      </c>
      <c r="AU114" s="266" t="s">
        <v>86</v>
      </c>
      <c r="AV114" s="15" t="s">
        <v>122</v>
      </c>
      <c r="AW114" s="15" t="s">
        <v>34</v>
      </c>
      <c r="AX114" s="15" t="s">
        <v>80</v>
      </c>
      <c r="AY114" s="266" t="s">
        <v>213</v>
      </c>
    </row>
    <row r="115" s="2" customFormat="1" ht="21.75" customHeight="1">
      <c r="A115" s="41"/>
      <c r="B115" s="42"/>
      <c r="C115" s="216" t="s">
        <v>145</v>
      </c>
      <c r="D115" s="216" t="s">
        <v>215</v>
      </c>
      <c r="E115" s="217" t="s">
        <v>5784</v>
      </c>
      <c r="F115" s="218" t="s">
        <v>5785</v>
      </c>
      <c r="G115" s="219" t="s">
        <v>248</v>
      </c>
      <c r="H115" s="220">
        <v>56.43</v>
      </c>
      <c r="I115" s="221"/>
      <c r="J115" s="222">
        <f>ROUND(I115*H115,2)</f>
        <v>0</v>
      </c>
      <c r="K115" s="218" t="s">
        <v>219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86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5786</v>
      </c>
    </row>
    <row r="116" s="2" customFormat="1">
      <c r="A116" s="41"/>
      <c r="B116" s="42"/>
      <c r="C116" s="43"/>
      <c r="D116" s="229" t="s">
        <v>221</v>
      </c>
      <c r="E116" s="43"/>
      <c r="F116" s="230" t="s">
        <v>5787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221</v>
      </c>
      <c r="AU116" s="20" t="s">
        <v>86</v>
      </c>
    </row>
    <row r="117" s="14" customFormat="1">
      <c r="A117" s="14"/>
      <c r="B117" s="245"/>
      <c r="C117" s="246"/>
      <c r="D117" s="236" t="s">
        <v>223</v>
      </c>
      <c r="E117" s="247" t="s">
        <v>21</v>
      </c>
      <c r="F117" s="248" t="s">
        <v>5788</v>
      </c>
      <c r="G117" s="246"/>
      <c r="H117" s="249">
        <v>56.43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223</v>
      </c>
      <c r="AU117" s="255" t="s">
        <v>86</v>
      </c>
      <c r="AV117" s="14" t="s">
        <v>86</v>
      </c>
      <c r="AW117" s="14" t="s">
        <v>34</v>
      </c>
      <c r="AX117" s="14" t="s">
        <v>73</v>
      </c>
      <c r="AY117" s="255" t="s">
        <v>213</v>
      </c>
    </row>
    <row r="118" s="15" customFormat="1">
      <c r="A118" s="15"/>
      <c r="B118" s="256"/>
      <c r="C118" s="257"/>
      <c r="D118" s="236" t="s">
        <v>223</v>
      </c>
      <c r="E118" s="258" t="s">
        <v>21</v>
      </c>
      <c r="F118" s="259" t="s">
        <v>230</v>
      </c>
      <c r="G118" s="257"/>
      <c r="H118" s="260">
        <v>56.43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223</v>
      </c>
      <c r="AU118" s="266" t="s">
        <v>86</v>
      </c>
      <c r="AV118" s="15" t="s">
        <v>122</v>
      </c>
      <c r="AW118" s="15" t="s">
        <v>34</v>
      </c>
      <c r="AX118" s="15" t="s">
        <v>80</v>
      </c>
      <c r="AY118" s="266" t="s">
        <v>213</v>
      </c>
    </row>
    <row r="119" s="12" customFormat="1" ht="22.8" customHeight="1">
      <c r="A119" s="12"/>
      <c r="B119" s="200"/>
      <c r="C119" s="201"/>
      <c r="D119" s="202" t="s">
        <v>72</v>
      </c>
      <c r="E119" s="214" t="s">
        <v>86</v>
      </c>
      <c r="F119" s="214" t="s">
        <v>742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SUM(P120:P136)</f>
        <v>0</v>
      </c>
      <c r="Q119" s="208"/>
      <c r="R119" s="209">
        <f>SUM(R120:R136)</f>
        <v>0.018740400000000001</v>
      </c>
      <c r="S119" s="208"/>
      <c r="T119" s="210">
        <f>SUM(T120:T136)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80</v>
      </c>
      <c r="AT119" s="212" t="s">
        <v>72</v>
      </c>
      <c r="AU119" s="212" t="s">
        <v>80</v>
      </c>
      <c r="AY119" s="211" t="s">
        <v>213</v>
      </c>
      <c r="BK119" s="213">
        <f>SUM(BK120:BK136)</f>
        <v>0</v>
      </c>
    </row>
    <row r="120" s="2" customFormat="1" ht="24.15" customHeight="1">
      <c r="A120" s="41"/>
      <c r="B120" s="42"/>
      <c r="C120" s="216" t="s">
        <v>260</v>
      </c>
      <c r="D120" s="216" t="s">
        <v>215</v>
      </c>
      <c r="E120" s="217" t="s">
        <v>5789</v>
      </c>
      <c r="F120" s="218" t="s">
        <v>5790</v>
      </c>
      <c r="G120" s="219" t="s">
        <v>248</v>
      </c>
      <c r="H120" s="220">
        <v>61.200000000000003</v>
      </c>
      <c r="I120" s="221"/>
      <c r="J120" s="222">
        <f>ROUND(I120*H120,2)</f>
        <v>0</v>
      </c>
      <c r="K120" s="218" t="s">
        <v>219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0.00010000000000000001</v>
      </c>
      <c r="R120" s="225">
        <f>Q120*H120</f>
        <v>0.0061200000000000004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86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5791</v>
      </c>
    </row>
    <row r="121" s="2" customFormat="1">
      <c r="A121" s="41"/>
      <c r="B121" s="42"/>
      <c r="C121" s="43"/>
      <c r="D121" s="229" t="s">
        <v>221</v>
      </c>
      <c r="E121" s="43"/>
      <c r="F121" s="230" t="s">
        <v>5792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221</v>
      </c>
      <c r="AU121" s="20" t="s">
        <v>86</v>
      </c>
    </row>
    <row r="122" s="14" customFormat="1">
      <c r="A122" s="14"/>
      <c r="B122" s="245"/>
      <c r="C122" s="246"/>
      <c r="D122" s="236" t="s">
        <v>223</v>
      </c>
      <c r="E122" s="247" t="s">
        <v>21</v>
      </c>
      <c r="F122" s="248" t="s">
        <v>5793</v>
      </c>
      <c r="G122" s="246"/>
      <c r="H122" s="249">
        <v>61.200000000000003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223</v>
      </c>
      <c r="AU122" s="255" t="s">
        <v>86</v>
      </c>
      <c r="AV122" s="14" t="s">
        <v>86</v>
      </c>
      <c r="AW122" s="14" t="s">
        <v>34</v>
      </c>
      <c r="AX122" s="14" t="s">
        <v>73</v>
      </c>
      <c r="AY122" s="255" t="s">
        <v>213</v>
      </c>
    </row>
    <row r="123" s="16" customFormat="1">
      <c r="A123" s="16"/>
      <c r="B123" s="282"/>
      <c r="C123" s="283"/>
      <c r="D123" s="236" t="s">
        <v>223</v>
      </c>
      <c r="E123" s="284" t="s">
        <v>5765</v>
      </c>
      <c r="F123" s="285" t="s">
        <v>380</v>
      </c>
      <c r="G123" s="283"/>
      <c r="H123" s="286">
        <v>61.200000000000003</v>
      </c>
      <c r="I123" s="287"/>
      <c r="J123" s="283"/>
      <c r="K123" s="283"/>
      <c r="L123" s="288"/>
      <c r="M123" s="289"/>
      <c r="N123" s="290"/>
      <c r="O123" s="290"/>
      <c r="P123" s="290"/>
      <c r="Q123" s="290"/>
      <c r="R123" s="290"/>
      <c r="S123" s="290"/>
      <c r="T123" s="29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92" t="s">
        <v>223</v>
      </c>
      <c r="AU123" s="292" t="s">
        <v>86</v>
      </c>
      <c r="AV123" s="16" t="s">
        <v>116</v>
      </c>
      <c r="AW123" s="16" t="s">
        <v>34</v>
      </c>
      <c r="AX123" s="16" t="s">
        <v>73</v>
      </c>
      <c r="AY123" s="292" t="s">
        <v>213</v>
      </c>
    </row>
    <row r="124" s="15" customFormat="1">
      <c r="A124" s="15"/>
      <c r="B124" s="256"/>
      <c r="C124" s="257"/>
      <c r="D124" s="236" t="s">
        <v>223</v>
      </c>
      <c r="E124" s="258" t="s">
        <v>21</v>
      </c>
      <c r="F124" s="259" t="s">
        <v>230</v>
      </c>
      <c r="G124" s="257"/>
      <c r="H124" s="260">
        <v>61.200000000000003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223</v>
      </c>
      <c r="AU124" s="266" t="s">
        <v>86</v>
      </c>
      <c r="AV124" s="15" t="s">
        <v>122</v>
      </c>
      <c r="AW124" s="15" t="s">
        <v>34</v>
      </c>
      <c r="AX124" s="15" t="s">
        <v>80</v>
      </c>
      <c r="AY124" s="266" t="s">
        <v>213</v>
      </c>
    </row>
    <row r="125" s="2" customFormat="1" ht="16.5" customHeight="1">
      <c r="A125" s="41"/>
      <c r="B125" s="42"/>
      <c r="C125" s="267" t="s">
        <v>244</v>
      </c>
      <c r="D125" s="267" t="s">
        <v>241</v>
      </c>
      <c r="E125" s="268" t="s">
        <v>5794</v>
      </c>
      <c r="F125" s="269" t="s">
        <v>5795</v>
      </c>
      <c r="G125" s="270" t="s">
        <v>248</v>
      </c>
      <c r="H125" s="271">
        <v>72.491</v>
      </c>
      <c r="I125" s="272"/>
      <c r="J125" s="273">
        <f>ROUND(I125*H125,2)</f>
        <v>0</v>
      </c>
      <c r="K125" s="269" t="s">
        <v>219</v>
      </c>
      <c r="L125" s="274"/>
      <c r="M125" s="275" t="s">
        <v>21</v>
      </c>
      <c r="N125" s="276" t="s">
        <v>45</v>
      </c>
      <c r="O125" s="87"/>
      <c r="P125" s="225">
        <f>O125*H125</f>
        <v>0</v>
      </c>
      <c r="Q125" s="225">
        <v>0.00010000000000000001</v>
      </c>
      <c r="R125" s="225">
        <f>Q125*H125</f>
        <v>0.0072491000000000005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244</v>
      </c>
      <c r="AT125" s="227" t="s">
        <v>241</v>
      </c>
      <c r="AU125" s="227" t="s">
        <v>86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5796</v>
      </c>
    </row>
    <row r="126" s="14" customFormat="1">
      <c r="A126" s="14"/>
      <c r="B126" s="245"/>
      <c r="C126" s="246"/>
      <c r="D126" s="236" t="s">
        <v>223</v>
      </c>
      <c r="E126" s="247" t="s">
        <v>21</v>
      </c>
      <c r="F126" s="248" t="s">
        <v>5797</v>
      </c>
      <c r="G126" s="246"/>
      <c r="H126" s="249">
        <v>72.491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223</v>
      </c>
      <c r="AU126" s="255" t="s">
        <v>86</v>
      </c>
      <c r="AV126" s="14" t="s">
        <v>86</v>
      </c>
      <c r="AW126" s="14" t="s">
        <v>34</v>
      </c>
      <c r="AX126" s="14" t="s">
        <v>73</v>
      </c>
      <c r="AY126" s="255" t="s">
        <v>213</v>
      </c>
    </row>
    <row r="127" s="15" customFormat="1">
      <c r="A127" s="15"/>
      <c r="B127" s="256"/>
      <c r="C127" s="257"/>
      <c r="D127" s="236" t="s">
        <v>223</v>
      </c>
      <c r="E127" s="258" t="s">
        <v>21</v>
      </c>
      <c r="F127" s="259" t="s">
        <v>230</v>
      </c>
      <c r="G127" s="257"/>
      <c r="H127" s="260">
        <v>72.491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223</v>
      </c>
      <c r="AU127" s="266" t="s">
        <v>86</v>
      </c>
      <c r="AV127" s="15" t="s">
        <v>122</v>
      </c>
      <c r="AW127" s="15" t="s">
        <v>34</v>
      </c>
      <c r="AX127" s="15" t="s">
        <v>80</v>
      </c>
      <c r="AY127" s="266" t="s">
        <v>213</v>
      </c>
    </row>
    <row r="128" s="2" customFormat="1" ht="24.15" customHeight="1">
      <c r="A128" s="41"/>
      <c r="B128" s="42"/>
      <c r="C128" s="216" t="s">
        <v>252</v>
      </c>
      <c r="D128" s="216" t="s">
        <v>215</v>
      </c>
      <c r="E128" s="217" t="s">
        <v>5789</v>
      </c>
      <c r="F128" s="218" t="s">
        <v>5790</v>
      </c>
      <c r="G128" s="219" t="s">
        <v>248</v>
      </c>
      <c r="H128" s="220">
        <v>25</v>
      </c>
      <c r="I128" s="221"/>
      <c r="J128" s="222">
        <f>ROUND(I128*H128,2)</f>
        <v>0</v>
      </c>
      <c r="K128" s="218" t="s">
        <v>219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0.00010000000000000001</v>
      </c>
      <c r="R128" s="225">
        <f>Q128*H128</f>
        <v>0.0025000000000000001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86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5798</v>
      </c>
    </row>
    <row r="129" s="2" customFormat="1">
      <c r="A129" s="41"/>
      <c r="B129" s="42"/>
      <c r="C129" s="43"/>
      <c r="D129" s="229" t="s">
        <v>221</v>
      </c>
      <c r="E129" s="43"/>
      <c r="F129" s="230" t="s">
        <v>5792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221</v>
      </c>
      <c r="AU129" s="20" t="s">
        <v>86</v>
      </c>
    </row>
    <row r="130" s="13" customFormat="1">
      <c r="A130" s="13"/>
      <c r="B130" s="234"/>
      <c r="C130" s="235"/>
      <c r="D130" s="236" t="s">
        <v>223</v>
      </c>
      <c r="E130" s="237" t="s">
        <v>21</v>
      </c>
      <c r="F130" s="238" t="s">
        <v>5799</v>
      </c>
      <c r="G130" s="235"/>
      <c r="H130" s="237" t="s">
        <v>21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223</v>
      </c>
      <c r="AU130" s="244" t="s">
        <v>86</v>
      </c>
      <c r="AV130" s="13" t="s">
        <v>80</v>
      </c>
      <c r="AW130" s="13" t="s">
        <v>34</v>
      </c>
      <c r="AX130" s="13" t="s">
        <v>73</v>
      </c>
      <c r="AY130" s="244" t="s">
        <v>213</v>
      </c>
    </row>
    <row r="131" s="14" customFormat="1">
      <c r="A131" s="14"/>
      <c r="B131" s="245"/>
      <c r="C131" s="246"/>
      <c r="D131" s="236" t="s">
        <v>223</v>
      </c>
      <c r="E131" s="247" t="s">
        <v>21</v>
      </c>
      <c r="F131" s="248" t="s">
        <v>5800</v>
      </c>
      <c r="G131" s="246"/>
      <c r="H131" s="249">
        <v>25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223</v>
      </c>
      <c r="AU131" s="255" t="s">
        <v>86</v>
      </c>
      <c r="AV131" s="14" t="s">
        <v>86</v>
      </c>
      <c r="AW131" s="14" t="s">
        <v>34</v>
      </c>
      <c r="AX131" s="14" t="s">
        <v>73</v>
      </c>
      <c r="AY131" s="255" t="s">
        <v>213</v>
      </c>
    </row>
    <row r="132" s="16" customFormat="1">
      <c r="A132" s="16"/>
      <c r="B132" s="282"/>
      <c r="C132" s="283"/>
      <c r="D132" s="236" t="s">
        <v>223</v>
      </c>
      <c r="E132" s="284" t="s">
        <v>5764</v>
      </c>
      <c r="F132" s="285" t="s">
        <v>380</v>
      </c>
      <c r="G132" s="283"/>
      <c r="H132" s="286">
        <v>25</v>
      </c>
      <c r="I132" s="287"/>
      <c r="J132" s="283"/>
      <c r="K132" s="283"/>
      <c r="L132" s="288"/>
      <c r="M132" s="289"/>
      <c r="N132" s="290"/>
      <c r="O132" s="290"/>
      <c r="P132" s="290"/>
      <c r="Q132" s="290"/>
      <c r="R132" s="290"/>
      <c r="S132" s="290"/>
      <c r="T132" s="29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2" t="s">
        <v>223</v>
      </c>
      <c r="AU132" s="292" t="s">
        <v>86</v>
      </c>
      <c r="AV132" s="16" t="s">
        <v>116</v>
      </c>
      <c r="AW132" s="16" t="s">
        <v>34</v>
      </c>
      <c r="AX132" s="16" t="s">
        <v>73</v>
      </c>
      <c r="AY132" s="292" t="s">
        <v>213</v>
      </c>
    </row>
    <row r="133" s="15" customFormat="1">
      <c r="A133" s="15"/>
      <c r="B133" s="256"/>
      <c r="C133" s="257"/>
      <c r="D133" s="236" t="s">
        <v>223</v>
      </c>
      <c r="E133" s="258" t="s">
        <v>21</v>
      </c>
      <c r="F133" s="259" t="s">
        <v>230</v>
      </c>
      <c r="G133" s="257"/>
      <c r="H133" s="260">
        <v>25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223</v>
      </c>
      <c r="AU133" s="266" t="s">
        <v>86</v>
      </c>
      <c r="AV133" s="15" t="s">
        <v>122</v>
      </c>
      <c r="AW133" s="15" t="s">
        <v>34</v>
      </c>
      <c r="AX133" s="15" t="s">
        <v>80</v>
      </c>
      <c r="AY133" s="266" t="s">
        <v>213</v>
      </c>
    </row>
    <row r="134" s="2" customFormat="1" ht="16.5" customHeight="1">
      <c r="A134" s="41"/>
      <c r="B134" s="42"/>
      <c r="C134" s="267" t="s">
        <v>281</v>
      </c>
      <c r="D134" s="267" t="s">
        <v>241</v>
      </c>
      <c r="E134" s="268" t="s">
        <v>5794</v>
      </c>
      <c r="F134" s="269" t="s">
        <v>5795</v>
      </c>
      <c r="G134" s="270" t="s">
        <v>248</v>
      </c>
      <c r="H134" s="271">
        <v>28.713000000000001</v>
      </c>
      <c r="I134" s="272"/>
      <c r="J134" s="273">
        <f>ROUND(I134*H134,2)</f>
        <v>0</v>
      </c>
      <c r="K134" s="269" t="s">
        <v>219</v>
      </c>
      <c r="L134" s="274"/>
      <c r="M134" s="275" t="s">
        <v>21</v>
      </c>
      <c r="N134" s="276" t="s">
        <v>45</v>
      </c>
      <c r="O134" s="87"/>
      <c r="P134" s="225">
        <f>O134*H134</f>
        <v>0</v>
      </c>
      <c r="Q134" s="225">
        <v>0.00010000000000000001</v>
      </c>
      <c r="R134" s="225">
        <f>Q134*H134</f>
        <v>0.0028713000000000002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244</v>
      </c>
      <c r="AT134" s="227" t="s">
        <v>241</v>
      </c>
      <c r="AU134" s="227" t="s">
        <v>86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5801</v>
      </c>
    </row>
    <row r="135" s="14" customFormat="1">
      <c r="A135" s="14"/>
      <c r="B135" s="245"/>
      <c r="C135" s="246"/>
      <c r="D135" s="236" t="s">
        <v>223</v>
      </c>
      <c r="E135" s="247" t="s">
        <v>21</v>
      </c>
      <c r="F135" s="248" t="s">
        <v>5802</v>
      </c>
      <c r="G135" s="246"/>
      <c r="H135" s="249">
        <v>28.713000000000001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223</v>
      </c>
      <c r="AU135" s="255" t="s">
        <v>86</v>
      </c>
      <c r="AV135" s="14" t="s">
        <v>86</v>
      </c>
      <c r="AW135" s="14" t="s">
        <v>34</v>
      </c>
      <c r="AX135" s="14" t="s">
        <v>73</v>
      </c>
      <c r="AY135" s="255" t="s">
        <v>213</v>
      </c>
    </row>
    <row r="136" s="15" customFormat="1">
      <c r="A136" s="15"/>
      <c r="B136" s="256"/>
      <c r="C136" s="257"/>
      <c r="D136" s="236" t="s">
        <v>223</v>
      </c>
      <c r="E136" s="258" t="s">
        <v>21</v>
      </c>
      <c r="F136" s="259" t="s">
        <v>230</v>
      </c>
      <c r="G136" s="257"/>
      <c r="H136" s="260">
        <v>28.713000000000001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223</v>
      </c>
      <c r="AU136" s="266" t="s">
        <v>86</v>
      </c>
      <c r="AV136" s="15" t="s">
        <v>122</v>
      </c>
      <c r="AW136" s="15" t="s">
        <v>34</v>
      </c>
      <c r="AX136" s="15" t="s">
        <v>80</v>
      </c>
      <c r="AY136" s="266" t="s">
        <v>213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125</v>
      </c>
      <c r="F137" s="214" t="s">
        <v>395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SUM(P138:P181)</f>
        <v>0</v>
      </c>
      <c r="Q137" s="208"/>
      <c r="R137" s="209">
        <f>SUM(R138:R181)</f>
        <v>119.81510219999998</v>
      </c>
      <c r="S137" s="208"/>
      <c r="T137" s="210">
        <f>SUM(T138:T181)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72</v>
      </c>
      <c r="AU137" s="212" t="s">
        <v>80</v>
      </c>
      <c r="AY137" s="211" t="s">
        <v>213</v>
      </c>
      <c r="BK137" s="213">
        <f>SUM(BK138:BK181)</f>
        <v>0</v>
      </c>
    </row>
    <row r="138" s="2" customFormat="1" ht="21.75" customHeight="1">
      <c r="A138" s="41"/>
      <c r="B138" s="42"/>
      <c r="C138" s="216" t="s">
        <v>287</v>
      </c>
      <c r="D138" s="216" t="s">
        <v>215</v>
      </c>
      <c r="E138" s="217" t="s">
        <v>5803</v>
      </c>
      <c r="F138" s="218" t="s">
        <v>5804</v>
      </c>
      <c r="G138" s="219" t="s">
        <v>248</v>
      </c>
      <c r="H138" s="220">
        <v>20</v>
      </c>
      <c r="I138" s="221"/>
      <c r="J138" s="222">
        <f>ROUND(I138*H138,2)</f>
        <v>0</v>
      </c>
      <c r="K138" s="218" t="s">
        <v>219</v>
      </c>
      <c r="L138" s="47"/>
      <c r="M138" s="223" t="s">
        <v>21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122</v>
      </c>
      <c r="AT138" s="227" t="s">
        <v>215</v>
      </c>
      <c r="AU138" s="227" t="s">
        <v>86</v>
      </c>
      <c r="AY138" s="20" t="s">
        <v>213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86</v>
      </c>
      <c r="BK138" s="228">
        <f>ROUND(I138*H138,2)</f>
        <v>0</v>
      </c>
      <c r="BL138" s="20" t="s">
        <v>122</v>
      </c>
      <c r="BM138" s="227" t="s">
        <v>5805</v>
      </c>
    </row>
    <row r="139" s="2" customFormat="1">
      <c r="A139" s="41"/>
      <c r="B139" s="42"/>
      <c r="C139" s="43"/>
      <c r="D139" s="229" t="s">
        <v>221</v>
      </c>
      <c r="E139" s="43"/>
      <c r="F139" s="230" t="s">
        <v>5806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221</v>
      </c>
      <c r="AU139" s="20" t="s">
        <v>86</v>
      </c>
    </row>
    <row r="140" s="2" customFormat="1">
      <c r="A140" s="41"/>
      <c r="B140" s="42"/>
      <c r="C140" s="43"/>
      <c r="D140" s="236" t="s">
        <v>367</v>
      </c>
      <c r="E140" s="43"/>
      <c r="F140" s="281" t="s">
        <v>5807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367</v>
      </c>
      <c r="AU140" s="20" t="s">
        <v>86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5808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1291</v>
      </c>
      <c r="G142" s="246"/>
      <c r="H142" s="249">
        <v>20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5" customFormat="1">
      <c r="A143" s="15"/>
      <c r="B143" s="256"/>
      <c r="C143" s="257"/>
      <c r="D143" s="236" t="s">
        <v>223</v>
      </c>
      <c r="E143" s="258" t="s">
        <v>21</v>
      </c>
      <c r="F143" s="259" t="s">
        <v>230</v>
      </c>
      <c r="G143" s="257"/>
      <c r="H143" s="260">
        <v>20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223</v>
      </c>
      <c r="AU143" s="266" t="s">
        <v>86</v>
      </c>
      <c r="AV143" s="15" t="s">
        <v>122</v>
      </c>
      <c r="AW143" s="15" t="s">
        <v>34</v>
      </c>
      <c r="AX143" s="15" t="s">
        <v>80</v>
      </c>
      <c r="AY143" s="266" t="s">
        <v>213</v>
      </c>
    </row>
    <row r="144" s="2" customFormat="1" ht="21.75" customHeight="1">
      <c r="A144" s="41"/>
      <c r="B144" s="42"/>
      <c r="C144" s="216" t="s">
        <v>8</v>
      </c>
      <c r="D144" s="216" t="s">
        <v>215</v>
      </c>
      <c r="E144" s="217" t="s">
        <v>5809</v>
      </c>
      <c r="F144" s="218" t="s">
        <v>5810</v>
      </c>
      <c r="G144" s="219" t="s">
        <v>248</v>
      </c>
      <c r="H144" s="220">
        <v>577.15999999999997</v>
      </c>
      <c r="I144" s="221"/>
      <c r="J144" s="222">
        <f>ROUND(I144*H144,2)</f>
        <v>0</v>
      </c>
      <c r="K144" s="218" t="s">
        <v>219</v>
      </c>
      <c r="L144" s="47"/>
      <c r="M144" s="223" t="s">
        <v>21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122</v>
      </c>
      <c r="AT144" s="227" t="s">
        <v>215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5811</v>
      </c>
    </row>
    <row r="145" s="2" customFormat="1">
      <c r="A145" s="41"/>
      <c r="B145" s="42"/>
      <c r="C145" s="43"/>
      <c r="D145" s="229" t="s">
        <v>221</v>
      </c>
      <c r="E145" s="43"/>
      <c r="F145" s="230" t="s">
        <v>5812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221</v>
      </c>
      <c r="AU145" s="20" t="s">
        <v>86</v>
      </c>
    </row>
    <row r="146" s="2" customFormat="1">
      <c r="A146" s="41"/>
      <c r="B146" s="42"/>
      <c r="C146" s="43"/>
      <c r="D146" s="236" t="s">
        <v>367</v>
      </c>
      <c r="E146" s="43"/>
      <c r="F146" s="281" t="s">
        <v>5807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367</v>
      </c>
      <c r="AU146" s="20" t="s">
        <v>86</v>
      </c>
    </row>
    <row r="147" s="14" customFormat="1">
      <c r="A147" s="14"/>
      <c r="B147" s="245"/>
      <c r="C147" s="246"/>
      <c r="D147" s="236" t="s">
        <v>223</v>
      </c>
      <c r="E147" s="247" t="s">
        <v>21</v>
      </c>
      <c r="F147" s="248" t="s">
        <v>5813</v>
      </c>
      <c r="G147" s="246"/>
      <c r="H147" s="249">
        <v>577.15999999999997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223</v>
      </c>
      <c r="AU147" s="255" t="s">
        <v>86</v>
      </c>
      <c r="AV147" s="14" t="s">
        <v>86</v>
      </c>
      <c r="AW147" s="14" t="s">
        <v>34</v>
      </c>
      <c r="AX147" s="14" t="s">
        <v>73</v>
      </c>
      <c r="AY147" s="255" t="s">
        <v>213</v>
      </c>
    </row>
    <row r="148" s="15" customFormat="1">
      <c r="A148" s="15"/>
      <c r="B148" s="256"/>
      <c r="C148" s="257"/>
      <c r="D148" s="236" t="s">
        <v>223</v>
      </c>
      <c r="E148" s="258" t="s">
        <v>21</v>
      </c>
      <c r="F148" s="259" t="s">
        <v>230</v>
      </c>
      <c r="G148" s="257"/>
      <c r="H148" s="260">
        <v>577.15999999999997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223</v>
      </c>
      <c r="AU148" s="266" t="s">
        <v>86</v>
      </c>
      <c r="AV148" s="15" t="s">
        <v>122</v>
      </c>
      <c r="AW148" s="15" t="s">
        <v>34</v>
      </c>
      <c r="AX148" s="15" t="s">
        <v>80</v>
      </c>
      <c r="AY148" s="266" t="s">
        <v>213</v>
      </c>
    </row>
    <row r="149" s="2" customFormat="1" ht="21.75" customHeight="1">
      <c r="A149" s="41"/>
      <c r="B149" s="42"/>
      <c r="C149" s="216" t="s">
        <v>299</v>
      </c>
      <c r="D149" s="216" t="s">
        <v>215</v>
      </c>
      <c r="E149" s="217" t="s">
        <v>5814</v>
      </c>
      <c r="F149" s="218" t="s">
        <v>5815</v>
      </c>
      <c r="G149" s="219" t="s">
        <v>248</v>
      </c>
      <c r="H149" s="220">
        <v>577.13999999999999</v>
      </c>
      <c r="I149" s="221"/>
      <c r="J149" s="222">
        <f>ROUND(I149*H149,2)</f>
        <v>0</v>
      </c>
      <c r="K149" s="218" t="s">
        <v>219</v>
      </c>
      <c r="L149" s="47"/>
      <c r="M149" s="223" t="s">
        <v>21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122</v>
      </c>
      <c r="AT149" s="227" t="s">
        <v>215</v>
      </c>
      <c r="AU149" s="227" t="s">
        <v>86</v>
      </c>
      <c r="AY149" s="20" t="s">
        <v>213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86</v>
      </c>
      <c r="BK149" s="228">
        <f>ROUND(I149*H149,2)</f>
        <v>0</v>
      </c>
      <c r="BL149" s="20" t="s">
        <v>122</v>
      </c>
      <c r="BM149" s="227" t="s">
        <v>5816</v>
      </c>
    </row>
    <row r="150" s="2" customFormat="1">
      <c r="A150" s="41"/>
      <c r="B150" s="42"/>
      <c r="C150" s="43"/>
      <c r="D150" s="229" t="s">
        <v>221</v>
      </c>
      <c r="E150" s="43"/>
      <c r="F150" s="230" t="s">
        <v>5817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221</v>
      </c>
      <c r="AU150" s="20" t="s">
        <v>86</v>
      </c>
    </row>
    <row r="151" s="2" customFormat="1">
      <c r="A151" s="41"/>
      <c r="B151" s="42"/>
      <c r="C151" s="43"/>
      <c r="D151" s="236" t="s">
        <v>367</v>
      </c>
      <c r="E151" s="43"/>
      <c r="F151" s="281" t="s">
        <v>5818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367</v>
      </c>
      <c r="AU151" s="20" t="s">
        <v>86</v>
      </c>
    </row>
    <row r="152" s="14" customFormat="1">
      <c r="A152" s="14"/>
      <c r="B152" s="245"/>
      <c r="C152" s="246"/>
      <c r="D152" s="236" t="s">
        <v>223</v>
      </c>
      <c r="E152" s="247" t="s">
        <v>21</v>
      </c>
      <c r="F152" s="248" t="s">
        <v>5819</v>
      </c>
      <c r="G152" s="246"/>
      <c r="H152" s="249">
        <v>577.13999999999999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223</v>
      </c>
      <c r="AU152" s="255" t="s">
        <v>86</v>
      </c>
      <c r="AV152" s="14" t="s">
        <v>86</v>
      </c>
      <c r="AW152" s="14" t="s">
        <v>34</v>
      </c>
      <c r="AX152" s="14" t="s">
        <v>73</v>
      </c>
      <c r="AY152" s="255" t="s">
        <v>213</v>
      </c>
    </row>
    <row r="153" s="15" customFormat="1">
      <c r="A153" s="15"/>
      <c r="B153" s="256"/>
      <c r="C153" s="257"/>
      <c r="D153" s="236" t="s">
        <v>223</v>
      </c>
      <c r="E153" s="258" t="s">
        <v>21</v>
      </c>
      <c r="F153" s="259" t="s">
        <v>230</v>
      </c>
      <c r="G153" s="257"/>
      <c r="H153" s="260">
        <v>577.13999999999999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223</v>
      </c>
      <c r="AU153" s="266" t="s">
        <v>86</v>
      </c>
      <c r="AV153" s="15" t="s">
        <v>122</v>
      </c>
      <c r="AW153" s="15" t="s">
        <v>34</v>
      </c>
      <c r="AX153" s="15" t="s">
        <v>80</v>
      </c>
      <c r="AY153" s="266" t="s">
        <v>213</v>
      </c>
    </row>
    <row r="154" s="2" customFormat="1" ht="21.75" customHeight="1">
      <c r="A154" s="41"/>
      <c r="B154" s="42"/>
      <c r="C154" s="216" t="s">
        <v>304</v>
      </c>
      <c r="D154" s="216" t="s">
        <v>215</v>
      </c>
      <c r="E154" s="217" t="s">
        <v>5820</v>
      </c>
      <c r="F154" s="218" t="s">
        <v>5821</v>
      </c>
      <c r="G154" s="219" t="s">
        <v>248</v>
      </c>
      <c r="H154" s="220">
        <v>20</v>
      </c>
      <c r="I154" s="221"/>
      <c r="J154" s="222">
        <f>ROUND(I154*H154,2)</f>
        <v>0</v>
      </c>
      <c r="K154" s="218" t="s">
        <v>219</v>
      </c>
      <c r="L154" s="47"/>
      <c r="M154" s="223" t="s">
        <v>21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122</v>
      </c>
      <c r="AT154" s="227" t="s">
        <v>215</v>
      </c>
      <c r="AU154" s="227" t="s">
        <v>86</v>
      </c>
      <c r="AY154" s="20" t="s">
        <v>213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86</v>
      </c>
      <c r="BK154" s="228">
        <f>ROUND(I154*H154,2)</f>
        <v>0</v>
      </c>
      <c r="BL154" s="20" t="s">
        <v>122</v>
      </c>
      <c r="BM154" s="227" t="s">
        <v>5822</v>
      </c>
    </row>
    <row r="155" s="2" customFormat="1">
      <c r="A155" s="41"/>
      <c r="B155" s="42"/>
      <c r="C155" s="43"/>
      <c r="D155" s="229" t="s">
        <v>221</v>
      </c>
      <c r="E155" s="43"/>
      <c r="F155" s="230" t="s">
        <v>5823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221</v>
      </c>
      <c r="AU155" s="20" t="s">
        <v>86</v>
      </c>
    </row>
    <row r="156" s="2" customFormat="1">
      <c r="A156" s="41"/>
      <c r="B156" s="42"/>
      <c r="C156" s="43"/>
      <c r="D156" s="236" t="s">
        <v>367</v>
      </c>
      <c r="E156" s="43"/>
      <c r="F156" s="281" t="s">
        <v>5824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367</v>
      </c>
      <c r="AU156" s="20" t="s">
        <v>86</v>
      </c>
    </row>
    <row r="157" s="13" customFormat="1">
      <c r="A157" s="13"/>
      <c r="B157" s="234"/>
      <c r="C157" s="235"/>
      <c r="D157" s="236" t="s">
        <v>223</v>
      </c>
      <c r="E157" s="237" t="s">
        <v>21</v>
      </c>
      <c r="F157" s="238" t="s">
        <v>5808</v>
      </c>
      <c r="G157" s="235"/>
      <c r="H157" s="237" t="s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223</v>
      </c>
      <c r="AU157" s="244" t="s">
        <v>86</v>
      </c>
      <c r="AV157" s="13" t="s">
        <v>80</v>
      </c>
      <c r="AW157" s="13" t="s">
        <v>34</v>
      </c>
      <c r="AX157" s="13" t="s">
        <v>73</v>
      </c>
      <c r="AY157" s="244" t="s">
        <v>213</v>
      </c>
    </row>
    <row r="158" s="14" customFormat="1">
      <c r="A158" s="14"/>
      <c r="B158" s="245"/>
      <c r="C158" s="246"/>
      <c r="D158" s="236" t="s">
        <v>223</v>
      </c>
      <c r="E158" s="247" t="s">
        <v>21</v>
      </c>
      <c r="F158" s="248" t="s">
        <v>1291</v>
      </c>
      <c r="G158" s="246"/>
      <c r="H158" s="249">
        <v>20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223</v>
      </c>
      <c r="AU158" s="255" t="s">
        <v>86</v>
      </c>
      <c r="AV158" s="14" t="s">
        <v>86</v>
      </c>
      <c r="AW158" s="14" t="s">
        <v>34</v>
      </c>
      <c r="AX158" s="14" t="s">
        <v>73</v>
      </c>
      <c r="AY158" s="255" t="s">
        <v>213</v>
      </c>
    </row>
    <row r="159" s="15" customFormat="1">
      <c r="A159" s="15"/>
      <c r="B159" s="256"/>
      <c r="C159" s="257"/>
      <c r="D159" s="236" t="s">
        <v>223</v>
      </c>
      <c r="E159" s="258" t="s">
        <v>21</v>
      </c>
      <c r="F159" s="259" t="s">
        <v>230</v>
      </c>
      <c r="G159" s="257"/>
      <c r="H159" s="260">
        <v>20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223</v>
      </c>
      <c r="AU159" s="266" t="s">
        <v>86</v>
      </c>
      <c r="AV159" s="15" t="s">
        <v>122</v>
      </c>
      <c r="AW159" s="15" t="s">
        <v>34</v>
      </c>
      <c r="AX159" s="15" t="s">
        <v>80</v>
      </c>
      <c r="AY159" s="266" t="s">
        <v>213</v>
      </c>
    </row>
    <row r="160" s="2" customFormat="1" ht="37.8" customHeight="1">
      <c r="A160" s="41"/>
      <c r="B160" s="42"/>
      <c r="C160" s="216" t="s">
        <v>308</v>
      </c>
      <c r="D160" s="216" t="s">
        <v>215</v>
      </c>
      <c r="E160" s="217" t="s">
        <v>5825</v>
      </c>
      <c r="F160" s="218" t="s">
        <v>5826</v>
      </c>
      <c r="G160" s="219" t="s">
        <v>248</v>
      </c>
      <c r="H160" s="220">
        <v>583.40999999999997</v>
      </c>
      <c r="I160" s="221"/>
      <c r="J160" s="222">
        <f>ROUND(I160*H160,2)</f>
        <v>0</v>
      </c>
      <c r="K160" s="218" t="s">
        <v>219</v>
      </c>
      <c r="L160" s="47"/>
      <c r="M160" s="223" t="s">
        <v>21</v>
      </c>
      <c r="N160" s="224" t="s">
        <v>45</v>
      </c>
      <c r="O160" s="87"/>
      <c r="P160" s="225">
        <f>O160*H160</f>
        <v>0</v>
      </c>
      <c r="Q160" s="225">
        <v>0.089219999999999994</v>
      </c>
      <c r="R160" s="225">
        <f>Q160*H160</f>
        <v>52.051840199999994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122</v>
      </c>
      <c r="AT160" s="227" t="s">
        <v>215</v>
      </c>
      <c r="AU160" s="227" t="s">
        <v>86</v>
      </c>
      <c r="AY160" s="20" t="s">
        <v>213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86</v>
      </c>
      <c r="BK160" s="228">
        <f>ROUND(I160*H160,2)</f>
        <v>0</v>
      </c>
      <c r="BL160" s="20" t="s">
        <v>122</v>
      </c>
      <c r="BM160" s="227" t="s">
        <v>5827</v>
      </c>
    </row>
    <row r="161" s="2" customFormat="1">
      <c r="A161" s="41"/>
      <c r="B161" s="42"/>
      <c r="C161" s="43"/>
      <c r="D161" s="229" t="s">
        <v>221</v>
      </c>
      <c r="E161" s="43"/>
      <c r="F161" s="230" t="s">
        <v>5828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221</v>
      </c>
      <c r="AU161" s="20" t="s">
        <v>86</v>
      </c>
    </row>
    <row r="162" s="14" customFormat="1">
      <c r="A162" s="14"/>
      <c r="B162" s="245"/>
      <c r="C162" s="246"/>
      <c r="D162" s="236" t="s">
        <v>223</v>
      </c>
      <c r="E162" s="247" t="s">
        <v>21</v>
      </c>
      <c r="F162" s="248" t="s">
        <v>5829</v>
      </c>
      <c r="G162" s="246"/>
      <c r="H162" s="249">
        <v>583.40999999999997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223</v>
      </c>
      <c r="AU162" s="255" t="s">
        <v>86</v>
      </c>
      <c r="AV162" s="14" t="s">
        <v>86</v>
      </c>
      <c r="AW162" s="14" t="s">
        <v>34</v>
      </c>
      <c r="AX162" s="14" t="s">
        <v>73</v>
      </c>
      <c r="AY162" s="255" t="s">
        <v>213</v>
      </c>
    </row>
    <row r="163" s="15" customFormat="1">
      <c r="A163" s="15"/>
      <c r="B163" s="256"/>
      <c r="C163" s="257"/>
      <c r="D163" s="236" t="s">
        <v>223</v>
      </c>
      <c r="E163" s="258" t="s">
        <v>21</v>
      </c>
      <c r="F163" s="259" t="s">
        <v>230</v>
      </c>
      <c r="G163" s="257"/>
      <c r="H163" s="260">
        <v>583.40999999999997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223</v>
      </c>
      <c r="AU163" s="266" t="s">
        <v>86</v>
      </c>
      <c r="AV163" s="15" t="s">
        <v>122</v>
      </c>
      <c r="AW163" s="15" t="s">
        <v>34</v>
      </c>
      <c r="AX163" s="15" t="s">
        <v>80</v>
      </c>
      <c r="AY163" s="266" t="s">
        <v>213</v>
      </c>
    </row>
    <row r="164" s="2" customFormat="1" ht="16.5" customHeight="1">
      <c r="A164" s="41"/>
      <c r="B164" s="42"/>
      <c r="C164" s="267" t="s">
        <v>314</v>
      </c>
      <c r="D164" s="267" t="s">
        <v>241</v>
      </c>
      <c r="E164" s="268" t="s">
        <v>5830</v>
      </c>
      <c r="F164" s="269" t="s">
        <v>5831</v>
      </c>
      <c r="G164" s="270" t="s">
        <v>248</v>
      </c>
      <c r="H164" s="271">
        <v>113.14</v>
      </c>
      <c r="I164" s="272"/>
      <c r="J164" s="273">
        <f>ROUND(I164*H164,2)</f>
        <v>0</v>
      </c>
      <c r="K164" s="269" t="s">
        <v>21</v>
      </c>
      <c r="L164" s="274"/>
      <c r="M164" s="275" t="s">
        <v>21</v>
      </c>
      <c r="N164" s="276" t="s">
        <v>45</v>
      </c>
      <c r="O164" s="87"/>
      <c r="P164" s="225">
        <f>O164*H164</f>
        <v>0</v>
      </c>
      <c r="Q164" s="225">
        <v>0.113</v>
      </c>
      <c r="R164" s="225">
        <f>Q164*H164</f>
        <v>12.78482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244</v>
      </c>
      <c r="AT164" s="227" t="s">
        <v>241</v>
      </c>
      <c r="AU164" s="227" t="s">
        <v>86</v>
      </c>
      <c r="AY164" s="20" t="s">
        <v>213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86</v>
      </c>
      <c r="BK164" s="228">
        <f>ROUND(I164*H164,2)</f>
        <v>0</v>
      </c>
      <c r="BL164" s="20" t="s">
        <v>122</v>
      </c>
      <c r="BM164" s="227" t="s">
        <v>5832</v>
      </c>
    </row>
    <row r="165" s="14" customFormat="1">
      <c r="A165" s="14"/>
      <c r="B165" s="245"/>
      <c r="C165" s="246"/>
      <c r="D165" s="236" t="s">
        <v>223</v>
      </c>
      <c r="E165" s="247" t="s">
        <v>21</v>
      </c>
      <c r="F165" s="248" t="s">
        <v>5833</v>
      </c>
      <c r="G165" s="246"/>
      <c r="H165" s="249">
        <v>113.14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223</v>
      </c>
      <c r="AU165" s="255" t="s">
        <v>86</v>
      </c>
      <c r="AV165" s="14" t="s">
        <v>86</v>
      </c>
      <c r="AW165" s="14" t="s">
        <v>34</v>
      </c>
      <c r="AX165" s="14" t="s">
        <v>73</v>
      </c>
      <c r="AY165" s="255" t="s">
        <v>213</v>
      </c>
    </row>
    <row r="166" s="15" customFormat="1">
      <c r="A166" s="15"/>
      <c r="B166" s="256"/>
      <c r="C166" s="257"/>
      <c r="D166" s="236" t="s">
        <v>223</v>
      </c>
      <c r="E166" s="258" t="s">
        <v>21</v>
      </c>
      <c r="F166" s="259" t="s">
        <v>230</v>
      </c>
      <c r="G166" s="257"/>
      <c r="H166" s="260">
        <v>113.14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223</v>
      </c>
      <c r="AU166" s="266" t="s">
        <v>86</v>
      </c>
      <c r="AV166" s="15" t="s">
        <v>122</v>
      </c>
      <c r="AW166" s="15" t="s">
        <v>34</v>
      </c>
      <c r="AX166" s="15" t="s">
        <v>80</v>
      </c>
      <c r="AY166" s="266" t="s">
        <v>213</v>
      </c>
    </row>
    <row r="167" s="2" customFormat="1" ht="16.5" customHeight="1">
      <c r="A167" s="41"/>
      <c r="B167" s="42"/>
      <c r="C167" s="267" t="s">
        <v>322</v>
      </c>
      <c r="D167" s="267" t="s">
        <v>241</v>
      </c>
      <c r="E167" s="268" t="s">
        <v>5834</v>
      </c>
      <c r="F167" s="269" t="s">
        <v>5835</v>
      </c>
      <c r="G167" s="270" t="s">
        <v>248</v>
      </c>
      <c r="H167" s="271">
        <v>113.14</v>
      </c>
      <c r="I167" s="272"/>
      <c r="J167" s="273">
        <f>ROUND(I167*H167,2)</f>
        <v>0</v>
      </c>
      <c r="K167" s="269" t="s">
        <v>21</v>
      </c>
      <c r="L167" s="274"/>
      <c r="M167" s="275" t="s">
        <v>21</v>
      </c>
      <c r="N167" s="276" t="s">
        <v>45</v>
      </c>
      <c r="O167" s="87"/>
      <c r="P167" s="225">
        <f>O167*H167</f>
        <v>0</v>
      </c>
      <c r="Q167" s="225">
        <v>0.113</v>
      </c>
      <c r="R167" s="225">
        <f>Q167*H167</f>
        <v>12.78482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244</v>
      </c>
      <c r="AT167" s="227" t="s">
        <v>241</v>
      </c>
      <c r="AU167" s="227" t="s">
        <v>86</v>
      </c>
      <c r="AY167" s="20" t="s">
        <v>213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86</v>
      </c>
      <c r="BK167" s="228">
        <f>ROUND(I167*H167,2)</f>
        <v>0</v>
      </c>
      <c r="BL167" s="20" t="s">
        <v>122</v>
      </c>
      <c r="BM167" s="227" t="s">
        <v>5836</v>
      </c>
    </row>
    <row r="168" s="14" customFormat="1">
      <c r="A168" s="14"/>
      <c r="B168" s="245"/>
      <c r="C168" s="246"/>
      <c r="D168" s="236" t="s">
        <v>223</v>
      </c>
      <c r="E168" s="247" t="s">
        <v>21</v>
      </c>
      <c r="F168" s="248" t="s">
        <v>5833</v>
      </c>
      <c r="G168" s="246"/>
      <c r="H168" s="249">
        <v>113.14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223</v>
      </c>
      <c r="AU168" s="255" t="s">
        <v>86</v>
      </c>
      <c r="AV168" s="14" t="s">
        <v>86</v>
      </c>
      <c r="AW168" s="14" t="s">
        <v>34</v>
      </c>
      <c r="AX168" s="14" t="s">
        <v>73</v>
      </c>
      <c r="AY168" s="255" t="s">
        <v>213</v>
      </c>
    </row>
    <row r="169" s="15" customFormat="1">
      <c r="A169" s="15"/>
      <c r="B169" s="256"/>
      <c r="C169" s="257"/>
      <c r="D169" s="236" t="s">
        <v>223</v>
      </c>
      <c r="E169" s="258" t="s">
        <v>21</v>
      </c>
      <c r="F169" s="259" t="s">
        <v>230</v>
      </c>
      <c r="G169" s="257"/>
      <c r="H169" s="260">
        <v>113.14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223</v>
      </c>
      <c r="AU169" s="266" t="s">
        <v>86</v>
      </c>
      <c r="AV169" s="15" t="s">
        <v>122</v>
      </c>
      <c r="AW169" s="15" t="s">
        <v>34</v>
      </c>
      <c r="AX169" s="15" t="s">
        <v>80</v>
      </c>
      <c r="AY169" s="266" t="s">
        <v>213</v>
      </c>
    </row>
    <row r="170" s="2" customFormat="1" ht="16.5" customHeight="1">
      <c r="A170" s="41"/>
      <c r="B170" s="42"/>
      <c r="C170" s="267" t="s">
        <v>328</v>
      </c>
      <c r="D170" s="267" t="s">
        <v>241</v>
      </c>
      <c r="E170" s="268" t="s">
        <v>5837</v>
      </c>
      <c r="F170" s="269" t="s">
        <v>5838</v>
      </c>
      <c r="G170" s="270" t="s">
        <v>248</v>
      </c>
      <c r="H170" s="271">
        <v>175.44</v>
      </c>
      <c r="I170" s="272"/>
      <c r="J170" s="273">
        <f>ROUND(I170*H170,2)</f>
        <v>0</v>
      </c>
      <c r="K170" s="269" t="s">
        <v>21</v>
      </c>
      <c r="L170" s="274"/>
      <c r="M170" s="275" t="s">
        <v>21</v>
      </c>
      <c r="N170" s="276" t="s">
        <v>45</v>
      </c>
      <c r="O170" s="87"/>
      <c r="P170" s="225">
        <f>O170*H170</f>
        <v>0</v>
      </c>
      <c r="Q170" s="225">
        <v>0.113</v>
      </c>
      <c r="R170" s="225">
        <f>Q170*H170</f>
        <v>19.824719999999999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244</v>
      </c>
      <c r="AT170" s="227" t="s">
        <v>241</v>
      </c>
      <c r="AU170" s="227" t="s">
        <v>86</v>
      </c>
      <c r="AY170" s="20" t="s">
        <v>213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86</v>
      </c>
      <c r="BK170" s="228">
        <f>ROUND(I170*H170,2)</f>
        <v>0</v>
      </c>
      <c r="BL170" s="20" t="s">
        <v>122</v>
      </c>
      <c r="BM170" s="227" t="s">
        <v>5839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5840</v>
      </c>
      <c r="G171" s="246"/>
      <c r="H171" s="249">
        <v>175.44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5" customFormat="1">
      <c r="A172" s="15"/>
      <c r="B172" s="256"/>
      <c r="C172" s="257"/>
      <c r="D172" s="236" t="s">
        <v>223</v>
      </c>
      <c r="E172" s="258" t="s">
        <v>21</v>
      </c>
      <c r="F172" s="259" t="s">
        <v>230</v>
      </c>
      <c r="G172" s="257"/>
      <c r="H172" s="260">
        <v>175.44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223</v>
      </c>
      <c r="AU172" s="266" t="s">
        <v>86</v>
      </c>
      <c r="AV172" s="15" t="s">
        <v>122</v>
      </c>
      <c r="AW172" s="15" t="s">
        <v>34</v>
      </c>
      <c r="AX172" s="15" t="s">
        <v>80</v>
      </c>
      <c r="AY172" s="266" t="s">
        <v>213</v>
      </c>
    </row>
    <row r="173" s="2" customFormat="1" ht="16.5" customHeight="1">
      <c r="A173" s="41"/>
      <c r="B173" s="42"/>
      <c r="C173" s="267" t="s">
        <v>334</v>
      </c>
      <c r="D173" s="267" t="s">
        <v>241</v>
      </c>
      <c r="E173" s="268" t="s">
        <v>5841</v>
      </c>
      <c r="F173" s="269" t="s">
        <v>5842</v>
      </c>
      <c r="G173" s="270" t="s">
        <v>248</v>
      </c>
      <c r="H173" s="271">
        <v>175.44</v>
      </c>
      <c r="I173" s="272"/>
      <c r="J173" s="273">
        <f>ROUND(I173*H173,2)</f>
        <v>0</v>
      </c>
      <c r="K173" s="269" t="s">
        <v>21</v>
      </c>
      <c r="L173" s="274"/>
      <c r="M173" s="275" t="s">
        <v>21</v>
      </c>
      <c r="N173" s="276" t="s">
        <v>45</v>
      </c>
      <c r="O173" s="87"/>
      <c r="P173" s="225">
        <f>O173*H173</f>
        <v>0</v>
      </c>
      <c r="Q173" s="225">
        <v>0.113</v>
      </c>
      <c r="R173" s="225">
        <f>Q173*H173</f>
        <v>19.824719999999999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244</v>
      </c>
      <c r="AT173" s="227" t="s">
        <v>241</v>
      </c>
      <c r="AU173" s="227" t="s">
        <v>86</v>
      </c>
      <c r="AY173" s="20" t="s">
        <v>213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86</v>
      </c>
      <c r="BK173" s="228">
        <f>ROUND(I173*H173,2)</f>
        <v>0</v>
      </c>
      <c r="BL173" s="20" t="s">
        <v>122</v>
      </c>
      <c r="BM173" s="227" t="s">
        <v>5843</v>
      </c>
    </row>
    <row r="174" s="14" customFormat="1">
      <c r="A174" s="14"/>
      <c r="B174" s="245"/>
      <c r="C174" s="246"/>
      <c r="D174" s="236" t="s">
        <v>223</v>
      </c>
      <c r="E174" s="247" t="s">
        <v>21</v>
      </c>
      <c r="F174" s="248" t="s">
        <v>5840</v>
      </c>
      <c r="G174" s="246"/>
      <c r="H174" s="249">
        <v>175.44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223</v>
      </c>
      <c r="AU174" s="255" t="s">
        <v>86</v>
      </c>
      <c r="AV174" s="14" t="s">
        <v>86</v>
      </c>
      <c r="AW174" s="14" t="s">
        <v>34</v>
      </c>
      <c r="AX174" s="14" t="s">
        <v>73</v>
      </c>
      <c r="AY174" s="255" t="s">
        <v>213</v>
      </c>
    </row>
    <row r="175" s="15" customFormat="1">
      <c r="A175" s="15"/>
      <c r="B175" s="256"/>
      <c r="C175" s="257"/>
      <c r="D175" s="236" t="s">
        <v>223</v>
      </c>
      <c r="E175" s="258" t="s">
        <v>21</v>
      </c>
      <c r="F175" s="259" t="s">
        <v>230</v>
      </c>
      <c r="G175" s="257"/>
      <c r="H175" s="260">
        <v>175.44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223</v>
      </c>
      <c r="AU175" s="266" t="s">
        <v>86</v>
      </c>
      <c r="AV175" s="15" t="s">
        <v>122</v>
      </c>
      <c r="AW175" s="15" t="s">
        <v>34</v>
      </c>
      <c r="AX175" s="15" t="s">
        <v>80</v>
      </c>
      <c r="AY175" s="266" t="s">
        <v>213</v>
      </c>
    </row>
    <row r="176" s="2" customFormat="1" ht="21.75" customHeight="1">
      <c r="A176" s="41"/>
      <c r="B176" s="42"/>
      <c r="C176" s="267" t="s">
        <v>340</v>
      </c>
      <c r="D176" s="267" t="s">
        <v>241</v>
      </c>
      <c r="E176" s="268" t="s">
        <v>5844</v>
      </c>
      <c r="F176" s="269" t="s">
        <v>5845</v>
      </c>
      <c r="G176" s="270" t="s">
        <v>248</v>
      </c>
      <c r="H176" s="271">
        <v>6.25</v>
      </c>
      <c r="I176" s="272"/>
      <c r="J176" s="273">
        <f>ROUND(I176*H176,2)</f>
        <v>0</v>
      </c>
      <c r="K176" s="269" t="s">
        <v>21</v>
      </c>
      <c r="L176" s="274"/>
      <c r="M176" s="275" t="s">
        <v>21</v>
      </c>
      <c r="N176" s="276" t="s">
        <v>45</v>
      </c>
      <c r="O176" s="87"/>
      <c r="P176" s="225">
        <f>O176*H176</f>
        <v>0</v>
      </c>
      <c r="Q176" s="225">
        <v>0.113</v>
      </c>
      <c r="R176" s="225">
        <f>Q176*H176</f>
        <v>0.70625000000000004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244</v>
      </c>
      <c r="AT176" s="227" t="s">
        <v>241</v>
      </c>
      <c r="AU176" s="227" t="s">
        <v>86</v>
      </c>
      <c r="AY176" s="20" t="s">
        <v>213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86</v>
      </c>
      <c r="BK176" s="228">
        <f>ROUND(I176*H176,2)</f>
        <v>0</v>
      </c>
      <c r="BL176" s="20" t="s">
        <v>122</v>
      </c>
      <c r="BM176" s="227" t="s">
        <v>5846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5847</v>
      </c>
      <c r="G177" s="246"/>
      <c r="H177" s="249">
        <v>6.25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5" customFormat="1">
      <c r="A178" s="15"/>
      <c r="B178" s="256"/>
      <c r="C178" s="257"/>
      <c r="D178" s="236" t="s">
        <v>223</v>
      </c>
      <c r="E178" s="258" t="s">
        <v>21</v>
      </c>
      <c r="F178" s="259" t="s">
        <v>230</v>
      </c>
      <c r="G178" s="257"/>
      <c r="H178" s="260">
        <v>6.25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223</v>
      </c>
      <c r="AU178" s="266" t="s">
        <v>86</v>
      </c>
      <c r="AV178" s="15" t="s">
        <v>122</v>
      </c>
      <c r="AW178" s="15" t="s">
        <v>34</v>
      </c>
      <c r="AX178" s="15" t="s">
        <v>80</v>
      </c>
      <c r="AY178" s="266" t="s">
        <v>213</v>
      </c>
    </row>
    <row r="179" s="2" customFormat="1" ht="16.5" customHeight="1">
      <c r="A179" s="41"/>
      <c r="B179" s="42"/>
      <c r="C179" s="216" t="s">
        <v>7</v>
      </c>
      <c r="D179" s="216" t="s">
        <v>215</v>
      </c>
      <c r="E179" s="217" t="s">
        <v>5848</v>
      </c>
      <c r="F179" s="218" t="s">
        <v>5849</v>
      </c>
      <c r="G179" s="219" t="s">
        <v>424</v>
      </c>
      <c r="H179" s="220">
        <v>20.600000000000001</v>
      </c>
      <c r="I179" s="221"/>
      <c r="J179" s="222">
        <f>ROUND(I179*H179,2)</f>
        <v>0</v>
      </c>
      <c r="K179" s="218" t="s">
        <v>21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0.089219999999999994</v>
      </c>
      <c r="R179" s="225">
        <f>Q179*H179</f>
        <v>1.8379319999999999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5850</v>
      </c>
    </row>
    <row r="180" s="14" customFormat="1">
      <c r="A180" s="14"/>
      <c r="B180" s="245"/>
      <c r="C180" s="246"/>
      <c r="D180" s="236" t="s">
        <v>223</v>
      </c>
      <c r="E180" s="247" t="s">
        <v>21</v>
      </c>
      <c r="F180" s="248" t="s">
        <v>5851</v>
      </c>
      <c r="G180" s="246"/>
      <c r="H180" s="249">
        <v>20.600000000000001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223</v>
      </c>
      <c r="AU180" s="255" t="s">
        <v>86</v>
      </c>
      <c r="AV180" s="14" t="s">
        <v>86</v>
      </c>
      <c r="AW180" s="14" t="s">
        <v>34</v>
      </c>
      <c r="AX180" s="14" t="s">
        <v>73</v>
      </c>
      <c r="AY180" s="255" t="s">
        <v>213</v>
      </c>
    </row>
    <row r="181" s="15" customFormat="1">
      <c r="A181" s="15"/>
      <c r="B181" s="256"/>
      <c r="C181" s="257"/>
      <c r="D181" s="236" t="s">
        <v>223</v>
      </c>
      <c r="E181" s="258" t="s">
        <v>21</v>
      </c>
      <c r="F181" s="259" t="s">
        <v>230</v>
      </c>
      <c r="G181" s="257"/>
      <c r="H181" s="260">
        <v>20.600000000000001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223</v>
      </c>
      <c r="AU181" s="266" t="s">
        <v>86</v>
      </c>
      <c r="AV181" s="15" t="s">
        <v>122</v>
      </c>
      <c r="AW181" s="15" t="s">
        <v>34</v>
      </c>
      <c r="AX181" s="15" t="s">
        <v>80</v>
      </c>
      <c r="AY181" s="266" t="s">
        <v>213</v>
      </c>
    </row>
    <row r="182" s="12" customFormat="1" ht="22.8" customHeight="1">
      <c r="A182" s="12"/>
      <c r="B182" s="200"/>
      <c r="C182" s="201"/>
      <c r="D182" s="202" t="s">
        <v>72</v>
      </c>
      <c r="E182" s="214" t="s">
        <v>145</v>
      </c>
      <c r="F182" s="214" t="s">
        <v>2048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SUM(P183:P187)</f>
        <v>0</v>
      </c>
      <c r="Q182" s="208"/>
      <c r="R182" s="209">
        <f>SUM(R183:R187)</f>
        <v>6.0714000000000006</v>
      </c>
      <c r="S182" s="208"/>
      <c r="T182" s="210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80</v>
      </c>
      <c r="AT182" s="212" t="s">
        <v>72</v>
      </c>
      <c r="AU182" s="212" t="s">
        <v>80</v>
      </c>
      <c r="AY182" s="211" t="s">
        <v>213</v>
      </c>
      <c r="BK182" s="213">
        <f>SUM(BK183:BK187)</f>
        <v>0</v>
      </c>
    </row>
    <row r="183" s="2" customFormat="1" ht="24.15" customHeight="1">
      <c r="A183" s="41"/>
      <c r="B183" s="42"/>
      <c r="C183" s="216" t="s">
        <v>350</v>
      </c>
      <c r="D183" s="216" t="s">
        <v>215</v>
      </c>
      <c r="E183" s="217" t="s">
        <v>5852</v>
      </c>
      <c r="F183" s="218" t="s">
        <v>5853</v>
      </c>
      <c r="G183" s="219" t="s">
        <v>248</v>
      </c>
      <c r="H183" s="220">
        <v>20</v>
      </c>
      <c r="I183" s="221"/>
      <c r="J183" s="222">
        <f>ROUND(I183*H183,2)</f>
        <v>0</v>
      </c>
      <c r="K183" s="218" t="s">
        <v>219</v>
      </c>
      <c r="L183" s="47"/>
      <c r="M183" s="223" t="s">
        <v>21</v>
      </c>
      <c r="N183" s="224" t="s">
        <v>45</v>
      </c>
      <c r="O183" s="87"/>
      <c r="P183" s="225">
        <f>O183*H183</f>
        <v>0</v>
      </c>
      <c r="Q183" s="225">
        <v>0.30357000000000001</v>
      </c>
      <c r="R183" s="225">
        <f>Q183*H183</f>
        <v>6.0714000000000006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122</v>
      </c>
      <c r="AT183" s="227" t="s">
        <v>215</v>
      </c>
      <c r="AU183" s="227" t="s">
        <v>86</v>
      </c>
      <c r="AY183" s="20" t="s">
        <v>213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86</v>
      </c>
      <c r="BK183" s="228">
        <f>ROUND(I183*H183,2)</f>
        <v>0</v>
      </c>
      <c r="BL183" s="20" t="s">
        <v>122</v>
      </c>
      <c r="BM183" s="227" t="s">
        <v>5854</v>
      </c>
    </row>
    <row r="184" s="2" customFormat="1">
      <c r="A184" s="41"/>
      <c r="B184" s="42"/>
      <c r="C184" s="43"/>
      <c r="D184" s="229" t="s">
        <v>221</v>
      </c>
      <c r="E184" s="43"/>
      <c r="F184" s="230" t="s">
        <v>5855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221</v>
      </c>
      <c r="AU184" s="20" t="s">
        <v>86</v>
      </c>
    </row>
    <row r="185" s="13" customFormat="1">
      <c r="A185" s="13"/>
      <c r="B185" s="234"/>
      <c r="C185" s="235"/>
      <c r="D185" s="236" t="s">
        <v>223</v>
      </c>
      <c r="E185" s="237" t="s">
        <v>21</v>
      </c>
      <c r="F185" s="238" t="s">
        <v>5808</v>
      </c>
      <c r="G185" s="235"/>
      <c r="H185" s="237" t="s">
        <v>21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223</v>
      </c>
      <c r="AU185" s="244" t="s">
        <v>86</v>
      </c>
      <c r="AV185" s="13" t="s">
        <v>80</v>
      </c>
      <c r="AW185" s="13" t="s">
        <v>34</v>
      </c>
      <c r="AX185" s="13" t="s">
        <v>73</v>
      </c>
      <c r="AY185" s="244" t="s">
        <v>213</v>
      </c>
    </row>
    <row r="186" s="14" customFormat="1">
      <c r="A186" s="14"/>
      <c r="B186" s="245"/>
      <c r="C186" s="246"/>
      <c r="D186" s="236" t="s">
        <v>223</v>
      </c>
      <c r="E186" s="247" t="s">
        <v>21</v>
      </c>
      <c r="F186" s="248" t="s">
        <v>1291</v>
      </c>
      <c r="G186" s="246"/>
      <c r="H186" s="249">
        <v>20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223</v>
      </c>
      <c r="AU186" s="255" t="s">
        <v>86</v>
      </c>
      <c r="AV186" s="14" t="s">
        <v>86</v>
      </c>
      <c r="AW186" s="14" t="s">
        <v>34</v>
      </c>
      <c r="AX186" s="14" t="s">
        <v>73</v>
      </c>
      <c r="AY186" s="255" t="s">
        <v>213</v>
      </c>
    </row>
    <row r="187" s="15" customFormat="1">
      <c r="A187" s="15"/>
      <c r="B187" s="256"/>
      <c r="C187" s="257"/>
      <c r="D187" s="236" t="s">
        <v>223</v>
      </c>
      <c r="E187" s="258" t="s">
        <v>21</v>
      </c>
      <c r="F187" s="259" t="s">
        <v>230</v>
      </c>
      <c r="G187" s="257"/>
      <c r="H187" s="260">
        <v>20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223</v>
      </c>
      <c r="AU187" s="266" t="s">
        <v>86</v>
      </c>
      <c r="AV187" s="15" t="s">
        <v>122</v>
      </c>
      <c r="AW187" s="15" t="s">
        <v>34</v>
      </c>
      <c r="AX187" s="15" t="s">
        <v>80</v>
      </c>
      <c r="AY187" s="266" t="s">
        <v>213</v>
      </c>
    </row>
    <row r="188" s="12" customFormat="1" ht="22.8" customHeight="1">
      <c r="A188" s="12"/>
      <c r="B188" s="200"/>
      <c r="C188" s="201"/>
      <c r="D188" s="202" t="s">
        <v>72</v>
      </c>
      <c r="E188" s="214" t="s">
        <v>252</v>
      </c>
      <c r="F188" s="214" t="s">
        <v>253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SUM(P189:P214)</f>
        <v>0</v>
      </c>
      <c r="Q188" s="208"/>
      <c r="R188" s="209">
        <f>SUM(R189:R214)</f>
        <v>20.743442000000002</v>
      </c>
      <c r="S188" s="208"/>
      <c r="T188" s="210">
        <f>SUM(T189:T214)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80</v>
      </c>
      <c r="AT188" s="212" t="s">
        <v>72</v>
      </c>
      <c r="AU188" s="212" t="s">
        <v>80</v>
      </c>
      <c r="AY188" s="211" t="s">
        <v>213</v>
      </c>
      <c r="BK188" s="213">
        <f>SUM(BK189:BK214)</f>
        <v>0</v>
      </c>
    </row>
    <row r="189" s="2" customFormat="1" ht="24.15" customHeight="1">
      <c r="A189" s="41"/>
      <c r="B189" s="42"/>
      <c r="C189" s="216" t="s">
        <v>466</v>
      </c>
      <c r="D189" s="216" t="s">
        <v>215</v>
      </c>
      <c r="E189" s="217" t="s">
        <v>422</v>
      </c>
      <c r="F189" s="218" t="s">
        <v>423</v>
      </c>
      <c r="G189" s="219" t="s">
        <v>424</v>
      </c>
      <c r="H189" s="220">
        <v>123.28</v>
      </c>
      <c r="I189" s="221"/>
      <c r="J189" s="222">
        <f>ROUND(I189*H189,2)</f>
        <v>0</v>
      </c>
      <c r="K189" s="218" t="s">
        <v>219</v>
      </c>
      <c r="L189" s="47"/>
      <c r="M189" s="223" t="s">
        <v>21</v>
      </c>
      <c r="N189" s="224" t="s">
        <v>45</v>
      </c>
      <c r="O189" s="87"/>
      <c r="P189" s="225">
        <f>O189*H189</f>
        <v>0</v>
      </c>
      <c r="Q189" s="225">
        <v>0.10095</v>
      </c>
      <c r="R189" s="225">
        <f>Q189*H189</f>
        <v>12.445116000000001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122</v>
      </c>
      <c r="AT189" s="227" t="s">
        <v>215</v>
      </c>
      <c r="AU189" s="227" t="s">
        <v>86</v>
      </c>
      <c r="AY189" s="20" t="s">
        <v>213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86</v>
      </c>
      <c r="BK189" s="228">
        <f>ROUND(I189*H189,2)</f>
        <v>0</v>
      </c>
      <c r="BL189" s="20" t="s">
        <v>122</v>
      </c>
      <c r="BM189" s="227" t="s">
        <v>5856</v>
      </c>
    </row>
    <row r="190" s="2" customFormat="1">
      <c r="A190" s="41"/>
      <c r="B190" s="42"/>
      <c r="C190" s="43"/>
      <c r="D190" s="229" t="s">
        <v>221</v>
      </c>
      <c r="E190" s="43"/>
      <c r="F190" s="230" t="s">
        <v>426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221</v>
      </c>
      <c r="AU190" s="20" t="s">
        <v>86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5857</v>
      </c>
      <c r="G191" s="246"/>
      <c r="H191" s="249">
        <v>123.28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123.28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16.5" customHeight="1">
      <c r="A193" s="41"/>
      <c r="B193" s="42"/>
      <c r="C193" s="267" t="s">
        <v>469</v>
      </c>
      <c r="D193" s="267" t="s">
        <v>241</v>
      </c>
      <c r="E193" s="268" t="s">
        <v>5858</v>
      </c>
      <c r="F193" s="269" t="s">
        <v>5859</v>
      </c>
      <c r="G193" s="270" t="s">
        <v>424</v>
      </c>
      <c r="H193" s="271">
        <v>135.608</v>
      </c>
      <c r="I193" s="272"/>
      <c r="J193" s="273">
        <f>ROUND(I193*H193,2)</f>
        <v>0</v>
      </c>
      <c r="K193" s="269" t="s">
        <v>219</v>
      </c>
      <c r="L193" s="274"/>
      <c r="M193" s="275" t="s">
        <v>21</v>
      </c>
      <c r="N193" s="276" t="s">
        <v>45</v>
      </c>
      <c r="O193" s="87"/>
      <c r="P193" s="225">
        <f>O193*H193</f>
        <v>0</v>
      </c>
      <c r="Q193" s="225">
        <v>0.021999999999999999</v>
      </c>
      <c r="R193" s="225">
        <f>Q193*H193</f>
        <v>2.9833759999999998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244</v>
      </c>
      <c r="AT193" s="227" t="s">
        <v>241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5860</v>
      </c>
    </row>
    <row r="194" s="14" customFormat="1">
      <c r="A194" s="14"/>
      <c r="B194" s="245"/>
      <c r="C194" s="246"/>
      <c r="D194" s="236" t="s">
        <v>223</v>
      </c>
      <c r="E194" s="247" t="s">
        <v>21</v>
      </c>
      <c r="F194" s="248" t="s">
        <v>5861</v>
      </c>
      <c r="G194" s="246"/>
      <c r="H194" s="249">
        <v>135.608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223</v>
      </c>
      <c r="AU194" s="255" t="s">
        <v>86</v>
      </c>
      <c r="AV194" s="14" t="s">
        <v>86</v>
      </c>
      <c r="AW194" s="14" t="s">
        <v>34</v>
      </c>
      <c r="AX194" s="14" t="s">
        <v>73</v>
      </c>
      <c r="AY194" s="255" t="s">
        <v>213</v>
      </c>
    </row>
    <row r="195" s="15" customFormat="1">
      <c r="A195" s="15"/>
      <c r="B195" s="256"/>
      <c r="C195" s="257"/>
      <c r="D195" s="236" t="s">
        <v>223</v>
      </c>
      <c r="E195" s="258" t="s">
        <v>21</v>
      </c>
      <c r="F195" s="259" t="s">
        <v>230</v>
      </c>
      <c r="G195" s="257"/>
      <c r="H195" s="260">
        <v>135.608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223</v>
      </c>
      <c r="AU195" s="266" t="s">
        <v>86</v>
      </c>
      <c r="AV195" s="15" t="s">
        <v>122</v>
      </c>
      <c r="AW195" s="15" t="s">
        <v>34</v>
      </c>
      <c r="AX195" s="15" t="s">
        <v>80</v>
      </c>
      <c r="AY195" s="266" t="s">
        <v>213</v>
      </c>
    </row>
    <row r="196" s="2" customFormat="1" ht="24.15" customHeight="1">
      <c r="A196" s="41"/>
      <c r="B196" s="42"/>
      <c r="C196" s="216" t="s">
        <v>475</v>
      </c>
      <c r="D196" s="216" t="s">
        <v>215</v>
      </c>
      <c r="E196" s="217" t="s">
        <v>422</v>
      </c>
      <c r="F196" s="218" t="s">
        <v>423</v>
      </c>
      <c r="G196" s="219" t="s">
        <v>424</v>
      </c>
      <c r="H196" s="220">
        <v>41</v>
      </c>
      <c r="I196" s="221"/>
      <c r="J196" s="222">
        <f>ROUND(I196*H196,2)</f>
        <v>0</v>
      </c>
      <c r="K196" s="218" t="s">
        <v>219</v>
      </c>
      <c r="L196" s="47"/>
      <c r="M196" s="223" t="s">
        <v>21</v>
      </c>
      <c r="N196" s="224" t="s">
        <v>45</v>
      </c>
      <c r="O196" s="87"/>
      <c r="P196" s="225">
        <f>O196*H196</f>
        <v>0</v>
      </c>
      <c r="Q196" s="225">
        <v>0.10095</v>
      </c>
      <c r="R196" s="225">
        <f>Q196*H196</f>
        <v>4.1389500000000004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122</v>
      </c>
      <c r="AT196" s="227" t="s">
        <v>215</v>
      </c>
      <c r="AU196" s="227" t="s">
        <v>86</v>
      </c>
      <c r="AY196" s="20" t="s">
        <v>213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86</v>
      </c>
      <c r="BK196" s="228">
        <f>ROUND(I196*H196,2)</f>
        <v>0</v>
      </c>
      <c r="BL196" s="20" t="s">
        <v>122</v>
      </c>
      <c r="BM196" s="227" t="s">
        <v>5862</v>
      </c>
    </row>
    <row r="197" s="2" customFormat="1">
      <c r="A197" s="41"/>
      <c r="B197" s="42"/>
      <c r="C197" s="43"/>
      <c r="D197" s="229" t="s">
        <v>221</v>
      </c>
      <c r="E197" s="43"/>
      <c r="F197" s="230" t="s">
        <v>426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221</v>
      </c>
      <c r="AU197" s="20" t="s">
        <v>86</v>
      </c>
    </row>
    <row r="198" s="13" customFormat="1">
      <c r="A198" s="13"/>
      <c r="B198" s="234"/>
      <c r="C198" s="235"/>
      <c r="D198" s="236" t="s">
        <v>223</v>
      </c>
      <c r="E198" s="237" t="s">
        <v>21</v>
      </c>
      <c r="F198" s="238" t="s">
        <v>5808</v>
      </c>
      <c r="G198" s="235"/>
      <c r="H198" s="237" t="s">
        <v>21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223</v>
      </c>
      <c r="AU198" s="244" t="s">
        <v>86</v>
      </c>
      <c r="AV198" s="13" t="s">
        <v>80</v>
      </c>
      <c r="AW198" s="13" t="s">
        <v>34</v>
      </c>
      <c r="AX198" s="13" t="s">
        <v>73</v>
      </c>
      <c r="AY198" s="244" t="s">
        <v>213</v>
      </c>
    </row>
    <row r="199" s="14" customFormat="1">
      <c r="A199" s="14"/>
      <c r="B199" s="245"/>
      <c r="C199" s="246"/>
      <c r="D199" s="236" t="s">
        <v>223</v>
      </c>
      <c r="E199" s="247" t="s">
        <v>21</v>
      </c>
      <c r="F199" s="248" t="s">
        <v>5863</v>
      </c>
      <c r="G199" s="246"/>
      <c r="H199" s="249">
        <v>41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223</v>
      </c>
      <c r="AU199" s="255" t="s">
        <v>86</v>
      </c>
      <c r="AV199" s="14" t="s">
        <v>86</v>
      </c>
      <c r="AW199" s="14" t="s">
        <v>34</v>
      </c>
      <c r="AX199" s="14" t="s">
        <v>73</v>
      </c>
      <c r="AY199" s="255" t="s">
        <v>213</v>
      </c>
    </row>
    <row r="200" s="16" customFormat="1">
      <c r="A200" s="16"/>
      <c r="B200" s="282"/>
      <c r="C200" s="283"/>
      <c r="D200" s="236" t="s">
        <v>223</v>
      </c>
      <c r="E200" s="284" t="s">
        <v>5767</v>
      </c>
      <c r="F200" s="285" t="s">
        <v>380</v>
      </c>
      <c r="G200" s="283"/>
      <c r="H200" s="286">
        <v>41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2" t="s">
        <v>223</v>
      </c>
      <c r="AU200" s="292" t="s">
        <v>86</v>
      </c>
      <c r="AV200" s="16" t="s">
        <v>116</v>
      </c>
      <c r="AW200" s="16" t="s">
        <v>34</v>
      </c>
      <c r="AX200" s="16" t="s">
        <v>73</v>
      </c>
      <c r="AY200" s="292" t="s">
        <v>213</v>
      </c>
    </row>
    <row r="201" s="15" customFormat="1">
      <c r="A201" s="15"/>
      <c r="B201" s="256"/>
      <c r="C201" s="257"/>
      <c r="D201" s="236" t="s">
        <v>223</v>
      </c>
      <c r="E201" s="258" t="s">
        <v>21</v>
      </c>
      <c r="F201" s="259" t="s">
        <v>230</v>
      </c>
      <c r="G201" s="257"/>
      <c r="H201" s="260">
        <v>41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223</v>
      </c>
      <c r="AU201" s="266" t="s">
        <v>86</v>
      </c>
      <c r="AV201" s="15" t="s">
        <v>122</v>
      </c>
      <c r="AW201" s="15" t="s">
        <v>34</v>
      </c>
      <c r="AX201" s="15" t="s">
        <v>80</v>
      </c>
      <c r="AY201" s="266" t="s">
        <v>213</v>
      </c>
    </row>
    <row r="202" s="2" customFormat="1" ht="16.5" customHeight="1">
      <c r="A202" s="41"/>
      <c r="B202" s="42"/>
      <c r="C202" s="267" t="s">
        <v>478</v>
      </c>
      <c r="D202" s="267" t="s">
        <v>241</v>
      </c>
      <c r="E202" s="268" t="s">
        <v>5864</v>
      </c>
      <c r="F202" s="269" t="s">
        <v>5865</v>
      </c>
      <c r="G202" s="270" t="s">
        <v>424</v>
      </c>
      <c r="H202" s="271">
        <v>42</v>
      </c>
      <c r="I202" s="272"/>
      <c r="J202" s="273">
        <f>ROUND(I202*H202,2)</f>
        <v>0</v>
      </c>
      <c r="K202" s="269" t="s">
        <v>219</v>
      </c>
      <c r="L202" s="274"/>
      <c r="M202" s="275" t="s">
        <v>21</v>
      </c>
      <c r="N202" s="276" t="s">
        <v>45</v>
      </c>
      <c r="O202" s="87"/>
      <c r="P202" s="225">
        <f>O202*H202</f>
        <v>0</v>
      </c>
      <c r="Q202" s="225">
        <v>0.028000000000000001</v>
      </c>
      <c r="R202" s="225">
        <f>Q202*H202</f>
        <v>1.1759999999999999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244</v>
      </c>
      <c r="AT202" s="227" t="s">
        <v>241</v>
      </c>
      <c r="AU202" s="227" t="s">
        <v>86</v>
      </c>
      <c r="AY202" s="20" t="s">
        <v>213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86</v>
      </c>
      <c r="BK202" s="228">
        <f>ROUND(I202*H202,2)</f>
        <v>0</v>
      </c>
      <c r="BL202" s="20" t="s">
        <v>122</v>
      </c>
      <c r="BM202" s="227" t="s">
        <v>5866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5867</v>
      </c>
      <c r="G203" s="246"/>
      <c r="H203" s="249">
        <v>42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5" customFormat="1">
      <c r="A204" s="15"/>
      <c r="B204" s="256"/>
      <c r="C204" s="257"/>
      <c r="D204" s="236" t="s">
        <v>223</v>
      </c>
      <c r="E204" s="258" t="s">
        <v>21</v>
      </c>
      <c r="F204" s="259" t="s">
        <v>230</v>
      </c>
      <c r="G204" s="257"/>
      <c r="H204" s="260">
        <v>42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223</v>
      </c>
      <c r="AU204" s="266" t="s">
        <v>86</v>
      </c>
      <c r="AV204" s="15" t="s">
        <v>122</v>
      </c>
      <c r="AW204" s="15" t="s">
        <v>34</v>
      </c>
      <c r="AX204" s="15" t="s">
        <v>80</v>
      </c>
      <c r="AY204" s="266" t="s">
        <v>213</v>
      </c>
    </row>
    <row r="205" s="2" customFormat="1" ht="16.5" customHeight="1">
      <c r="A205" s="41"/>
      <c r="B205" s="42"/>
      <c r="C205" s="216" t="s">
        <v>481</v>
      </c>
      <c r="D205" s="216" t="s">
        <v>215</v>
      </c>
      <c r="E205" s="217" t="s">
        <v>5868</v>
      </c>
      <c r="F205" s="218" t="s">
        <v>5869</v>
      </c>
      <c r="G205" s="219" t="s">
        <v>424</v>
      </c>
      <c r="H205" s="220">
        <v>41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86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5870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5808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5863</v>
      </c>
      <c r="G207" s="246"/>
      <c r="H207" s="249">
        <v>41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5" customFormat="1">
      <c r="A208" s="15"/>
      <c r="B208" s="256"/>
      <c r="C208" s="257"/>
      <c r="D208" s="236" t="s">
        <v>223</v>
      </c>
      <c r="E208" s="258" t="s">
        <v>21</v>
      </c>
      <c r="F208" s="259" t="s">
        <v>230</v>
      </c>
      <c r="G208" s="257"/>
      <c r="H208" s="260">
        <v>41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223</v>
      </c>
      <c r="AU208" s="266" t="s">
        <v>86</v>
      </c>
      <c r="AV208" s="15" t="s">
        <v>122</v>
      </c>
      <c r="AW208" s="15" t="s">
        <v>34</v>
      </c>
      <c r="AX208" s="15" t="s">
        <v>80</v>
      </c>
      <c r="AY208" s="266" t="s">
        <v>213</v>
      </c>
    </row>
    <row r="209" s="2" customFormat="1" ht="21.75" customHeight="1">
      <c r="A209" s="41"/>
      <c r="B209" s="42"/>
      <c r="C209" s="216" t="s">
        <v>487</v>
      </c>
      <c r="D209" s="216" t="s">
        <v>215</v>
      </c>
      <c r="E209" s="217" t="s">
        <v>5871</v>
      </c>
      <c r="F209" s="218" t="s">
        <v>5872</v>
      </c>
      <c r="G209" s="219" t="s">
        <v>248</v>
      </c>
      <c r="H209" s="220">
        <v>61.280000000000001</v>
      </c>
      <c r="I209" s="221"/>
      <c r="J209" s="222">
        <f>ROUND(I209*H209,2)</f>
        <v>0</v>
      </c>
      <c r="K209" s="218" t="s">
        <v>21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5873</v>
      </c>
    </row>
    <row r="210" s="14" customFormat="1">
      <c r="A210" s="14"/>
      <c r="B210" s="245"/>
      <c r="C210" s="246"/>
      <c r="D210" s="236" t="s">
        <v>223</v>
      </c>
      <c r="E210" s="247" t="s">
        <v>21</v>
      </c>
      <c r="F210" s="248" t="s">
        <v>5874</v>
      </c>
      <c r="G210" s="246"/>
      <c r="H210" s="249">
        <v>61.280000000000001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223</v>
      </c>
      <c r="AU210" s="255" t="s">
        <v>86</v>
      </c>
      <c r="AV210" s="14" t="s">
        <v>86</v>
      </c>
      <c r="AW210" s="14" t="s">
        <v>34</v>
      </c>
      <c r="AX210" s="14" t="s">
        <v>73</v>
      </c>
      <c r="AY210" s="255" t="s">
        <v>213</v>
      </c>
    </row>
    <row r="211" s="15" customFormat="1">
      <c r="A211" s="15"/>
      <c r="B211" s="256"/>
      <c r="C211" s="257"/>
      <c r="D211" s="236" t="s">
        <v>223</v>
      </c>
      <c r="E211" s="258" t="s">
        <v>21</v>
      </c>
      <c r="F211" s="259" t="s">
        <v>230</v>
      </c>
      <c r="G211" s="257"/>
      <c r="H211" s="260">
        <v>61.280000000000001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223</v>
      </c>
      <c r="AU211" s="266" t="s">
        <v>86</v>
      </c>
      <c r="AV211" s="15" t="s">
        <v>122</v>
      </c>
      <c r="AW211" s="15" t="s">
        <v>34</v>
      </c>
      <c r="AX211" s="15" t="s">
        <v>80</v>
      </c>
      <c r="AY211" s="266" t="s">
        <v>213</v>
      </c>
    </row>
    <row r="212" s="2" customFormat="1" ht="16.5" customHeight="1">
      <c r="A212" s="41"/>
      <c r="B212" s="42"/>
      <c r="C212" s="216" t="s">
        <v>493</v>
      </c>
      <c r="D212" s="216" t="s">
        <v>215</v>
      </c>
      <c r="E212" s="217" t="s">
        <v>5875</v>
      </c>
      <c r="F212" s="218" t="s">
        <v>5876</v>
      </c>
      <c r="G212" s="219" t="s">
        <v>3261</v>
      </c>
      <c r="H212" s="220">
        <v>17770</v>
      </c>
      <c r="I212" s="221"/>
      <c r="J212" s="222">
        <f>ROUND(I212*H212,2)</f>
        <v>0</v>
      </c>
      <c r="K212" s="218" t="s">
        <v>21</v>
      </c>
      <c r="L212" s="47"/>
      <c r="M212" s="223" t="s">
        <v>21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122</v>
      </c>
      <c r="AT212" s="227" t="s">
        <v>215</v>
      </c>
      <c r="AU212" s="227" t="s">
        <v>86</v>
      </c>
      <c r="AY212" s="20" t="s">
        <v>213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86</v>
      </c>
      <c r="BK212" s="228">
        <f>ROUND(I212*H212,2)</f>
        <v>0</v>
      </c>
      <c r="BL212" s="20" t="s">
        <v>122</v>
      </c>
      <c r="BM212" s="227" t="s">
        <v>5877</v>
      </c>
    </row>
    <row r="213" s="14" customFormat="1">
      <c r="A213" s="14"/>
      <c r="B213" s="245"/>
      <c r="C213" s="246"/>
      <c r="D213" s="236" t="s">
        <v>223</v>
      </c>
      <c r="E213" s="247" t="s">
        <v>21</v>
      </c>
      <c r="F213" s="248" t="s">
        <v>5878</v>
      </c>
      <c r="G213" s="246"/>
      <c r="H213" s="249">
        <v>17770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223</v>
      </c>
      <c r="AU213" s="255" t="s">
        <v>86</v>
      </c>
      <c r="AV213" s="14" t="s">
        <v>86</v>
      </c>
      <c r="AW213" s="14" t="s">
        <v>34</v>
      </c>
      <c r="AX213" s="14" t="s">
        <v>73</v>
      </c>
      <c r="AY213" s="255" t="s">
        <v>213</v>
      </c>
    </row>
    <row r="214" s="15" customFormat="1">
      <c r="A214" s="15"/>
      <c r="B214" s="256"/>
      <c r="C214" s="257"/>
      <c r="D214" s="236" t="s">
        <v>223</v>
      </c>
      <c r="E214" s="258" t="s">
        <v>21</v>
      </c>
      <c r="F214" s="259" t="s">
        <v>230</v>
      </c>
      <c r="G214" s="257"/>
      <c r="H214" s="260">
        <v>17770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223</v>
      </c>
      <c r="AU214" s="266" t="s">
        <v>86</v>
      </c>
      <c r="AV214" s="15" t="s">
        <v>122</v>
      </c>
      <c r="AW214" s="15" t="s">
        <v>34</v>
      </c>
      <c r="AX214" s="15" t="s">
        <v>80</v>
      </c>
      <c r="AY214" s="266" t="s">
        <v>213</v>
      </c>
    </row>
    <row r="215" s="12" customFormat="1" ht="22.8" customHeight="1">
      <c r="A215" s="12"/>
      <c r="B215" s="200"/>
      <c r="C215" s="201"/>
      <c r="D215" s="202" t="s">
        <v>72</v>
      </c>
      <c r="E215" s="214" t="s">
        <v>511</v>
      </c>
      <c r="F215" s="214" t="s">
        <v>512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SUM(P216:P217)</f>
        <v>0</v>
      </c>
      <c r="Q215" s="208"/>
      <c r="R215" s="209">
        <f>SUM(R216:R217)</f>
        <v>0</v>
      </c>
      <c r="S215" s="208"/>
      <c r="T215" s="210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80</v>
      </c>
      <c r="AT215" s="212" t="s">
        <v>72</v>
      </c>
      <c r="AU215" s="212" t="s">
        <v>80</v>
      </c>
      <c r="AY215" s="211" t="s">
        <v>213</v>
      </c>
      <c r="BK215" s="213">
        <f>SUM(BK216:BK217)</f>
        <v>0</v>
      </c>
    </row>
    <row r="216" s="2" customFormat="1" ht="24.15" customHeight="1">
      <c r="A216" s="41"/>
      <c r="B216" s="42"/>
      <c r="C216" s="216" t="s">
        <v>496</v>
      </c>
      <c r="D216" s="216" t="s">
        <v>215</v>
      </c>
      <c r="E216" s="217" t="s">
        <v>514</v>
      </c>
      <c r="F216" s="218" t="s">
        <v>515</v>
      </c>
      <c r="G216" s="219" t="s">
        <v>284</v>
      </c>
      <c r="H216" s="220">
        <v>146.649</v>
      </c>
      <c r="I216" s="221"/>
      <c r="J216" s="222">
        <f>ROUND(I216*H216,2)</f>
        <v>0</v>
      </c>
      <c r="K216" s="218" t="s">
        <v>219</v>
      </c>
      <c r="L216" s="47"/>
      <c r="M216" s="223" t="s">
        <v>21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122</v>
      </c>
      <c r="AT216" s="227" t="s">
        <v>215</v>
      </c>
      <c r="AU216" s="227" t="s">
        <v>86</v>
      </c>
      <c r="AY216" s="20" t="s">
        <v>213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86</v>
      </c>
      <c r="BK216" s="228">
        <f>ROUND(I216*H216,2)</f>
        <v>0</v>
      </c>
      <c r="BL216" s="20" t="s">
        <v>122</v>
      </c>
      <c r="BM216" s="227" t="s">
        <v>5879</v>
      </c>
    </row>
    <row r="217" s="2" customFormat="1">
      <c r="A217" s="41"/>
      <c r="B217" s="42"/>
      <c r="C217" s="43"/>
      <c r="D217" s="229" t="s">
        <v>221</v>
      </c>
      <c r="E217" s="43"/>
      <c r="F217" s="230" t="s">
        <v>517</v>
      </c>
      <c r="G217" s="43"/>
      <c r="H217" s="43"/>
      <c r="I217" s="231"/>
      <c r="J217" s="43"/>
      <c r="K217" s="43"/>
      <c r="L217" s="47"/>
      <c r="M217" s="293"/>
      <c r="N217" s="294"/>
      <c r="O217" s="295"/>
      <c r="P217" s="295"/>
      <c r="Q217" s="295"/>
      <c r="R217" s="295"/>
      <c r="S217" s="295"/>
      <c r="T217" s="296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221</v>
      </c>
      <c r="AU217" s="20" t="s">
        <v>86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1eA2zEtgqO4w9tthVk/JWIVziE2d6AVcyJtqUUXjr4RFQ1JlGa9mJg8IDOODhiUCOEevK1Q3xncoKtp8JsKkPw==" hashValue="Vn7iV7+lmxOvYw72fee0lALFaERpJsXddW2Yb9f2B+KJ+OPriw632JfMtYbrt//43lqb6MAdzEE2QB3RXrGYOg==" algorithmName="SHA-512" password="CC35"/>
  <autoFilter ref="C91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22251102"/>
    <hyperlink ref="F100" r:id="rId2" display="https://podminky.urs.cz/item/CS_URS_2024_01/162251102"/>
    <hyperlink ref="F104" r:id="rId3" display="https://podminky.urs.cz/item/CS_URS_2024_01/162751114"/>
    <hyperlink ref="F108" r:id="rId4" display="https://podminky.urs.cz/item/CS_URS_2024_01/167151101"/>
    <hyperlink ref="F112" r:id="rId5" display="https://podminky.urs.cz/item/CS_URS_2024_01/171201231"/>
    <hyperlink ref="F116" r:id="rId6" display="https://podminky.urs.cz/item/CS_URS_2024_01/181951112"/>
    <hyperlink ref="F121" r:id="rId7" display="https://podminky.urs.cz/item/CS_URS_2024_01/213141111"/>
    <hyperlink ref="F129" r:id="rId8" display="https://podminky.urs.cz/item/CS_URS_2024_01/213141111"/>
    <hyperlink ref="F139" r:id="rId9" display="https://podminky.urs.cz/item/CS_URS_2024_01/564801012"/>
    <hyperlink ref="F145" r:id="rId10" display="https://podminky.urs.cz/item/CS_URS_2024_01/564801112"/>
    <hyperlink ref="F150" r:id="rId11" display="https://podminky.urs.cz/item/CS_URS_2024_01/564851111"/>
    <hyperlink ref="F155" r:id="rId12" display="https://podminky.urs.cz/item/CS_URS_2024_01/564861011"/>
    <hyperlink ref="F161" r:id="rId13" display="https://podminky.urs.cz/item/CS_URS_2024_01/596211113"/>
    <hyperlink ref="F184" r:id="rId14" display="https://podminky.urs.cz/item/CS_URS_2024_01/637211114"/>
    <hyperlink ref="F190" r:id="rId15" display="https://podminky.urs.cz/item/CS_URS_2024_01/916331112"/>
    <hyperlink ref="F197" r:id="rId16" display="https://podminky.urs.cz/item/CS_URS_2024_01/916331112"/>
    <hyperlink ref="F217" r:id="rId17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5880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ROUND((SUM(BE86:BE95)),  2)</f>
        <v>0</v>
      </c>
      <c r="G35" s="41"/>
      <c r="H35" s="41"/>
      <c r="I35" s="161">
        <v>0.20999999999999999</v>
      </c>
      <c r="J35" s="160">
        <f>ROUND(((SUM(BE86:BE95))*I35),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ROUND((SUM(BF86:BF95)),  2)</f>
        <v>0</v>
      </c>
      <c r="G36" s="41"/>
      <c r="H36" s="41"/>
      <c r="I36" s="161">
        <v>0.12</v>
      </c>
      <c r="J36" s="160">
        <f>ROUND(((SUM(BF86:BF95))*I36),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ROUND((SUM(BG86:BG95)),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ROUND((SUM(BH86:BH95)),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ROUND((SUM(BI86:BI95)),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2.7 - Venkovní vybavení 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5881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198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DOZP Boletice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186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5596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188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2.7 - Venkovní vybavení 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Boletice nad Labem</v>
      </c>
      <c r="G80" s="43"/>
      <c r="H80" s="43"/>
      <c r="I80" s="35" t="s">
        <v>24</v>
      </c>
      <c r="J80" s="75" t="str">
        <f>IF(J14="","",J14)</f>
        <v>26. 1. 2025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Statutární město Děčín</v>
      </c>
      <c r="G82" s="43"/>
      <c r="H82" s="43"/>
      <c r="I82" s="35" t="s">
        <v>32</v>
      </c>
      <c r="J82" s="39" t="str">
        <f>E23</f>
        <v>ŽELEZNÁ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35</v>
      </c>
      <c r="J83" s="39" t="str">
        <f>E26</f>
        <v>Propos Liberec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199</v>
      </c>
      <c r="D85" s="192" t="s">
        <v>58</v>
      </c>
      <c r="E85" s="192" t="s">
        <v>54</v>
      </c>
      <c r="F85" s="192" t="s">
        <v>55</v>
      </c>
      <c r="G85" s="192" t="s">
        <v>200</v>
      </c>
      <c r="H85" s="192" t="s">
        <v>201</v>
      </c>
      <c r="I85" s="192" t="s">
        <v>202</v>
      </c>
      <c r="J85" s="192" t="s">
        <v>192</v>
      </c>
      <c r="K85" s="193" t="s">
        <v>203</v>
      </c>
      <c r="L85" s="194"/>
      <c r="M85" s="95" t="s">
        <v>21</v>
      </c>
      <c r="N85" s="96" t="s">
        <v>43</v>
      </c>
      <c r="O85" s="96" t="s">
        <v>204</v>
      </c>
      <c r="P85" s="96" t="s">
        <v>205</v>
      </c>
      <c r="Q85" s="96" t="s">
        <v>206</v>
      </c>
      <c r="R85" s="96" t="s">
        <v>207</v>
      </c>
      <c r="S85" s="96" t="s">
        <v>208</v>
      </c>
      <c r="T85" s="97" t="s">
        <v>209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210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72</v>
      </c>
      <c r="AU86" s="20" t="s">
        <v>193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72</v>
      </c>
      <c r="E87" s="203" t="s">
        <v>4717</v>
      </c>
      <c r="F87" s="203" t="s">
        <v>5882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SUM(P88:P95)</f>
        <v>0</v>
      </c>
      <c r="Q87" s="208"/>
      <c r="R87" s="209">
        <f>SUM(R88:R95)</f>
        <v>0</v>
      </c>
      <c r="S87" s="208"/>
      <c r="T87" s="21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72</v>
      </c>
      <c r="AU87" s="212" t="s">
        <v>73</v>
      </c>
      <c r="AY87" s="211" t="s">
        <v>213</v>
      </c>
      <c r="BK87" s="213">
        <f>SUM(BK88:BK95)</f>
        <v>0</v>
      </c>
    </row>
    <row r="88" s="2" customFormat="1" ht="16.5" customHeight="1">
      <c r="A88" s="41"/>
      <c r="B88" s="42"/>
      <c r="C88" s="216" t="s">
        <v>80</v>
      </c>
      <c r="D88" s="216" t="s">
        <v>215</v>
      </c>
      <c r="E88" s="217" t="s">
        <v>5883</v>
      </c>
      <c r="F88" s="218" t="s">
        <v>5884</v>
      </c>
      <c r="G88" s="219" t="s">
        <v>263</v>
      </c>
      <c r="H88" s="220">
        <v>4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122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122</v>
      </c>
      <c r="BM88" s="227" t="s">
        <v>86</v>
      </c>
    </row>
    <row r="89" s="2" customFormat="1" ht="16.5" customHeight="1">
      <c r="A89" s="41"/>
      <c r="B89" s="42"/>
      <c r="C89" s="216" t="s">
        <v>86</v>
      </c>
      <c r="D89" s="216" t="s">
        <v>215</v>
      </c>
      <c r="E89" s="217" t="s">
        <v>5885</v>
      </c>
      <c r="F89" s="218" t="s">
        <v>5886</v>
      </c>
      <c r="G89" s="219" t="s">
        <v>263</v>
      </c>
      <c r="H89" s="220">
        <v>16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122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122</v>
      </c>
      <c r="BM89" s="227" t="s">
        <v>122</v>
      </c>
    </row>
    <row r="90" s="2" customFormat="1" ht="16.5" customHeight="1">
      <c r="A90" s="41"/>
      <c r="B90" s="42"/>
      <c r="C90" s="216" t="s">
        <v>116</v>
      </c>
      <c r="D90" s="216" t="s">
        <v>215</v>
      </c>
      <c r="E90" s="217" t="s">
        <v>5887</v>
      </c>
      <c r="F90" s="218" t="s">
        <v>5888</v>
      </c>
      <c r="G90" s="219" t="s">
        <v>263</v>
      </c>
      <c r="H90" s="220">
        <v>4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122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122</v>
      </c>
      <c r="BM90" s="227" t="s">
        <v>145</v>
      </c>
    </row>
    <row r="91" s="2" customFormat="1" ht="16.5" customHeight="1">
      <c r="A91" s="41"/>
      <c r="B91" s="42"/>
      <c r="C91" s="216" t="s">
        <v>122</v>
      </c>
      <c r="D91" s="216" t="s">
        <v>215</v>
      </c>
      <c r="E91" s="217" t="s">
        <v>5889</v>
      </c>
      <c r="F91" s="218" t="s">
        <v>5890</v>
      </c>
      <c r="G91" s="219" t="s">
        <v>263</v>
      </c>
      <c r="H91" s="220">
        <v>2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122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122</v>
      </c>
      <c r="BM91" s="227" t="s">
        <v>244</v>
      </c>
    </row>
    <row r="92" s="2" customFormat="1" ht="16.5" customHeight="1">
      <c r="A92" s="41"/>
      <c r="B92" s="42"/>
      <c r="C92" s="216" t="s">
        <v>125</v>
      </c>
      <c r="D92" s="216" t="s">
        <v>215</v>
      </c>
      <c r="E92" s="217" t="s">
        <v>5891</v>
      </c>
      <c r="F92" s="218" t="s">
        <v>5892</v>
      </c>
      <c r="G92" s="219" t="s">
        <v>263</v>
      </c>
      <c r="H92" s="220">
        <v>6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281</v>
      </c>
    </row>
    <row r="93" s="2" customFormat="1" ht="16.5" customHeight="1">
      <c r="A93" s="41"/>
      <c r="B93" s="42"/>
      <c r="C93" s="216" t="s">
        <v>145</v>
      </c>
      <c r="D93" s="216" t="s">
        <v>215</v>
      </c>
      <c r="E93" s="217" t="s">
        <v>5893</v>
      </c>
      <c r="F93" s="218" t="s">
        <v>5894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8</v>
      </c>
    </row>
    <row r="94" s="2" customFormat="1" ht="16.5" customHeight="1">
      <c r="A94" s="41"/>
      <c r="B94" s="42"/>
      <c r="C94" s="216" t="s">
        <v>260</v>
      </c>
      <c r="D94" s="216" t="s">
        <v>215</v>
      </c>
      <c r="E94" s="217" t="s">
        <v>5895</v>
      </c>
      <c r="F94" s="218" t="s">
        <v>5896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122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122</v>
      </c>
      <c r="BM94" s="227" t="s">
        <v>304</v>
      </c>
    </row>
    <row r="95" s="2" customFormat="1" ht="16.5" customHeight="1">
      <c r="A95" s="41"/>
      <c r="B95" s="42"/>
      <c r="C95" s="216" t="s">
        <v>244</v>
      </c>
      <c r="D95" s="216" t="s">
        <v>215</v>
      </c>
      <c r="E95" s="217" t="s">
        <v>5897</v>
      </c>
      <c r="F95" s="218" t="s">
        <v>5898</v>
      </c>
      <c r="G95" s="219" t="s">
        <v>263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302" t="s">
        <v>21</v>
      </c>
      <c r="N95" s="303" t="s">
        <v>45</v>
      </c>
      <c r="O95" s="295"/>
      <c r="P95" s="304">
        <f>O95*H95</f>
        <v>0</v>
      </c>
      <c r="Q95" s="304">
        <v>0</v>
      </c>
      <c r="R95" s="304">
        <f>Q95*H95</f>
        <v>0</v>
      </c>
      <c r="S95" s="304">
        <v>0</v>
      </c>
      <c r="T95" s="30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314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Y23naJkHZ1rwHGw5zjoeCEQyGzn7Zv6WRk5YVsdGbuGugGPizWOwu1S8oJxjF2OXGbg7dmTNQcl2WgccdPTemQ==" hashValue="iqEq8ynXsTWtfA8Vip0J10oIJosc2nWJ7qnKllAoA4pecRfx7N4i6lDxmU0scsC2RYMSk9SxxbAB6Rr/LEEGKg==" algorithmName="SHA-512" password="CC35"/>
  <autoFilter ref="C85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1" customFormat="1" ht="12" customHeight="1">
      <c r="B8" s="23"/>
      <c r="D8" s="146" t="s">
        <v>186</v>
      </c>
      <c r="L8" s="23"/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177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5125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Děčín</v>
      </c>
      <c r="F17" s="41"/>
      <c r="G17" s="41"/>
      <c r="H17" s="41"/>
      <c r="I17" s="146" t="s">
        <v>29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ŽELEZNÁ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Propos Liberec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5900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ROUND((SUM(BE90:BE136)),  2)</f>
        <v>0</v>
      </c>
      <c r="G35" s="41"/>
      <c r="H35" s="41"/>
      <c r="I35" s="161">
        <v>0.20999999999999999</v>
      </c>
      <c r="J35" s="160">
        <f>ROUND(((SUM(BE90:BE136))*I35),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ROUND((SUM(BF90:BF136)),  2)</f>
        <v>0</v>
      </c>
      <c r="G36" s="41"/>
      <c r="H36" s="41"/>
      <c r="I36" s="161">
        <v>0.12</v>
      </c>
      <c r="J36" s="160">
        <f>ROUND(((SUM(BF90:BF136))*I36),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ROUND((SUM(BG90:BG136)),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ROUND((SUM(BH90:BH136)),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ROUND((SUM(BI90:BI136)),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2.8 - Sadové úpravy a terénní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5901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5902</v>
      </c>
      <c r="E65" s="181"/>
      <c r="F65" s="181"/>
      <c r="G65" s="181"/>
      <c r="H65" s="181"/>
      <c r="I65" s="181"/>
      <c r="J65" s="182">
        <f>J98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5903</v>
      </c>
      <c r="E66" s="181"/>
      <c r="F66" s="181"/>
      <c r="G66" s="181"/>
      <c r="H66" s="181"/>
      <c r="I66" s="181"/>
      <c r="J66" s="182">
        <f>J101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5904</v>
      </c>
      <c r="E67" s="181"/>
      <c r="F67" s="181"/>
      <c r="G67" s="181"/>
      <c r="H67" s="181"/>
      <c r="I67" s="181"/>
      <c r="J67" s="182">
        <f>J104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5905</v>
      </c>
      <c r="E68" s="181"/>
      <c r="F68" s="181"/>
      <c r="G68" s="181"/>
      <c r="H68" s="181"/>
      <c r="I68" s="181"/>
      <c r="J68" s="182">
        <f>J135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198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DOZP Boletice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186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5596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188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 2.8 - Sadové úpravy a terénní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 xml:space="preserve"> </v>
      </c>
      <c r="G84" s="43"/>
      <c r="H84" s="43"/>
      <c r="I84" s="35" t="s">
        <v>24</v>
      </c>
      <c r="J84" s="75" t="str">
        <f>IF(J14="","",J14)</f>
        <v>26. 1. 2025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26</v>
      </c>
      <c r="D86" s="43"/>
      <c r="E86" s="43"/>
      <c r="F86" s="30" t="str">
        <f>E17</f>
        <v>Statutární město Děčín</v>
      </c>
      <c r="G86" s="43"/>
      <c r="H86" s="43"/>
      <c r="I86" s="35" t="s">
        <v>32</v>
      </c>
      <c r="J86" s="39" t="str">
        <f>E23</f>
        <v>ŽELEZNÁ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Propos Liberec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199</v>
      </c>
      <c r="D89" s="192" t="s">
        <v>58</v>
      </c>
      <c r="E89" s="192" t="s">
        <v>54</v>
      </c>
      <c r="F89" s="192" t="s">
        <v>55</v>
      </c>
      <c r="G89" s="192" t="s">
        <v>200</v>
      </c>
      <c r="H89" s="192" t="s">
        <v>201</v>
      </c>
      <c r="I89" s="192" t="s">
        <v>202</v>
      </c>
      <c r="J89" s="192" t="s">
        <v>192</v>
      </c>
      <c r="K89" s="193" t="s">
        <v>203</v>
      </c>
      <c r="L89" s="194"/>
      <c r="M89" s="95" t="s">
        <v>21</v>
      </c>
      <c r="N89" s="96" t="s">
        <v>43</v>
      </c>
      <c r="O89" s="96" t="s">
        <v>204</v>
      </c>
      <c r="P89" s="96" t="s">
        <v>205</v>
      </c>
      <c r="Q89" s="96" t="s">
        <v>206</v>
      </c>
      <c r="R89" s="96" t="s">
        <v>207</v>
      </c>
      <c r="S89" s="96" t="s">
        <v>208</v>
      </c>
      <c r="T89" s="97" t="s">
        <v>209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210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P91+P98+P101+P104+P135</f>
        <v>0</v>
      </c>
      <c r="Q90" s="99"/>
      <c r="R90" s="197">
        <f>R91+R98+R101+R104+R135</f>
        <v>0</v>
      </c>
      <c r="S90" s="99"/>
      <c r="T90" s="198">
        <f>T91+T98+T101+T104+T135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72</v>
      </c>
      <c r="AU90" s="20" t="s">
        <v>193</v>
      </c>
      <c r="BK90" s="199">
        <f>BK91+BK98+BK101+BK104+BK135</f>
        <v>0</v>
      </c>
    </row>
    <row r="91" s="12" customFormat="1" ht="25.92" customHeight="1">
      <c r="A91" s="12"/>
      <c r="B91" s="200"/>
      <c r="C91" s="201"/>
      <c r="D91" s="202" t="s">
        <v>72</v>
      </c>
      <c r="E91" s="203" t="s">
        <v>287</v>
      </c>
      <c r="F91" s="203" t="s">
        <v>5906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SUM(P92:P97)</f>
        <v>0</v>
      </c>
      <c r="Q91" s="208"/>
      <c r="R91" s="209">
        <f>SUM(R92:R97)</f>
        <v>0</v>
      </c>
      <c r="S91" s="208"/>
      <c r="T91" s="210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72</v>
      </c>
      <c r="AU91" s="212" t="s">
        <v>73</v>
      </c>
      <c r="AY91" s="211" t="s">
        <v>213</v>
      </c>
      <c r="BK91" s="213">
        <f>SUM(BK92:BK97)</f>
        <v>0</v>
      </c>
    </row>
    <row r="92" s="2" customFormat="1" ht="16.5" customHeight="1">
      <c r="A92" s="41"/>
      <c r="B92" s="42"/>
      <c r="C92" s="216" t="s">
        <v>80</v>
      </c>
      <c r="D92" s="216" t="s">
        <v>215</v>
      </c>
      <c r="E92" s="217" t="s">
        <v>5907</v>
      </c>
      <c r="F92" s="218" t="s">
        <v>5908</v>
      </c>
      <c r="G92" s="219" t="s">
        <v>263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122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122</v>
      </c>
      <c r="BM92" s="227" t="s">
        <v>86</v>
      </c>
    </row>
    <row r="93" s="2" customFormat="1" ht="16.5" customHeight="1">
      <c r="A93" s="41"/>
      <c r="B93" s="42"/>
      <c r="C93" s="216" t="s">
        <v>86</v>
      </c>
      <c r="D93" s="216" t="s">
        <v>215</v>
      </c>
      <c r="E93" s="217" t="s">
        <v>5909</v>
      </c>
      <c r="F93" s="218" t="s">
        <v>5910</v>
      </c>
      <c r="G93" s="219" t="s">
        <v>263</v>
      </c>
      <c r="H93" s="220">
        <v>20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122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122</v>
      </c>
      <c r="BM93" s="227" t="s">
        <v>122</v>
      </c>
    </row>
    <row r="94" s="2" customFormat="1">
      <c r="A94" s="41"/>
      <c r="B94" s="42"/>
      <c r="C94" s="43"/>
      <c r="D94" s="236" t="s">
        <v>367</v>
      </c>
      <c r="E94" s="43"/>
      <c r="F94" s="281" t="s">
        <v>5911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367</v>
      </c>
      <c r="AU94" s="20" t="s">
        <v>80</v>
      </c>
    </row>
    <row r="95" s="2" customFormat="1" ht="16.5" customHeight="1">
      <c r="A95" s="41"/>
      <c r="B95" s="42"/>
      <c r="C95" s="216" t="s">
        <v>116</v>
      </c>
      <c r="D95" s="216" t="s">
        <v>215</v>
      </c>
      <c r="E95" s="217" t="s">
        <v>5912</v>
      </c>
      <c r="F95" s="218" t="s">
        <v>5913</v>
      </c>
      <c r="G95" s="219" t="s">
        <v>248</v>
      </c>
      <c r="H95" s="220">
        <v>53.100000000000001</v>
      </c>
      <c r="I95" s="221"/>
      <c r="J95" s="222">
        <f>ROUND(I95*H95,2)</f>
        <v>0</v>
      </c>
      <c r="K95" s="218" t="s">
        <v>21</v>
      </c>
      <c r="L95" s="47"/>
      <c r="M95" s="223" t="s">
        <v>21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122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122</v>
      </c>
      <c r="BM95" s="227" t="s">
        <v>145</v>
      </c>
    </row>
    <row r="96" s="2" customFormat="1" ht="16.5" customHeight="1">
      <c r="A96" s="41"/>
      <c r="B96" s="42"/>
      <c r="C96" s="216" t="s">
        <v>122</v>
      </c>
      <c r="D96" s="216" t="s">
        <v>215</v>
      </c>
      <c r="E96" s="217" t="s">
        <v>5914</v>
      </c>
      <c r="F96" s="218" t="s">
        <v>5915</v>
      </c>
      <c r="G96" s="219" t="s">
        <v>263</v>
      </c>
      <c r="H96" s="220">
        <v>24</v>
      </c>
      <c r="I96" s="221"/>
      <c r="J96" s="222">
        <f>ROUND(I96*H96,2)</f>
        <v>0</v>
      </c>
      <c r="K96" s="218" t="s">
        <v>21</v>
      </c>
      <c r="L96" s="47"/>
      <c r="M96" s="223" t="s">
        <v>21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122</v>
      </c>
      <c r="AT96" s="227" t="s">
        <v>215</v>
      </c>
      <c r="AU96" s="227" t="s">
        <v>80</v>
      </c>
      <c r="AY96" s="20" t="s">
        <v>213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86</v>
      </c>
      <c r="BK96" s="228">
        <f>ROUND(I96*H96,2)</f>
        <v>0</v>
      </c>
      <c r="BL96" s="20" t="s">
        <v>122</v>
      </c>
      <c r="BM96" s="227" t="s">
        <v>244</v>
      </c>
    </row>
    <row r="97" s="2" customFormat="1">
      <c r="A97" s="41"/>
      <c r="B97" s="42"/>
      <c r="C97" s="43"/>
      <c r="D97" s="236" t="s">
        <v>367</v>
      </c>
      <c r="E97" s="43"/>
      <c r="F97" s="281" t="s">
        <v>5916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367</v>
      </c>
      <c r="AU97" s="20" t="s">
        <v>80</v>
      </c>
    </row>
    <row r="98" s="12" customFormat="1" ht="25.92" customHeight="1">
      <c r="A98" s="12"/>
      <c r="B98" s="200"/>
      <c r="C98" s="201"/>
      <c r="D98" s="202" t="s">
        <v>72</v>
      </c>
      <c r="E98" s="203" t="s">
        <v>1199</v>
      </c>
      <c r="F98" s="203" t="s">
        <v>5917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73</v>
      </c>
      <c r="AY98" s="211" t="s">
        <v>213</v>
      </c>
      <c r="BK98" s="213">
        <f>SUM(BK99:BK100)</f>
        <v>0</v>
      </c>
    </row>
    <row r="99" s="2" customFormat="1" ht="24.15" customHeight="1">
      <c r="A99" s="41"/>
      <c r="B99" s="42"/>
      <c r="C99" s="216" t="s">
        <v>125</v>
      </c>
      <c r="D99" s="216" t="s">
        <v>215</v>
      </c>
      <c r="E99" s="217" t="s">
        <v>5918</v>
      </c>
      <c r="F99" s="218" t="s">
        <v>5919</v>
      </c>
      <c r="G99" s="219" t="s">
        <v>248</v>
      </c>
      <c r="H99" s="220">
        <v>630.30999999999995</v>
      </c>
      <c r="I99" s="221"/>
      <c r="J99" s="222">
        <f>ROUND(I99*H99,2)</f>
        <v>0</v>
      </c>
      <c r="K99" s="218" t="s">
        <v>21</v>
      </c>
      <c r="L99" s="47"/>
      <c r="M99" s="223" t="s">
        <v>21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122</v>
      </c>
      <c r="AT99" s="227" t="s">
        <v>215</v>
      </c>
      <c r="AU99" s="227" t="s">
        <v>80</v>
      </c>
      <c r="AY99" s="20" t="s">
        <v>213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86</v>
      </c>
      <c r="BK99" s="228">
        <f>ROUND(I99*H99,2)</f>
        <v>0</v>
      </c>
      <c r="BL99" s="20" t="s">
        <v>122</v>
      </c>
      <c r="BM99" s="227" t="s">
        <v>281</v>
      </c>
    </row>
    <row r="100" s="2" customFormat="1">
      <c r="A100" s="41"/>
      <c r="B100" s="42"/>
      <c r="C100" s="43"/>
      <c r="D100" s="236" t="s">
        <v>367</v>
      </c>
      <c r="E100" s="43"/>
      <c r="F100" s="281" t="s">
        <v>5920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367</v>
      </c>
      <c r="AU100" s="20" t="s">
        <v>80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241</v>
      </c>
      <c r="F101" s="203" t="s">
        <v>5921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116</v>
      </c>
      <c r="AT101" s="212" t="s">
        <v>72</v>
      </c>
      <c r="AU101" s="212" t="s">
        <v>73</v>
      </c>
      <c r="AY101" s="211" t="s">
        <v>213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145</v>
      </c>
      <c r="D102" s="216" t="s">
        <v>215</v>
      </c>
      <c r="E102" s="217" t="s">
        <v>5922</v>
      </c>
      <c r="F102" s="218" t="s">
        <v>5923</v>
      </c>
      <c r="G102" s="219" t="s">
        <v>5924</v>
      </c>
      <c r="H102" s="306"/>
      <c r="I102" s="221"/>
      <c r="J102" s="222">
        <f>ROUND(I102*H102,2)</f>
        <v>0</v>
      </c>
      <c r="K102" s="218" t="s">
        <v>21</v>
      </c>
      <c r="L102" s="47"/>
      <c r="M102" s="223" t="s">
        <v>21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1232</v>
      </c>
      <c r="AT102" s="227" t="s">
        <v>215</v>
      </c>
      <c r="AU102" s="227" t="s">
        <v>80</v>
      </c>
      <c r="AY102" s="20" t="s">
        <v>213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86</v>
      </c>
      <c r="BK102" s="228">
        <f>ROUND(I102*H102,2)</f>
        <v>0</v>
      </c>
      <c r="BL102" s="20" t="s">
        <v>1232</v>
      </c>
      <c r="BM102" s="227" t="s">
        <v>304</v>
      </c>
    </row>
    <row r="103" s="2" customFormat="1">
      <c r="A103" s="41"/>
      <c r="B103" s="42"/>
      <c r="C103" s="43"/>
      <c r="D103" s="236" t="s">
        <v>367</v>
      </c>
      <c r="E103" s="43"/>
      <c r="F103" s="281" t="s">
        <v>5925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367</v>
      </c>
      <c r="AU103" s="20" t="s">
        <v>80</v>
      </c>
    </row>
    <row r="104" s="12" customFormat="1" ht="25.92" customHeight="1">
      <c r="A104" s="12"/>
      <c r="B104" s="200"/>
      <c r="C104" s="201"/>
      <c r="D104" s="202" t="s">
        <v>72</v>
      </c>
      <c r="E104" s="203" t="s">
        <v>5926</v>
      </c>
      <c r="F104" s="203" t="s">
        <v>5927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SUM(P105:P134)</f>
        <v>0</v>
      </c>
      <c r="Q104" s="208"/>
      <c r="R104" s="209">
        <f>SUM(R105:R134)</f>
        <v>0</v>
      </c>
      <c r="S104" s="208"/>
      <c r="T104" s="210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72</v>
      </c>
      <c r="AU104" s="212" t="s">
        <v>73</v>
      </c>
      <c r="AY104" s="211" t="s">
        <v>213</v>
      </c>
      <c r="BK104" s="213">
        <f>SUM(BK105:BK134)</f>
        <v>0</v>
      </c>
    </row>
    <row r="105" s="2" customFormat="1" ht="16.5" customHeight="1">
      <c r="A105" s="41"/>
      <c r="B105" s="42"/>
      <c r="C105" s="216" t="s">
        <v>260</v>
      </c>
      <c r="D105" s="216" t="s">
        <v>215</v>
      </c>
      <c r="E105" s="217" t="s">
        <v>5928</v>
      </c>
      <c r="F105" s="218" t="s">
        <v>5929</v>
      </c>
      <c r="G105" s="219" t="s">
        <v>263</v>
      </c>
      <c r="H105" s="220">
        <v>9</v>
      </c>
      <c r="I105" s="221"/>
      <c r="J105" s="222">
        <f>ROUND(I105*H105,2)</f>
        <v>0</v>
      </c>
      <c r="K105" s="218" t="s">
        <v>21</v>
      </c>
      <c r="L105" s="47"/>
      <c r="M105" s="223" t="s">
        <v>21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122</v>
      </c>
      <c r="AT105" s="227" t="s">
        <v>215</v>
      </c>
      <c r="AU105" s="227" t="s">
        <v>80</v>
      </c>
      <c r="AY105" s="20" t="s">
        <v>213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86</v>
      </c>
      <c r="BK105" s="228">
        <f>ROUND(I105*H105,2)</f>
        <v>0</v>
      </c>
      <c r="BL105" s="20" t="s">
        <v>122</v>
      </c>
      <c r="BM105" s="227" t="s">
        <v>314</v>
      </c>
    </row>
    <row r="106" s="2" customFormat="1" ht="16.5" customHeight="1">
      <c r="A106" s="41"/>
      <c r="B106" s="42"/>
      <c r="C106" s="216" t="s">
        <v>244</v>
      </c>
      <c r="D106" s="216" t="s">
        <v>215</v>
      </c>
      <c r="E106" s="217" t="s">
        <v>5930</v>
      </c>
      <c r="F106" s="218" t="s">
        <v>5931</v>
      </c>
      <c r="G106" s="219" t="s">
        <v>263</v>
      </c>
      <c r="H106" s="220">
        <v>31</v>
      </c>
      <c r="I106" s="221"/>
      <c r="J106" s="222">
        <f>ROUND(I106*H106,2)</f>
        <v>0</v>
      </c>
      <c r="K106" s="218" t="s">
        <v>21</v>
      </c>
      <c r="L106" s="47"/>
      <c r="M106" s="223" t="s">
        <v>21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122</v>
      </c>
      <c r="AT106" s="227" t="s">
        <v>215</v>
      </c>
      <c r="AU106" s="227" t="s">
        <v>80</v>
      </c>
      <c r="AY106" s="20" t="s">
        <v>213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86</v>
      </c>
      <c r="BK106" s="228">
        <f>ROUND(I106*H106,2)</f>
        <v>0</v>
      </c>
      <c r="BL106" s="20" t="s">
        <v>122</v>
      </c>
      <c r="BM106" s="227" t="s">
        <v>328</v>
      </c>
    </row>
    <row r="107" s="2" customFormat="1" ht="16.5" customHeight="1">
      <c r="A107" s="41"/>
      <c r="B107" s="42"/>
      <c r="C107" s="216" t="s">
        <v>252</v>
      </c>
      <c r="D107" s="216" t="s">
        <v>215</v>
      </c>
      <c r="E107" s="217" t="s">
        <v>5932</v>
      </c>
      <c r="F107" s="218" t="s">
        <v>5933</v>
      </c>
      <c r="G107" s="219" t="s">
        <v>263</v>
      </c>
      <c r="H107" s="220">
        <v>775</v>
      </c>
      <c r="I107" s="221"/>
      <c r="J107" s="222">
        <f>ROUND(I107*H107,2)</f>
        <v>0</v>
      </c>
      <c r="K107" s="218" t="s">
        <v>21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80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340</v>
      </c>
    </row>
    <row r="108" s="2" customFormat="1" ht="16.5" customHeight="1">
      <c r="A108" s="41"/>
      <c r="B108" s="42"/>
      <c r="C108" s="216" t="s">
        <v>281</v>
      </c>
      <c r="D108" s="216" t="s">
        <v>215</v>
      </c>
      <c r="E108" s="217" t="s">
        <v>5934</v>
      </c>
      <c r="F108" s="218" t="s">
        <v>5935</v>
      </c>
      <c r="G108" s="219" t="s">
        <v>248</v>
      </c>
      <c r="H108" s="220">
        <v>280.48000000000002</v>
      </c>
      <c r="I108" s="221"/>
      <c r="J108" s="222">
        <f>ROUND(I108*H108,2)</f>
        <v>0</v>
      </c>
      <c r="K108" s="218" t="s">
        <v>21</v>
      </c>
      <c r="L108" s="47"/>
      <c r="M108" s="223" t="s">
        <v>21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122</v>
      </c>
      <c r="AT108" s="227" t="s">
        <v>215</v>
      </c>
      <c r="AU108" s="227" t="s">
        <v>80</v>
      </c>
      <c r="AY108" s="20" t="s">
        <v>213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86</v>
      </c>
      <c r="BK108" s="228">
        <f>ROUND(I108*H108,2)</f>
        <v>0</v>
      </c>
      <c r="BL108" s="20" t="s">
        <v>122</v>
      </c>
      <c r="BM108" s="227" t="s">
        <v>350</v>
      </c>
    </row>
    <row r="109" s="2" customFormat="1" ht="16.5" customHeight="1">
      <c r="A109" s="41"/>
      <c r="B109" s="42"/>
      <c r="C109" s="216" t="s">
        <v>287</v>
      </c>
      <c r="D109" s="216" t="s">
        <v>215</v>
      </c>
      <c r="E109" s="217" t="s">
        <v>5936</v>
      </c>
      <c r="F109" s="218" t="s">
        <v>5937</v>
      </c>
      <c r="G109" s="219" t="s">
        <v>263</v>
      </c>
      <c r="H109" s="220">
        <v>2</v>
      </c>
      <c r="I109" s="221"/>
      <c r="J109" s="222">
        <f>ROUND(I109*H109,2)</f>
        <v>0</v>
      </c>
      <c r="K109" s="218" t="s">
        <v>21</v>
      </c>
      <c r="L109" s="47"/>
      <c r="M109" s="223" t="s">
        <v>21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122</v>
      </c>
      <c r="AT109" s="227" t="s">
        <v>215</v>
      </c>
      <c r="AU109" s="227" t="s">
        <v>80</v>
      </c>
      <c r="AY109" s="20" t="s">
        <v>213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86</v>
      </c>
      <c r="BK109" s="228">
        <f>ROUND(I109*H109,2)</f>
        <v>0</v>
      </c>
      <c r="BL109" s="20" t="s">
        <v>122</v>
      </c>
      <c r="BM109" s="227" t="s">
        <v>469</v>
      </c>
    </row>
    <row r="110" s="2" customFormat="1" ht="16.5" customHeight="1">
      <c r="A110" s="41"/>
      <c r="B110" s="42"/>
      <c r="C110" s="216" t="s">
        <v>8</v>
      </c>
      <c r="D110" s="216" t="s">
        <v>215</v>
      </c>
      <c r="E110" s="217" t="s">
        <v>5938</v>
      </c>
      <c r="F110" s="218" t="s">
        <v>5939</v>
      </c>
      <c r="G110" s="219" t="s">
        <v>263</v>
      </c>
      <c r="H110" s="220">
        <v>2</v>
      </c>
      <c r="I110" s="221"/>
      <c r="J110" s="222">
        <f>ROUND(I110*H110,2)</f>
        <v>0</v>
      </c>
      <c r="K110" s="218" t="s">
        <v>21</v>
      </c>
      <c r="L110" s="47"/>
      <c r="M110" s="223" t="s">
        <v>21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122</v>
      </c>
      <c r="AT110" s="227" t="s">
        <v>215</v>
      </c>
      <c r="AU110" s="227" t="s">
        <v>80</v>
      </c>
      <c r="AY110" s="20" t="s">
        <v>213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86</v>
      </c>
      <c r="BK110" s="228">
        <f>ROUND(I110*H110,2)</f>
        <v>0</v>
      </c>
      <c r="BL110" s="20" t="s">
        <v>122</v>
      </c>
      <c r="BM110" s="227" t="s">
        <v>478</v>
      </c>
    </row>
    <row r="111" s="2" customFormat="1" ht="16.5" customHeight="1">
      <c r="A111" s="41"/>
      <c r="B111" s="42"/>
      <c r="C111" s="216" t="s">
        <v>299</v>
      </c>
      <c r="D111" s="216" t="s">
        <v>215</v>
      </c>
      <c r="E111" s="217" t="s">
        <v>5940</v>
      </c>
      <c r="F111" s="218" t="s">
        <v>5941</v>
      </c>
      <c r="G111" s="219" t="s">
        <v>263</v>
      </c>
      <c r="H111" s="220">
        <v>8</v>
      </c>
      <c r="I111" s="221"/>
      <c r="J111" s="222">
        <f>ROUND(I111*H111,2)</f>
        <v>0</v>
      </c>
      <c r="K111" s="218" t="s">
        <v>21</v>
      </c>
      <c r="L111" s="47"/>
      <c r="M111" s="223" t="s">
        <v>21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122</v>
      </c>
      <c r="AT111" s="227" t="s">
        <v>215</v>
      </c>
      <c r="AU111" s="227" t="s">
        <v>80</v>
      </c>
      <c r="AY111" s="20" t="s">
        <v>213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86</v>
      </c>
      <c r="BK111" s="228">
        <f>ROUND(I111*H111,2)</f>
        <v>0</v>
      </c>
      <c r="BL111" s="20" t="s">
        <v>122</v>
      </c>
      <c r="BM111" s="227" t="s">
        <v>487</v>
      </c>
    </row>
    <row r="112" s="2" customFormat="1" ht="16.5" customHeight="1">
      <c r="A112" s="41"/>
      <c r="B112" s="42"/>
      <c r="C112" s="216" t="s">
        <v>304</v>
      </c>
      <c r="D112" s="216" t="s">
        <v>215</v>
      </c>
      <c r="E112" s="217" t="s">
        <v>5942</v>
      </c>
      <c r="F112" s="218" t="s">
        <v>5943</v>
      </c>
      <c r="G112" s="219" t="s">
        <v>263</v>
      </c>
      <c r="H112" s="220">
        <v>31</v>
      </c>
      <c r="I112" s="221"/>
      <c r="J112" s="222">
        <f>ROUND(I112*H112,2)</f>
        <v>0</v>
      </c>
      <c r="K112" s="218" t="s">
        <v>21</v>
      </c>
      <c r="L112" s="47"/>
      <c r="M112" s="223" t="s">
        <v>21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122</v>
      </c>
      <c r="AT112" s="227" t="s">
        <v>215</v>
      </c>
      <c r="AU112" s="227" t="s">
        <v>80</v>
      </c>
      <c r="AY112" s="20" t="s">
        <v>213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86</v>
      </c>
      <c r="BK112" s="228">
        <f>ROUND(I112*H112,2)</f>
        <v>0</v>
      </c>
      <c r="BL112" s="20" t="s">
        <v>122</v>
      </c>
      <c r="BM112" s="227" t="s">
        <v>496</v>
      </c>
    </row>
    <row r="113" s="2" customFormat="1" ht="16.5" customHeight="1">
      <c r="A113" s="41"/>
      <c r="B113" s="42"/>
      <c r="C113" s="216" t="s">
        <v>308</v>
      </c>
      <c r="D113" s="216" t="s">
        <v>215</v>
      </c>
      <c r="E113" s="217" t="s">
        <v>5944</v>
      </c>
      <c r="F113" s="218" t="s">
        <v>5945</v>
      </c>
      <c r="G113" s="219" t="s">
        <v>263</v>
      </c>
      <c r="H113" s="220">
        <v>64</v>
      </c>
      <c r="I113" s="221"/>
      <c r="J113" s="222">
        <f>ROUND(I113*H113,2)</f>
        <v>0</v>
      </c>
      <c r="K113" s="218" t="s">
        <v>21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80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502</v>
      </c>
    </row>
    <row r="114" s="2" customFormat="1" ht="16.5" customHeight="1">
      <c r="A114" s="41"/>
      <c r="B114" s="42"/>
      <c r="C114" s="216" t="s">
        <v>314</v>
      </c>
      <c r="D114" s="216" t="s">
        <v>215</v>
      </c>
      <c r="E114" s="217" t="s">
        <v>5946</v>
      </c>
      <c r="F114" s="218" t="s">
        <v>5947</v>
      </c>
      <c r="G114" s="219" t="s">
        <v>263</v>
      </c>
      <c r="H114" s="220">
        <v>8</v>
      </c>
      <c r="I114" s="221"/>
      <c r="J114" s="222">
        <f>ROUND(I114*H114,2)</f>
        <v>0</v>
      </c>
      <c r="K114" s="218" t="s">
        <v>21</v>
      </c>
      <c r="L114" s="47"/>
      <c r="M114" s="223" t="s">
        <v>21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122</v>
      </c>
      <c r="AT114" s="227" t="s">
        <v>215</v>
      </c>
      <c r="AU114" s="227" t="s">
        <v>80</v>
      </c>
      <c r="AY114" s="20" t="s">
        <v>213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86</v>
      </c>
      <c r="BK114" s="228">
        <f>ROUND(I114*H114,2)</f>
        <v>0</v>
      </c>
      <c r="BL114" s="20" t="s">
        <v>122</v>
      </c>
      <c r="BM114" s="227" t="s">
        <v>509</v>
      </c>
    </row>
    <row r="115" s="2" customFormat="1" ht="16.5" customHeight="1">
      <c r="A115" s="41"/>
      <c r="B115" s="42"/>
      <c r="C115" s="216" t="s">
        <v>322</v>
      </c>
      <c r="D115" s="216" t="s">
        <v>215</v>
      </c>
      <c r="E115" s="217" t="s">
        <v>5948</v>
      </c>
      <c r="F115" s="218" t="s">
        <v>5949</v>
      </c>
      <c r="G115" s="219" t="s">
        <v>263</v>
      </c>
      <c r="H115" s="220">
        <v>95</v>
      </c>
      <c r="I115" s="221"/>
      <c r="J115" s="222">
        <f>ROUND(I115*H115,2)</f>
        <v>0</v>
      </c>
      <c r="K115" s="218" t="s">
        <v>21</v>
      </c>
      <c r="L115" s="47"/>
      <c r="M115" s="223" t="s">
        <v>21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122</v>
      </c>
      <c r="AT115" s="227" t="s">
        <v>215</v>
      </c>
      <c r="AU115" s="227" t="s">
        <v>80</v>
      </c>
      <c r="AY115" s="20" t="s">
        <v>213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86</v>
      </c>
      <c r="BK115" s="228">
        <f>ROUND(I115*H115,2)</f>
        <v>0</v>
      </c>
      <c r="BL115" s="20" t="s">
        <v>122</v>
      </c>
      <c r="BM115" s="227" t="s">
        <v>888</v>
      </c>
    </row>
    <row r="116" s="2" customFormat="1" ht="16.5" customHeight="1">
      <c r="A116" s="41"/>
      <c r="B116" s="42"/>
      <c r="C116" s="216" t="s">
        <v>328</v>
      </c>
      <c r="D116" s="216" t="s">
        <v>215</v>
      </c>
      <c r="E116" s="217" t="s">
        <v>5950</v>
      </c>
      <c r="F116" s="218" t="s">
        <v>5951</v>
      </c>
      <c r="G116" s="219" t="s">
        <v>263</v>
      </c>
      <c r="H116" s="220">
        <v>489</v>
      </c>
      <c r="I116" s="221"/>
      <c r="J116" s="222">
        <f>ROUND(I116*H116,2)</f>
        <v>0</v>
      </c>
      <c r="K116" s="218" t="s">
        <v>21</v>
      </c>
      <c r="L116" s="47"/>
      <c r="M116" s="223" t="s">
        <v>21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122</v>
      </c>
      <c r="AT116" s="227" t="s">
        <v>215</v>
      </c>
      <c r="AU116" s="227" t="s">
        <v>80</v>
      </c>
      <c r="AY116" s="20" t="s">
        <v>213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86</v>
      </c>
      <c r="BK116" s="228">
        <f>ROUND(I116*H116,2)</f>
        <v>0</v>
      </c>
      <c r="BL116" s="20" t="s">
        <v>122</v>
      </c>
      <c r="BM116" s="227" t="s">
        <v>901</v>
      </c>
    </row>
    <row r="117" s="2" customFormat="1" ht="16.5" customHeight="1">
      <c r="A117" s="41"/>
      <c r="B117" s="42"/>
      <c r="C117" s="216" t="s">
        <v>334</v>
      </c>
      <c r="D117" s="216" t="s">
        <v>215</v>
      </c>
      <c r="E117" s="217" t="s">
        <v>5952</v>
      </c>
      <c r="F117" s="218" t="s">
        <v>5953</v>
      </c>
      <c r="G117" s="219" t="s">
        <v>263</v>
      </c>
      <c r="H117" s="220">
        <v>222</v>
      </c>
      <c r="I117" s="221"/>
      <c r="J117" s="222">
        <f>ROUND(I117*H117,2)</f>
        <v>0</v>
      </c>
      <c r="K117" s="218" t="s">
        <v>21</v>
      </c>
      <c r="L117" s="47"/>
      <c r="M117" s="223" t="s">
        <v>21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122</v>
      </c>
      <c r="AT117" s="227" t="s">
        <v>215</v>
      </c>
      <c r="AU117" s="227" t="s">
        <v>80</v>
      </c>
      <c r="AY117" s="20" t="s">
        <v>213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86</v>
      </c>
      <c r="BK117" s="228">
        <f>ROUND(I117*H117,2)</f>
        <v>0</v>
      </c>
      <c r="BL117" s="20" t="s">
        <v>122</v>
      </c>
      <c r="BM117" s="227" t="s">
        <v>917</v>
      </c>
    </row>
    <row r="118" s="2" customFormat="1" ht="16.5" customHeight="1">
      <c r="A118" s="41"/>
      <c r="B118" s="42"/>
      <c r="C118" s="216" t="s">
        <v>340</v>
      </c>
      <c r="D118" s="216" t="s">
        <v>215</v>
      </c>
      <c r="E118" s="217" t="s">
        <v>5954</v>
      </c>
      <c r="F118" s="218" t="s">
        <v>5955</v>
      </c>
      <c r="G118" s="219" t="s">
        <v>263</v>
      </c>
      <c r="H118" s="220">
        <v>705</v>
      </c>
      <c r="I118" s="221"/>
      <c r="J118" s="222">
        <f>ROUND(I118*H118,2)</f>
        <v>0</v>
      </c>
      <c r="K118" s="218" t="s">
        <v>21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80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956</v>
      </c>
    </row>
    <row r="119" s="2" customFormat="1" ht="16.5" customHeight="1">
      <c r="A119" s="41"/>
      <c r="B119" s="42"/>
      <c r="C119" s="216" t="s">
        <v>7</v>
      </c>
      <c r="D119" s="216" t="s">
        <v>215</v>
      </c>
      <c r="E119" s="217" t="s">
        <v>5956</v>
      </c>
      <c r="F119" s="218" t="s">
        <v>5957</v>
      </c>
      <c r="G119" s="219" t="s">
        <v>263</v>
      </c>
      <c r="H119" s="220">
        <v>9</v>
      </c>
      <c r="I119" s="221"/>
      <c r="J119" s="222">
        <f>ROUND(I119*H119,2)</f>
        <v>0</v>
      </c>
      <c r="K119" s="218" t="s">
        <v>21</v>
      </c>
      <c r="L119" s="47"/>
      <c r="M119" s="223" t="s">
        <v>21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122</v>
      </c>
      <c r="AT119" s="227" t="s">
        <v>215</v>
      </c>
      <c r="AU119" s="227" t="s">
        <v>80</v>
      </c>
      <c r="AY119" s="20" t="s">
        <v>213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86</v>
      </c>
      <c r="BK119" s="228">
        <f>ROUND(I119*H119,2)</f>
        <v>0</v>
      </c>
      <c r="BL119" s="20" t="s">
        <v>122</v>
      </c>
      <c r="BM119" s="227" t="s">
        <v>1008</v>
      </c>
    </row>
    <row r="120" s="2" customFormat="1" ht="16.5" customHeight="1">
      <c r="A120" s="41"/>
      <c r="B120" s="42"/>
      <c r="C120" s="216" t="s">
        <v>350</v>
      </c>
      <c r="D120" s="216" t="s">
        <v>215</v>
      </c>
      <c r="E120" s="217" t="s">
        <v>5958</v>
      </c>
      <c r="F120" s="218" t="s">
        <v>5959</v>
      </c>
      <c r="G120" s="219" t="s">
        <v>263</v>
      </c>
      <c r="H120" s="220">
        <v>9</v>
      </c>
      <c r="I120" s="221"/>
      <c r="J120" s="222">
        <f>ROUND(I120*H120,2)</f>
        <v>0</v>
      </c>
      <c r="K120" s="218" t="s">
        <v>21</v>
      </c>
      <c r="L120" s="47"/>
      <c r="M120" s="223" t="s">
        <v>21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122</v>
      </c>
      <c r="AT120" s="227" t="s">
        <v>215</v>
      </c>
      <c r="AU120" s="227" t="s">
        <v>80</v>
      </c>
      <c r="AY120" s="20" t="s">
        <v>213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86</v>
      </c>
      <c r="BK120" s="228">
        <f>ROUND(I120*H120,2)</f>
        <v>0</v>
      </c>
      <c r="BL120" s="20" t="s">
        <v>122</v>
      </c>
      <c r="BM120" s="227" t="s">
        <v>1021</v>
      </c>
    </row>
    <row r="121" s="2" customFormat="1" ht="16.5" customHeight="1">
      <c r="A121" s="41"/>
      <c r="B121" s="42"/>
      <c r="C121" s="216" t="s">
        <v>466</v>
      </c>
      <c r="D121" s="216" t="s">
        <v>215</v>
      </c>
      <c r="E121" s="217" t="s">
        <v>5960</v>
      </c>
      <c r="F121" s="218" t="s">
        <v>5961</v>
      </c>
      <c r="G121" s="219" t="s">
        <v>424</v>
      </c>
      <c r="H121" s="220">
        <v>5</v>
      </c>
      <c r="I121" s="221"/>
      <c r="J121" s="222">
        <f>ROUND(I121*H121,2)</f>
        <v>0</v>
      </c>
      <c r="K121" s="218" t="s">
        <v>21</v>
      </c>
      <c r="L121" s="47"/>
      <c r="M121" s="223" t="s">
        <v>21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122</v>
      </c>
      <c r="AT121" s="227" t="s">
        <v>215</v>
      </c>
      <c r="AU121" s="227" t="s">
        <v>80</v>
      </c>
      <c r="AY121" s="20" t="s">
        <v>213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86</v>
      </c>
      <c r="BK121" s="228">
        <f>ROUND(I121*H121,2)</f>
        <v>0</v>
      </c>
      <c r="BL121" s="20" t="s">
        <v>122</v>
      </c>
      <c r="BM121" s="227" t="s">
        <v>1030</v>
      </c>
    </row>
    <row r="122" s="2" customFormat="1" ht="16.5" customHeight="1">
      <c r="A122" s="41"/>
      <c r="B122" s="42"/>
      <c r="C122" s="216" t="s">
        <v>469</v>
      </c>
      <c r="D122" s="216" t="s">
        <v>215</v>
      </c>
      <c r="E122" s="217" t="s">
        <v>5962</v>
      </c>
      <c r="F122" s="218" t="s">
        <v>5963</v>
      </c>
      <c r="G122" s="219" t="s">
        <v>248</v>
      </c>
      <c r="H122" s="220">
        <v>1297</v>
      </c>
      <c r="I122" s="221"/>
      <c r="J122" s="222">
        <f>ROUND(I122*H122,2)</f>
        <v>0</v>
      </c>
      <c r="K122" s="218" t="s">
        <v>21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80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1136</v>
      </c>
    </row>
    <row r="123" s="2" customFormat="1">
      <c r="A123" s="41"/>
      <c r="B123" s="42"/>
      <c r="C123" s="43"/>
      <c r="D123" s="236" t="s">
        <v>367</v>
      </c>
      <c r="E123" s="43"/>
      <c r="F123" s="281" t="s">
        <v>5964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367</v>
      </c>
      <c r="AU123" s="20" t="s">
        <v>80</v>
      </c>
    </row>
    <row r="124" s="2" customFormat="1" ht="16.5" customHeight="1">
      <c r="A124" s="41"/>
      <c r="B124" s="42"/>
      <c r="C124" s="216" t="s">
        <v>475</v>
      </c>
      <c r="D124" s="216" t="s">
        <v>215</v>
      </c>
      <c r="E124" s="217" t="s">
        <v>5965</v>
      </c>
      <c r="F124" s="218" t="s">
        <v>5966</v>
      </c>
      <c r="G124" s="219" t="s">
        <v>3261</v>
      </c>
      <c r="H124" s="220">
        <v>38</v>
      </c>
      <c r="I124" s="221"/>
      <c r="J124" s="222">
        <f>ROUND(I124*H124,2)</f>
        <v>0</v>
      </c>
      <c r="K124" s="218" t="s">
        <v>21</v>
      </c>
      <c r="L124" s="47"/>
      <c r="M124" s="223" t="s">
        <v>21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122</v>
      </c>
      <c r="AT124" s="227" t="s">
        <v>215</v>
      </c>
      <c r="AU124" s="227" t="s">
        <v>80</v>
      </c>
      <c r="AY124" s="20" t="s">
        <v>213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86</v>
      </c>
      <c r="BK124" s="228">
        <f>ROUND(I124*H124,2)</f>
        <v>0</v>
      </c>
      <c r="BL124" s="20" t="s">
        <v>122</v>
      </c>
      <c r="BM124" s="227" t="s">
        <v>1153</v>
      </c>
    </row>
    <row r="125" s="2" customFormat="1" ht="16.5" customHeight="1">
      <c r="A125" s="41"/>
      <c r="B125" s="42"/>
      <c r="C125" s="216" t="s">
        <v>478</v>
      </c>
      <c r="D125" s="216" t="s">
        <v>215</v>
      </c>
      <c r="E125" s="217" t="s">
        <v>5967</v>
      </c>
      <c r="F125" s="218" t="s">
        <v>5968</v>
      </c>
      <c r="G125" s="219" t="s">
        <v>248</v>
      </c>
      <c r="H125" s="220">
        <v>280.48000000000002</v>
      </c>
      <c r="I125" s="221"/>
      <c r="J125" s="222">
        <f>ROUND(I125*H125,2)</f>
        <v>0</v>
      </c>
      <c r="K125" s="218" t="s">
        <v>21</v>
      </c>
      <c r="L125" s="47"/>
      <c r="M125" s="223" t="s">
        <v>21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122</v>
      </c>
      <c r="AT125" s="227" t="s">
        <v>215</v>
      </c>
      <c r="AU125" s="227" t="s">
        <v>80</v>
      </c>
      <c r="AY125" s="20" t="s">
        <v>213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86</v>
      </c>
      <c r="BK125" s="228">
        <f>ROUND(I125*H125,2)</f>
        <v>0</v>
      </c>
      <c r="BL125" s="20" t="s">
        <v>122</v>
      </c>
      <c r="BM125" s="227" t="s">
        <v>1165</v>
      </c>
    </row>
    <row r="126" s="2" customFormat="1" ht="16.5" customHeight="1">
      <c r="A126" s="41"/>
      <c r="B126" s="42"/>
      <c r="C126" s="216" t="s">
        <v>481</v>
      </c>
      <c r="D126" s="216" t="s">
        <v>215</v>
      </c>
      <c r="E126" s="217" t="s">
        <v>5969</v>
      </c>
      <c r="F126" s="218" t="s">
        <v>5970</v>
      </c>
      <c r="G126" s="219" t="s">
        <v>218</v>
      </c>
      <c r="H126" s="220">
        <v>29.449999999999999</v>
      </c>
      <c r="I126" s="221"/>
      <c r="J126" s="222">
        <f>ROUND(I126*H126,2)</f>
        <v>0</v>
      </c>
      <c r="K126" s="218" t="s">
        <v>21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80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1179</v>
      </c>
    </row>
    <row r="127" s="2" customFormat="1" ht="16.5" customHeight="1">
      <c r="A127" s="41"/>
      <c r="B127" s="42"/>
      <c r="C127" s="216" t="s">
        <v>487</v>
      </c>
      <c r="D127" s="216" t="s">
        <v>215</v>
      </c>
      <c r="E127" s="217" t="s">
        <v>5971</v>
      </c>
      <c r="F127" s="218" t="s">
        <v>5972</v>
      </c>
      <c r="G127" s="219" t="s">
        <v>248</v>
      </c>
      <c r="H127" s="220">
        <v>1636.4500000000001</v>
      </c>
      <c r="I127" s="221"/>
      <c r="J127" s="222">
        <f>ROUND(I127*H127,2)</f>
        <v>0</v>
      </c>
      <c r="K127" s="218" t="s">
        <v>21</v>
      </c>
      <c r="L127" s="47"/>
      <c r="M127" s="223" t="s">
        <v>21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122</v>
      </c>
      <c r="AT127" s="227" t="s">
        <v>215</v>
      </c>
      <c r="AU127" s="227" t="s">
        <v>80</v>
      </c>
      <c r="AY127" s="20" t="s">
        <v>213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86</v>
      </c>
      <c r="BK127" s="228">
        <f>ROUND(I127*H127,2)</f>
        <v>0</v>
      </c>
      <c r="BL127" s="20" t="s">
        <v>122</v>
      </c>
      <c r="BM127" s="227" t="s">
        <v>1191</v>
      </c>
    </row>
    <row r="128" s="2" customFormat="1" ht="16.5" customHeight="1">
      <c r="A128" s="41"/>
      <c r="B128" s="42"/>
      <c r="C128" s="216" t="s">
        <v>493</v>
      </c>
      <c r="D128" s="216" t="s">
        <v>215</v>
      </c>
      <c r="E128" s="217" t="s">
        <v>5973</v>
      </c>
      <c r="F128" s="218" t="s">
        <v>5974</v>
      </c>
      <c r="G128" s="219" t="s">
        <v>248</v>
      </c>
      <c r="H128" s="220">
        <v>1636.4500000000001</v>
      </c>
      <c r="I128" s="221"/>
      <c r="J128" s="222">
        <f>ROUND(I128*H128,2)</f>
        <v>0</v>
      </c>
      <c r="K128" s="218" t="s">
        <v>21</v>
      </c>
      <c r="L128" s="47"/>
      <c r="M128" s="223" t="s">
        <v>21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122</v>
      </c>
      <c r="AT128" s="227" t="s">
        <v>215</v>
      </c>
      <c r="AU128" s="227" t="s">
        <v>80</v>
      </c>
      <c r="AY128" s="20" t="s">
        <v>213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86</v>
      </c>
      <c r="BK128" s="228">
        <f>ROUND(I128*H128,2)</f>
        <v>0</v>
      </c>
      <c r="BL128" s="20" t="s">
        <v>122</v>
      </c>
      <c r="BM128" s="227" t="s">
        <v>1205</v>
      </c>
    </row>
    <row r="129" s="2" customFormat="1" ht="16.5" customHeight="1">
      <c r="A129" s="41"/>
      <c r="B129" s="42"/>
      <c r="C129" s="216" t="s">
        <v>496</v>
      </c>
      <c r="D129" s="216" t="s">
        <v>215</v>
      </c>
      <c r="E129" s="217" t="s">
        <v>5975</v>
      </c>
      <c r="F129" s="218" t="s">
        <v>5976</v>
      </c>
      <c r="G129" s="219" t="s">
        <v>248</v>
      </c>
      <c r="H129" s="220">
        <v>1636.4500000000001</v>
      </c>
      <c r="I129" s="221"/>
      <c r="J129" s="222">
        <f>ROUND(I129*H129,2)</f>
        <v>0</v>
      </c>
      <c r="K129" s="218" t="s">
        <v>21</v>
      </c>
      <c r="L129" s="47"/>
      <c r="M129" s="223" t="s">
        <v>21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122</v>
      </c>
      <c r="AT129" s="227" t="s">
        <v>215</v>
      </c>
      <c r="AU129" s="227" t="s">
        <v>80</v>
      </c>
      <c r="AY129" s="20" t="s">
        <v>213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86</v>
      </c>
      <c r="BK129" s="228">
        <f>ROUND(I129*H129,2)</f>
        <v>0</v>
      </c>
      <c r="BL129" s="20" t="s">
        <v>122</v>
      </c>
      <c r="BM129" s="227" t="s">
        <v>1221</v>
      </c>
    </row>
    <row r="130" s="2" customFormat="1" ht="16.5" customHeight="1">
      <c r="A130" s="41"/>
      <c r="B130" s="42"/>
      <c r="C130" s="216" t="s">
        <v>499</v>
      </c>
      <c r="D130" s="216" t="s">
        <v>215</v>
      </c>
      <c r="E130" s="217" t="s">
        <v>5977</v>
      </c>
      <c r="F130" s="218" t="s">
        <v>5978</v>
      </c>
      <c r="G130" s="219" t="s">
        <v>248</v>
      </c>
      <c r="H130" s="220">
        <v>1636.4500000000001</v>
      </c>
      <c r="I130" s="221"/>
      <c r="J130" s="222">
        <f>ROUND(I130*H130,2)</f>
        <v>0</v>
      </c>
      <c r="K130" s="218" t="s">
        <v>21</v>
      </c>
      <c r="L130" s="47"/>
      <c r="M130" s="223" t="s">
        <v>21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122</v>
      </c>
      <c r="AT130" s="227" t="s">
        <v>215</v>
      </c>
      <c r="AU130" s="227" t="s">
        <v>80</v>
      </c>
      <c r="AY130" s="20" t="s">
        <v>213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86</v>
      </c>
      <c r="BK130" s="228">
        <f>ROUND(I130*H130,2)</f>
        <v>0</v>
      </c>
      <c r="BL130" s="20" t="s">
        <v>122</v>
      </c>
      <c r="BM130" s="227" t="s">
        <v>1232</v>
      </c>
    </row>
    <row r="131" s="2" customFormat="1" ht="16.5" customHeight="1">
      <c r="A131" s="41"/>
      <c r="B131" s="42"/>
      <c r="C131" s="216" t="s">
        <v>502</v>
      </c>
      <c r="D131" s="216" t="s">
        <v>215</v>
      </c>
      <c r="E131" s="217" t="s">
        <v>5979</v>
      </c>
      <c r="F131" s="218" t="s">
        <v>5980</v>
      </c>
      <c r="G131" s="219" t="s">
        <v>248</v>
      </c>
      <c r="H131" s="220">
        <v>58.969999999999999</v>
      </c>
      <c r="I131" s="221"/>
      <c r="J131" s="222">
        <f>ROUND(I131*H131,2)</f>
        <v>0</v>
      </c>
      <c r="K131" s="218" t="s">
        <v>21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80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1243</v>
      </c>
    </row>
    <row r="132" s="2" customFormat="1">
      <c r="A132" s="41"/>
      <c r="B132" s="42"/>
      <c r="C132" s="43"/>
      <c r="D132" s="236" t="s">
        <v>367</v>
      </c>
      <c r="E132" s="43"/>
      <c r="F132" s="281" t="s">
        <v>5981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367</v>
      </c>
      <c r="AU132" s="20" t="s">
        <v>80</v>
      </c>
    </row>
    <row r="133" s="2" customFormat="1" ht="16.5" customHeight="1">
      <c r="A133" s="41"/>
      <c r="B133" s="42"/>
      <c r="C133" s="216" t="s">
        <v>505</v>
      </c>
      <c r="D133" s="216" t="s">
        <v>215</v>
      </c>
      <c r="E133" s="217" t="s">
        <v>5982</v>
      </c>
      <c r="F133" s="218" t="s">
        <v>5983</v>
      </c>
      <c r="G133" s="219" t="s">
        <v>5984</v>
      </c>
      <c r="H133" s="220">
        <v>117.94</v>
      </c>
      <c r="I133" s="221"/>
      <c r="J133" s="222">
        <f>ROUND(I133*H133,2)</f>
        <v>0</v>
      </c>
      <c r="K133" s="218" t="s">
        <v>21</v>
      </c>
      <c r="L133" s="47"/>
      <c r="M133" s="223" t="s">
        <v>21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122</v>
      </c>
      <c r="AT133" s="227" t="s">
        <v>215</v>
      </c>
      <c r="AU133" s="227" t="s">
        <v>80</v>
      </c>
      <c r="AY133" s="20" t="s">
        <v>213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86</v>
      </c>
      <c r="BK133" s="228">
        <f>ROUND(I133*H133,2)</f>
        <v>0</v>
      </c>
      <c r="BL133" s="20" t="s">
        <v>122</v>
      </c>
      <c r="BM133" s="227" t="s">
        <v>1254</v>
      </c>
    </row>
    <row r="134" s="2" customFormat="1" ht="16.5" customHeight="1">
      <c r="A134" s="41"/>
      <c r="B134" s="42"/>
      <c r="C134" s="216" t="s">
        <v>509</v>
      </c>
      <c r="D134" s="216" t="s">
        <v>215</v>
      </c>
      <c r="E134" s="217" t="s">
        <v>5985</v>
      </c>
      <c r="F134" s="218" t="s">
        <v>5986</v>
      </c>
      <c r="G134" s="219" t="s">
        <v>218</v>
      </c>
      <c r="H134" s="220">
        <v>67.799000000000007</v>
      </c>
      <c r="I134" s="221"/>
      <c r="J134" s="222">
        <f>ROUND(I134*H134,2)</f>
        <v>0</v>
      </c>
      <c r="K134" s="218" t="s">
        <v>21</v>
      </c>
      <c r="L134" s="47"/>
      <c r="M134" s="223" t="s">
        <v>21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122</v>
      </c>
      <c r="AT134" s="227" t="s">
        <v>215</v>
      </c>
      <c r="AU134" s="227" t="s">
        <v>80</v>
      </c>
      <c r="AY134" s="20" t="s">
        <v>213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86</v>
      </c>
      <c r="BK134" s="228">
        <f>ROUND(I134*H134,2)</f>
        <v>0</v>
      </c>
      <c r="BL134" s="20" t="s">
        <v>122</v>
      </c>
      <c r="BM134" s="227" t="s">
        <v>1265</v>
      </c>
    </row>
    <row r="135" s="12" customFormat="1" ht="25.92" customHeight="1">
      <c r="A135" s="12"/>
      <c r="B135" s="200"/>
      <c r="C135" s="201"/>
      <c r="D135" s="202" t="s">
        <v>72</v>
      </c>
      <c r="E135" s="203" t="s">
        <v>5987</v>
      </c>
      <c r="F135" s="203" t="s">
        <v>143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</f>
        <v>0</v>
      </c>
      <c r="Q135" s="208"/>
      <c r="R135" s="209">
        <f>R136</f>
        <v>0</v>
      </c>
      <c r="S135" s="208"/>
      <c r="T135" s="21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72</v>
      </c>
      <c r="AU135" s="212" t="s">
        <v>73</v>
      </c>
      <c r="AY135" s="211" t="s">
        <v>213</v>
      </c>
      <c r="BK135" s="213">
        <f>BK136</f>
        <v>0</v>
      </c>
    </row>
    <row r="136" s="2" customFormat="1" ht="16.5" customHeight="1">
      <c r="A136" s="41"/>
      <c r="B136" s="42"/>
      <c r="C136" s="216" t="s">
        <v>513</v>
      </c>
      <c r="D136" s="216" t="s">
        <v>215</v>
      </c>
      <c r="E136" s="217" t="s">
        <v>5988</v>
      </c>
      <c r="F136" s="218" t="s">
        <v>5989</v>
      </c>
      <c r="G136" s="219" t="s">
        <v>284</v>
      </c>
      <c r="H136" s="220">
        <v>69</v>
      </c>
      <c r="I136" s="221"/>
      <c r="J136" s="222">
        <f>ROUND(I136*H136,2)</f>
        <v>0</v>
      </c>
      <c r="K136" s="218" t="s">
        <v>21</v>
      </c>
      <c r="L136" s="47"/>
      <c r="M136" s="302" t="s">
        <v>21</v>
      </c>
      <c r="N136" s="303" t="s">
        <v>45</v>
      </c>
      <c r="O136" s="295"/>
      <c r="P136" s="304">
        <f>O136*H136</f>
        <v>0</v>
      </c>
      <c r="Q136" s="304">
        <v>0</v>
      </c>
      <c r="R136" s="304">
        <f>Q136*H136</f>
        <v>0</v>
      </c>
      <c r="S136" s="304">
        <v>0</v>
      </c>
      <c r="T136" s="30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122</v>
      </c>
      <c r="AT136" s="227" t="s">
        <v>215</v>
      </c>
      <c r="AU136" s="227" t="s">
        <v>80</v>
      </c>
      <c r="AY136" s="20" t="s">
        <v>213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86</v>
      </c>
      <c r="BK136" s="228">
        <f>ROUND(I136*H136,2)</f>
        <v>0</v>
      </c>
      <c r="BL136" s="20" t="s">
        <v>122</v>
      </c>
      <c r="BM136" s="227" t="s">
        <v>1275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uEIIs4IQKv3ilkw7TvyStgkVmB/IZP1vPOFgAW8YFOyjM0Ls3MFGqLM3NmCnNQisGl2DgDu75y85757vut8uKQ==" hashValue="sV3t52hngSRE+8quVrUcGa5jc34BL7cPEWRMGeEYuIhsvyH7qJ0D0cVAAXfyhpOVz8ls5fbSMeLi1qd4H7Q/rQ==" algorithmName="SHA-512" password="CC35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180</v>
      </c>
      <c r="AZ2" s="280" t="s">
        <v>5990</v>
      </c>
      <c r="BA2" s="280" t="s">
        <v>21</v>
      </c>
      <c r="BB2" s="280" t="s">
        <v>21</v>
      </c>
      <c r="BC2" s="280" t="s">
        <v>5991</v>
      </c>
      <c r="BD2" s="28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  <c r="AZ3" s="280" t="s">
        <v>5992</v>
      </c>
      <c r="BA3" s="280" t="s">
        <v>21</v>
      </c>
      <c r="BB3" s="280" t="s">
        <v>21</v>
      </c>
      <c r="BC3" s="280" t="s">
        <v>5993</v>
      </c>
      <c r="BD3" s="280" t="s">
        <v>86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  <c r="AZ4" s="280" t="s">
        <v>5994</v>
      </c>
      <c r="BA4" s="280" t="s">
        <v>21</v>
      </c>
      <c r="BB4" s="280" t="s">
        <v>21</v>
      </c>
      <c r="BC4" s="280" t="s">
        <v>499</v>
      </c>
      <c r="BD4" s="280" t="s">
        <v>86</v>
      </c>
    </row>
    <row r="5" s="1" customFormat="1" ht="6.96" customHeight="1">
      <c r="B5" s="23"/>
      <c r="L5" s="23"/>
      <c r="AZ5" s="280" t="s">
        <v>5995</v>
      </c>
      <c r="BA5" s="280" t="s">
        <v>21</v>
      </c>
      <c r="BB5" s="280" t="s">
        <v>21</v>
      </c>
      <c r="BC5" s="280" t="s">
        <v>5996</v>
      </c>
      <c r="BD5" s="280" t="s">
        <v>86</v>
      </c>
    </row>
    <row r="6" s="1" customFormat="1" ht="12" customHeight="1">
      <c r="B6" s="23"/>
      <c r="D6" s="146" t="s">
        <v>16</v>
      </c>
      <c r="L6" s="23"/>
      <c r="AZ6" s="280" t="s">
        <v>5997</v>
      </c>
      <c r="BA6" s="280" t="s">
        <v>21</v>
      </c>
      <c r="BB6" s="280" t="s">
        <v>21</v>
      </c>
      <c r="BC6" s="280" t="s">
        <v>5998</v>
      </c>
      <c r="BD6" s="280" t="s">
        <v>86</v>
      </c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  <c r="AZ7" s="280" t="s">
        <v>5999</v>
      </c>
      <c r="BA7" s="280" t="s">
        <v>21</v>
      </c>
      <c r="BB7" s="280" t="s">
        <v>21</v>
      </c>
      <c r="BC7" s="280" t="s">
        <v>6000</v>
      </c>
      <c r="BD7" s="280" t="s">
        <v>86</v>
      </c>
    </row>
    <row r="8" s="1" customFormat="1" ht="12" customHeight="1">
      <c r="B8" s="23"/>
      <c r="D8" s="146" t="s">
        <v>186</v>
      </c>
      <c r="L8" s="23"/>
      <c r="AZ8" s="280" t="s">
        <v>6001</v>
      </c>
      <c r="BA8" s="280" t="s">
        <v>21</v>
      </c>
      <c r="BB8" s="280" t="s">
        <v>21</v>
      </c>
      <c r="BC8" s="280" t="s">
        <v>6002</v>
      </c>
      <c r="BD8" s="280" t="s">
        <v>86</v>
      </c>
    </row>
    <row r="9" s="2" customFormat="1" ht="16.5" customHeight="1">
      <c r="A9" s="41"/>
      <c r="B9" s="47"/>
      <c r="C9" s="41"/>
      <c r="D9" s="41"/>
      <c r="E9" s="147" t="s">
        <v>5596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188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6003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181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26. 1. 2025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ROUND((SUM(BE94:BE247)),  2)</f>
        <v>0</v>
      </c>
      <c r="G35" s="41"/>
      <c r="H35" s="41"/>
      <c r="I35" s="161">
        <v>0.20999999999999999</v>
      </c>
      <c r="J35" s="160">
        <f>ROUND(((SUM(BE94:BE247))*I35),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ROUND((SUM(BF94:BF247)),  2)</f>
        <v>0</v>
      </c>
      <c r="G36" s="41"/>
      <c r="H36" s="41"/>
      <c r="I36" s="161">
        <v>0.12</v>
      </c>
      <c r="J36" s="160">
        <f>ROUND(((SUM(BF94:BF247))*I36),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ROUND((SUM(BG94:BG247)),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ROUND((SUM(BH94:BH247)),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ROUND((SUM(BI94:BI247)),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190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DOZP Boletice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186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5596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2.9 - Plot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Boletice nad Labem</v>
      </c>
      <c r="G56" s="43"/>
      <c r="H56" s="43"/>
      <c r="I56" s="35" t="s">
        <v>24</v>
      </c>
      <c r="J56" s="75" t="str">
        <f>IF(J14="","",J14)</f>
        <v>26. 1. 2025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ŽELEZNÁ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191</v>
      </c>
      <c r="D61" s="175"/>
      <c r="E61" s="175"/>
      <c r="F61" s="175"/>
      <c r="G61" s="175"/>
      <c r="H61" s="175"/>
      <c r="I61" s="175"/>
      <c r="J61" s="176" t="s">
        <v>192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193</v>
      </c>
    </row>
    <row r="64" s="9" customFormat="1" ht="24.96" customHeight="1">
      <c r="A64" s="9"/>
      <c r="B64" s="178"/>
      <c r="C64" s="179"/>
      <c r="D64" s="180" t="s">
        <v>194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195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595</v>
      </c>
      <c r="E66" s="186"/>
      <c r="F66" s="186"/>
      <c r="G66" s="186"/>
      <c r="H66" s="186"/>
      <c r="I66" s="186"/>
      <c r="J66" s="187">
        <f>J146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</v>
      </c>
      <c r="E67" s="186"/>
      <c r="F67" s="186"/>
      <c r="G67" s="186"/>
      <c r="H67" s="186"/>
      <c r="I67" s="186"/>
      <c r="J67" s="187">
        <f>J156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196</v>
      </c>
      <c r="E68" s="186"/>
      <c r="F68" s="186"/>
      <c r="G68" s="186"/>
      <c r="H68" s="186"/>
      <c r="I68" s="186"/>
      <c r="J68" s="187">
        <f>J220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362</v>
      </c>
      <c r="E69" s="186"/>
      <c r="F69" s="186"/>
      <c r="G69" s="186"/>
      <c r="H69" s="186"/>
      <c r="I69" s="186"/>
      <c r="J69" s="187">
        <f>J224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598</v>
      </c>
      <c r="E70" s="181"/>
      <c r="F70" s="181"/>
      <c r="G70" s="181"/>
      <c r="H70" s="181"/>
      <c r="I70" s="181"/>
      <c r="J70" s="182">
        <f>J227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6004</v>
      </c>
      <c r="E71" s="186"/>
      <c r="F71" s="186"/>
      <c r="G71" s="186"/>
      <c r="H71" s="186"/>
      <c r="I71" s="186"/>
      <c r="J71" s="187">
        <f>J228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3769</v>
      </c>
      <c r="E72" s="186"/>
      <c r="F72" s="186"/>
      <c r="G72" s="186"/>
      <c r="H72" s="186"/>
      <c r="I72" s="186"/>
      <c r="J72" s="187">
        <f>J243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DOZP Boletice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186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5596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188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2.9 - Plot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Boletice nad Labem</v>
      </c>
      <c r="G88" s="43"/>
      <c r="H88" s="43"/>
      <c r="I88" s="35" t="s">
        <v>24</v>
      </c>
      <c r="J88" s="75" t="str">
        <f>IF(J14="","",J14)</f>
        <v>26. 1. 2025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Statutární město Děčín</v>
      </c>
      <c r="G90" s="43"/>
      <c r="H90" s="43"/>
      <c r="I90" s="35" t="s">
        <v>32</v>
      </c>
      <c r="J90" s="39" t="str">
        <f>E23</f>
        <v>ŽELEZNÁ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35</v>
      </c>
      <c r="J91" s="39" t="str">
        <f>E26</f>
        <v>Propos Liberec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199</v>
      </c>
      <c r="D93" s="192" t="s">
        <v>58</v>
      </c>
      <c r="E93" s="192" t="s">
        <v>54</v>
      </c>
      <c r="F93" s="192" t="s">
        <v>55</v>
      </c>
      <c r="G93" s="192" t="s">
        <v>200</v>
      </c>
      <c r="H93" s="192" t="s">
        <v>201</v>
      </c>
      <c r="I93" s="192" t="s">
        <v>202</v>
      </c>
      <c r="J93" s="192" t="s">
        <v>192</v>
      </c>
      <c r="K93" s="193" t="s">
        <v>203</v>
      </c>
      <c r="L93" s="194"/>
      <c r="M93" s="95" t="s">
        <v>21</v>
      </c>
      <c r="N93" s="96" t="s">
        <v>43</v>
      </c>
      <c r="O93" s="96" t="s">
        <v>204</v>
      </c>
      <c r="P93" s="96" t="s">
        <v>205</v>
      </c>
      <c r="Q93" s="96" t="s">
        <v>206</v>
      </c>
      <c r="R93" s="96" t="s">
        <v>207</v>
      </c>
      <c r="S93" s="96" t="s">
        <v>208</v>
      </c>
      <c r="T93" s="97" t="s">
        <v>209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210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P95+P227</f>
        <v>0</v>
      </c>
      <c r="Q94" s="99"/>
      <c r="R94" s="197">
        <f>R95+R227</f>
        <v>58.257371689999992</v>
      </c>
      <c r="S94" s="99"/>
      <c r="T94" s="198">
        <f>T95+T227</f>
        <v>0.053999999999999999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72</v>
      </c>
      <c r="AU94" s="20" t="s">
        <v>193</v>
      </c>
      <c r="BK94" s="199">
        <f>BK95+BK227</f>
        <v>0</v>
      </c>
    </row>
    <row r="95" s="12" customFormat="1" ht="25.92" customHeight="1">
      <c r="A95" s="12"/>
      <c r="B95" s="200"/>
      <c r="C95" s="201"/>
      <c r="D95" s="202" t="s">
        <v>72</v>
      </c>
      <c r="E95" s="203" t="s">
        <v>211</v>
      </c>
      <c r="F95" s="203" t="s">
        <v>212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P96+P146+P156+P220+P224</f>
        <v>0</v>
      </c>
      <c r="Q95" s="208"/>
      <c r="R95" s="209">
        <f>R96+R146+R156+R220+R224</f>
        <v>57.859667689999995</v>
      </c>
      <c r="S95" s="208"/>
      <c r="T95" s="210">
        <f>T96+T146+T156+T220+T224</f>
        <v>0.053999999999999999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72</v>
      </c>
      <c r="AU95" s="212" t="s">
        <v>73</v>
      </c>
      <c r="AY95" s="211" t="s">
        <v>213</v>
      </c>
      <c r="BK95" s="213">
        <f>BK96+BK146+BK156+BK220+BK224</f>
        <v>0</v>
      </c>
    </row>
    <row r="96" s="12" customFormat="1" ht="22.8" customHeight="1">
      <c r="A96" s="12"/>
      <c r="B96" s="200"/>
      <c r="C96" s="201"/>
      <c r="D96" s="202" t="s">
        <v>72</v>
      </c>
      <c r="E96" s="214" t="s">
        <v>80</v>
      </c>
      <c r="F96" s="214" t="s">
        <v>214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SUM(P97:P145)</f>
        <v>0</v>
      </c>
      <c r="Q96" s="208"/>
      <c r="R96" s="209">
        <f>SUM(R97:R145)</f>
        <v>0.00080000000000000004</v>
      </c>
      <c r="S96" s="208"/>
      <c r="T96" s="210">
        <f>SUM(T97:T145)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72</v>
      </c>
      <c r="AU96" s="212" t="s">
        <v>80</v>
      </c>
      <c r="AY96" s="211" t="s">
        <v>213</v>
      </c>
      <c r="BK96" s="213">
        <f>SUM(BK97:BK145)</f>
        <v>0</v>
      </c>
    </row>
    <row r="97" s="2" customFormat="1" ht="16.5" customHeight="1">
      <c r="A97" s="41"/>
      <c r="B97" s="42"/>
      <c r="C97" s="216" t="s">
        <v>80</v>
      </c>
      <c r="D97" s="216" t="s">
        <v>215</v>
      </c>
      <c r="E97" s="217" t="s">
        <v>6005</v>
      </c>
      <c r="F97" s="218" t="s">
        <v>6006</v>
      </c>
      <c r="G97" s="219" t="s">
        <v>424</v>
      </c>
      <c r="H97" s="220">
        <v>11.199999999999999</v>
      </c>
      <c r="I97" s="221"/>
      <c r="J97" s="222">
        <f>ROUND(I97*H97,2)</f>
        <v>0</v>
      </c>
      <c r="K97" s="218" t="s">
        <v>219</v>
      </c>
      <c r="L97" s="47"/>
      <c r="M97" s="223" t="s">
        <v>21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122</v>
      </c>
      <c r="AT97" s="227" t="s">
        <v>215</v>
      </c>
      <c r="AU97" s="227" t="s">
        <v>86</v>
      </c>
      <c r="AY97" s="20" t="s">
        <v>213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86</v>
      </c>
      <c r="BK97" s="228">
        <f>ROUND(I97*H97,2)</f>
        <v>0</v>
      </c>
      <c r="BL97" s="20" t="s">
        <v>122</v>
      </c>
      <c r="BM97" s="227" t="s">
        <v>6007</v>
      </c>
    </row>
    <row r="98" s="2" customFormat="1">
      <c r="A98" s="41"/>
      <c r="B98" s="42"/>
      <c r="C98" s="43"/>
      <c r="D98" s="229" t="s">
        <v>221</v>
      </c>
      <c r="E98" s="43"/>
      <c r="F98" s="230" t="s">
        <v>6008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221</v>
      </c>
      <c r="AU98" s="20" t="s">
        <v>86</v>
      </c>
    </row>
    <row r="99" s="13" customFormat="1">
      <c r="A99" s="13"/>
      <c r="B99" s="234"/>
      <c r="C99" s="235"/>
      <c r="D99" s="236" t="s">
        <v>223</v>
      </c>
      <c r="E99" s="237" t="s">
        <v>21</v>
      </c>
      <c r="F99" s="238" t="s">
        <v>6009</v>
      </c>
      <c r="G99" s="235"/>
      <c r="H99" s="237" t="s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223</v>
      </c>
      <c r="AU99" s="244" t="s">
        <v>86</v>
      </c>
      <c r="AV99" s="13" t="s">
        <v>80</v>
      </c>
      <c r="AW99" s="13" t="s">
        <v>34</v>
      </c>
      <c r="AX99" s="13" t="s">
        <v>73</v>
      </c>
      <c r="AY99" s="244" t="s">
        <v>213</v>
      </c>
    </row>
    <row r="100" s="14" customFormat="1">
      <c r="A100" s="14"/>
      <c r="B100" s="245"/>
      <c r="C100" s="246"/>
      <c r="D100" s="236" t="s">
        <v>223</v>
      </c>
      <c r="E100" s="247" t="s">
        <v>21</v>
      </c>
      <c r="F100" s="248" t="s">
        <v>6010</v>
      </c>
      <c r="G100" s="246"/>
      <c r="H100" s="249">
        <v>12.4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223</v>
      </c>
      <c r="AU100" s="255" t="s">
        <v>86</v>
      </c>
      <c r="AV100" s="14" t="s">
        <v>86</v>
      </c>
      <c r="AW100" s="14" t="s">
        <v>34</v>
      </c>
      <c r="AX100" s="14" t="s">
        <v>73</v>
      </c>
      <c r="AY100" s="255" t="s">
        <v>213</v>
      </c>
    </row>
    <row r="101" s="14" customFormat="1">
      <c r="A101" s="14"/>
      <c r="B101" s="245"/>
      <c r="C101" s="246"/>
      <c r="D101" s="236" t="s">
        <v>223</v>
      </c>
      <c r="E101" s="247" t="s">
        <v>21</v>
      </c>
      <c r="F101" s="248" t="s">
        <v>6011</v>
      </c>
      <c r="G101" s="246"/>
      <c r="H101" s="249">
        <v>1.6000000000000001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223</v>
      </c>
      <c r="AU101" s="255" t="s">
        <v>86</v>
      </c>
      <c r="AV101" s="14" t="s">
        <v>86</v>
      </c>
      <c r="AW101" s="14" t="s">
        <v>34</v>
      </c>
      <c r="AX101" s="14" t="s">
        <v>73</v>
      </c>
      <c r="AY101" s="255" t="s">
        <v>213</v>
      </c>
    </row>
    <row r="102" s="13" customFormat="1">
      <c r="A102" s="13"/>
      <c r="B102" s="234"/>
      <c r="C102" s="235"/>
      <c r="D102" s="236" t="s">
        <v>223</v>
      </c>
      <c r="E102" s="237" t="s">
        <v>21</v>
      </c>
      <c r="F102" s="238" t="s">
        <v>6012</v>
      </c>
      <c r="G102" s="235"/>
      <c r="H102" s="237" t="s">
        <v>21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223</v>
      </c>
      <c r="AU102" s="244" t="s">
        <v>86</v>
      </c>
      <c r="AV102" s="13" t="s">
        <v>80</v>
      </c>
      <c r="AW102" s="13" t="s">
        <v>34</v>
      </c>
      <c r="AX102" s="13" t="s">
        <v>73</v>
      </c>
      <c r="AY102" s="244" t="s">
        <v>213</v>
      </c>
    </row>
    <row r="103" s="14" customFormat="1">
      <c r="A103" s="14"/>
      <c r="B103" s="245"/>
      <c r="C103" s="246"/>
      <c r="D103" s="236" t="s">
        <v>223</v>
      </c>
      <c r="E103" s="247" t="s">
        <v>21</v>
      </c>
      <c r="F103" s="248" t="s">
        <v>6013</v>
      </c>
      <c r="G103" s="246"/>
      <c r="H103" s="249">
        <v>-14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223</v>
      </c>
      <c r="AU103" s="255" t="s">
        <v>86</v>
      </c>
      <c r="AV103" s="14" t="s">
        <v>86</v>
      </c>
      <c r="AW103" s="14" t="s">
        <v>34</v>
      </c>
      <c r="AX103" s="14" t="s">
        <v>73</v>
      </c>
      <c r="AY103" s="255" t="s">
        <v>213</v>
      </c>
    </row>
    <row r="104" s="14" customFormat="1">
      <c r="A104" s="14"/>
      <c r="B104" s="245"/>
      <c r="C104" s="246"/>
      <c r="D104" s="236" t="s">
        <v>223</v>
      </c>
      <c r="E104" s="247" t="s">
        <v>21</v>
      </c>
      <c r="F104" s="248" t="s">
        <v>6014</v>
      </c>
      <c r="G104" s="246"/>
      <c r="H104" s="249">
        <v>11.199999999999999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223</v>
      </c>
      <c r="AU104" s="255" t="s">
        <v>86</v>
      </c>
      <c r="AV104" s="14" t="s">
        <v>86</v>
      </c>
      <c r="AW104" s="14" t="s">
        <v>34</v>
      </c>
      <c r="AX104" s="14" t="s">
        <v>73</v>
      </c>
      <c r="AY104" s="255" t="s">
        <v>213</v>
      </c>
    </row>
    <row r="105" s="16" customFormat="1">
      <c r="A105" s="16"/>
      <c r="B105" s="282"/>
      <c r="C105" s="283"/>
      <c r="D105" s="236" t="s">
        <v>223</v>
      </c>
      <c r="E105" s="284" t="s">
        <v>5992</v>
      </c>
      <c r="F105" s="285" t="s">
        <v>380</v>
      </c>
      <c r="G105" s="283"/>
      <c r="H105" s="286">
        <v>11.199999999999999</v>
      </c>
      <c r="I105" s="287"/>
      <c r="J105" s="283"/>
      <c r="K105" s="283"/>
      <c r="L105" s="288"/>
      <c r="M105" s="289"/>
      <c r="N105" s="290"/>
      <c r="O105" s="290"/>
      <c r="P105" s="290"/>
      <c r="Q105" s="290"/>
      <c r="R105" s="290"/>
      <c r="S105" s="290"/>
      <c r="T105" s="29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92" t="s">
        <v>223</v>
      </c>
      <c r="AU105" s="292" t="s">
        <v>86</v>
      </c>
      <c r="AV105" s="16" t="s">
        <v>116</v>
      </c>
      <c r="AW105" s="16" t="s">
        <v>34</v>
      </c>
      <c r="AX105" s="16" t="s">
        <v>73</v>
      </c>
      <c r="AY105" s="292" t="s">
        <v>213</v>
      </c>
    </row>
    <row r="106" s="15" customFormat="1">
      <c r="A106" s="15"/>
      <c r="B106" s="256"/>
      <c r="C106" s="257"/>
      <c r="D106" s="236" t="s">
        <v>223</v>
      </c>
      <c r="E106" s="258" t="s">
        <v>21</v>
      </c>
      <c r="F106" s="259" t="s">
        <v>230</v>
      </c>
      <c r="G106" s="257"/>
      <c r="H106" s="260">
        <v>11.199999999999999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223</v>
      </c>
      <c r="AU106" s="266" t="s">
        <v>86</v>
      </c>
      <c r="AV106" s="15" t="s">
        <v>122</v>
      </c>
      <c r="AW106" s="15" t="s">
        <v>34</v>
      </c>
      <c r="AX106" s="15" t="s">
        <v>80</v>
      </c>
      <c r="AY106" s="266" t="s">
        <v>213</v>
      </c>
    </row>
    <row r="107" s="2" customFormat="1" ht="24.15" customHeight="1">
      <c r="A107" s="41"/>
      <c r="B107" s="42"/>
      <c r="C107" s="216" t="s">
        <v>86</v>
      </c>
      <c r="D107" s="216" t="s">
        <v>215</v>
      </c>
      <c r="E107" s="217" t="s">
        <v>6015</v>
      </c>
      <c r="F107" s="218" t="s">
        <v>6016</v>
      </c>
      <c r="G107" s="219" t="s">
        <v>218</v>
      </c>
      <c r="H107" s="220">
        <v>1.692</v>
      </c>
      <c r="I107" s="221"/>
      <c r="J107" s="222">
        <f>ROUND(I107*H107,2)</f>
        <v>0</v>
      </c>
      <c r="K107" s="218" t="s">
        <v>219</v>
      </c>
      <c r="L107" s="47"/>
      <c r="M107" s="223" t="s">
        <v>21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122</v>
      </c>
      <c r="AT107" s="227" t="s">
        <v>215</v>
      </c>
      <c r="AU107" s="227" t="s">
        <v>86</v>
      </c>
      <c r="AY107" s="20" t="s">
        <v>213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86</v>
      </c>
      <c r="BK107" s="228">
        <f>ROUND(I107*H107,2)</f>
        <v>0</v>
      </c>
      <c r="BL107" s="20" t="s">
        <v>122</v>
      </c>
      <c r="BM107" s="227" t="s">
        <v>6017</v>
      </c>
    </row>
    <row r="108" s="2" customFormat="1">
      <c r="A108" s="41"/>
      <c r="B108" s="42"/>
      <c r="C108" s="43"/>
      <c r="D108" s="229" t="s">
        <v>221</v>
      </c>
      <c r="E108" s="43"/>
      <c r="F108" s="230" t="s">
        <v>6018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221</v>
      </c>
      <c r="AU108" s="20" t="s">
        <v>86</v>
      </c>
    </row>
    <row r="109" s="13" customFormat="1">
      <c r="A109" s="13"/>
      <c r="B109" s="234"/>
      <c r="C109" s="235"/>
      <c r="D109" s="236" t="s">
        <v>223</v>
      </c>
      <c r="E109" s="237" t="s">
        <v>21</v>
      </c>
      <c r="F109" s="238" t="s">
        <v>6019</v>
      </c>
      <c r="G109" s="235"/>
      <c r="H109" s="237" t="s">
        <v>21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223</v>
      </c>
      <c r="AU109" s="244" t="s">
        <v>86</v>
      </c>
      <c r="AV109" s="13" t="s">
        <v>80</v>
      </c>
      <c r="AW109" s="13" t="s">
        <v>34</v>
      </c>
      <c r="AX109" s="13" t="s">
        <v>73</v>
      </c>
      <c r="AY109" s="244" t="s">
        <v>213</v>
      </c>
    </row>
    <row r="110" s="14" customFormat="1">
      <c r="A110" s="14"/>
      <c r="B110" s="245"/>
      <c r="C110" s="246"/>
      <c r="D110" s="236" t="s">
        <v>223</v>
      </c>
      <c r="E110" s="247" t="s">
        <v>21</v>
      </c>
      <c r="F110" s="248" t="s">
        <v>6020</v>
      </c>
      <c r="G110" s="246"/>
      <c r="H110" s="249">
        <v>1.692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223</v>
      </c>
      <c r="AU110" s="255" t="s">
        <v>86</v>
      </c>
      <c r="AV110" s="14" t="s">
        <v>86</v>
      </c>
      <c r="AW110" s="14" t="s">
        <v>34</v>
      </c>
      <c r="AX110" s="14" t="s">
        <v>73</v>
      </c>
      <c r="AY110" s="255" t="s">
        <v>213</v>
      </c>
    </row>
    <row r="111" s="16" customFormat="1">
      <c r="A111" s="16"/>
      <c r="B111" s="282"/>
      <c r="C111" s="283"/>
      <c r="D111" s="236" t="s">
        <v>223</v>
      </c>
      <c r="E111" s="284" t="s">
        <v>6001</v>
      </c>
      <c r="F111" s="285" t="s">
        <v>380</v>
      </c>
      <c r="G111" s="283"/>
      <c r="H111" s="286">
        <v>1.692</v>
      </c>
      <c r="I111" s="287"/>
      <c r="J111" s="283"/>
      <c r="K111" s="283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223</v>
      </c>
      <c r="AU111" s="292" t="s">
        <v>86</v>
      </c>
      <c r="AV111" s="16" t="s">
        <v>116</v>
      </c>
      <c r="AW111" s="16" t="s">
        <v>34</v>
      </c>
      <c r="AX111" s="16" t="s">
        <v>73</v>
      </c>
      <c r="AY111" s="292" t="s">
        <v>213</v>
      </c>
    </row>
    <row r="112" s="15" customFormat="1">
      <c r="A112" s="15"/>
      <c r="B112" s="256"/>
      <c r="C112" s="257"/>
      <c r="D112" s="236" t="s">
        <v>223</v>
      </c>
      <c r="E112" s="258" t="s">
        <v>21</v>
      </c>
      <c r="F112" s="259" t="s">
        <v>230</v>
      </c>
      <c r="G112" s="257"/>
      <c r="H112" s="260">
        <v>1.692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223</v>
      </c>
      <c r="AU112" s="266" t="s">
        <v>86</v>
      </c>
      <c r="AV112" s="15" t="s">
        <v>122</v>
      </c>
      <c r="AW112" s="15" t="s">
        <v>34</v>
      </c>
      <c r="AX112" s="15" t="s">
        <v>80</v>
      </c>
      <c r="AY112" s="266" t="s">
        <v>213</v>
      </c>
    </row>
    <row r="113" s="2" customFormat="1" ht="24.15" customHeight="1">
      <c r="A113" s="41"/>
      <c r="B113" s="42"/>
      <c r="C113" s="216" t="s">
        <v>116</v>
      </c>
      <c r="D113" s="216" t="s">
        <v>215</v>
      </c>
      <c r="E113" s="217" t="s">
        <v>6021</v>
      </c>
      <c r="F113" s="218" t="s">
        <v>6022</v>
      </c>
      <c r="G113" s="219" t="s">
        <v>218</v>
      </c>
      <c r="H113" s="220">
        <v>13.119999999999999</v>
      </c>
      <c r="I113" s="221"/>
      <c r="J113" s="222">
        <f>ROUND(I113*H113,2)</f>
        <v>0</v>
      </c>
      <c r="K113" s="218" t="s">
        <v>219</v>
      </c>
      <c r="L113" s="47"/>
      <c r="M113" s="223" t="s">
        <v>21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122</v>
      </c>
      <c r="AT113" s="227" t="s">
        <v>215</v>
      </c>
      <c r="AU113" s="227" t="s">
        <v>86</v>
      </c>
      <c r="AY113" s="20" t="s">
        <v>213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86</v>
      </c>
      <c r="BK113" s="228">
        <f>ROUND(I113*H113,2)</f>
        <v>0</v>
      </c>
      <c r="BL113" s="20" t="s">
        <v>122</v>
      </c>
      <c r="BM113" s="227" t="s">
        <v>6023</v>
      </c>
    </row>
    <row r="114" s="2" customFormat="1">
      <c r="A114" s="41"/>
      <c r="B114" s="42"/>
      <c r="C114" s="43"/>
      <c r="D114" s="229" t="s">
        <v>221</v>
      </c>
      <c r="E114" s="43"/>
      <c r="F114" s="230" t="s">
        <v>6024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221</v>
      </c>
      <c r="AU114" s="20" t="s">
        <v>86</v>
      </c>
    </row>
    <row r="115" s="14" customFormat="1">
      <c r="A115" s="14"/>
      <c r="B115" s="245"/>
      <c r="C115" s="246"/>
      <c r="D115" s="236" t="s">
        <v>223</v>
      </c>
      <c r="E115" s="247" t="s">
        <v>21</v>
      </c>
      <c r="F115" s="248" t="s">
        <v>6025</v>
      </c>
      <c r="G115" s="246"/>
      <c r="H115" s="249">
        <v>13.119999999999999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223</v>
      </c>
      <c r="AU115" s="255" t="s">
        <v>86</v>
      </c>
      <c r="AV115" s="14" t="s">
        <v>86</v>
      </c>
      <c r="AW115" s="14" t="s">
        <v>34</v>
      </c>
      <c r="AX115" s="14" t="s">
        <v>73</v>
      </c>
      <c r="AY115" s="255" t="s">
        <v>213</v>
      </c>
    </row>
    <row r="116" s="16" customFormat="1">
      <c r="A116" s="16"/>
      <c r="B116" s="282"/>
      <c r="C116" s="283"/>
      <c r="D116" s="236" t="s">
        <v>223</v>
      </c>
      <c r="E116" s="284" t="s">
        <v>5999</v>
      </c>
      <c r="F116" s="285" t="s">
        <v>380</v>
      </c>
      <c r="G116" s="283"/>
      <c r="H116" s="286">
        <v>13.119999999999999</v>
      </c>
      <c r="I116" s="287"/>
      <c r="J116" s="283"/>
      <c r="K116" s="283"/>
      <c r="L116" s="288"/>
      <c r="M116" s="289"/>
      <c r="N116" s="290"/>
      <c r="O116" s="290"/>
      <c r="P116" s="290"/>
      <c r="Q116" s="290"/>
      <c r="R116" s="290"/>
      <c r="S116" s="290"/>
      <c r="T116" s="29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92" t="s">
        <v>223</v>
      </c>
      <c r="AU116" s="292" t="s">
        <v>86</v>
      </c>
      <c r="AV116" s="16" t="s">
        <v>116</v>
      </c>
      <c r="AW116" s="16" t="s">
        <v>34</v>
      </c>
      <c r="AX116" s="16" t="s">
        <v>73</v>
      </c>
      <c r="AY116" s="292" t="s">
        <v>213</v>
      </c>
    </row>
    <row r="117" s="15" customFormat="1">
      <c r="A117" s="15"/>
      <c r="B117" s="256"/>
      <c r="C117" s="257"/>
      <c r="D117" s="236" t="s">
        <v>223</v>
      </c>
      <c r="E117" s="258" t="s">
        <v>21</v>
      </c>
      <c r="F117" s="259" t="s">
        <v>230</v>
      </c>
      <c r="G117" s="257"/>
      <c r="H117" s="260">
        <v>13.119999999999999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223</v>
      </c>
      <c r="AU117" s="266" t="s">
        <v>86</v>
      </c>
      <c r="AV117" s="15" t="s">
        <v>122</v>
      </c>
      <c r="AW117" s="15" t="s">
        <v>34</v>
      </c>
      <c r="AX117" s="15" t="s">
        <v>80</v>
      </c>
      <c r="AY117" s="266" t="s">
        <v>213</v>
      </c>
    </row>
    <row r="118" s="2" customFormat="1" ht="33" customHeight="1">
      <c r="A118" s="41"/>
      <c r="B118" s="42"/>
      <c r="C118" s="216" t="s">
        <v>122</v>
      </c>
      <c r="D118" s="216" t="s">
        <v>215</v>
      </c>
      <c r="E118" s="217" t="s">
        <v>548</v>
      </c>
      <c r="F118" s="218" t="s">
        <v>549</v>
      </c>
      <c r="G118" s="219" t="s">
        <v>218</v>
      </c>
      <c r="H118" s="220">
        <v>13.119999999999999</v>
      </c>
      <c r="I118" s="221"/>
      <c r="J118" s="222">
        <f>ROUND(I118*H118,2)</f>
        <v>0</v>
      </c>
      <c r="K118" s="218" t="s">
        <v>219</v>
      </c>
      <c r="L118" s="47"/>
      <c r="M118" s="223" t="s">
        <v>21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122</v>
      </c>
      <c r="AT118" s="227" t="s">
        <v>215</v>
      </c>
      <c r="AU118" s="227" t="s">
        <v>86</v>
      </c>
      <c r="AY118" s="20" t="s">
        <v>213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86</v>
      </c>
      <c r="BK118" s="228">
        <f>ROUND(I118*H118,2)</f>
        <v>0</v>
      </c>
      <c r="BL118" s="20" t="s">
        <v>122</v>
      </c>
      <c r="BM118" s="227" t="s">
        <v>6026</v>
      </c>
    </row>
    <row r="119" s="2" customFormat="1">
      <c r="A119" s="41"/>
      <c r="B119" s="42"/>
      <c r="C119" s="43"/>
      <c r="D119" s="229" t="s">
        <v>221</v>
      </c>
      <c r="E119" s="43"/>
      <c r="F119" s="230" t="s">
        <v>551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221</v>
      </c>
      <c r="AU119" s="20" t="s">
        <v>86</v>
      </c>
    </row>
    <row r="120" s="14" customFormat="1">
      <c r="A120" s="14"/>
      <c r="B120" s="245"/>
      <c r="C120" s="246"/>
      <c r="D120" s="236" t="s">
        <v>223</v>
      </c>
      <c r="E120" s="247" t="s">
        <v>21</v>
      </c>
      <c r="F120" s="248" t="s">
        <v>5999</v>
      </c>
      <c r="G120" s="246"/>
      <c r="H120" s="249">
        <v>13.119999999999999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223</v>
      </c>
      <c r="AU120" s="255" t="s">
        <v>86</v>
      </c>
      <c r="AV120" s="14" t="s">
        <v>86</v>
      </c>
      <c r="AW120" s="14" t="s">
        <v>34</v>
      </c>
      <c r="AX120" s="14" t="s">
        <v>73</v>
      </c>
      <c r="AY120" s="255" t="s">
        <v>213</v>
      </c>
    </row>
    <row r="121" s="15" customFormat="1">
      <c r="A121" s="15"/>
      <c r="B121" s="256"/>
      <c r="C121" s="257"/>
      <c r="D121" s="236" t="s">
        <v>223</v>
      </c>
      <c r="E121" s="258" t="s">
        <v>21</v>
      </c>
      <c r="F121" s="259" t="s">
        <v>230</v>
      </c>
      <c r="G121" s="257"/>
      <c r="H121" s="260">
        <v>13.119999999999999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223</v>
      </c>
      <c r="AU121" s="266" t="s">
        <v>86</v>
      </c>
      <c r="AV121" s="15" t="s">
        <v>122</v>
      </c>
      <c r="AW121" s="15" t="s">
        <v>34</v>
      </c>
      <c r="AX121" s="15" t="s">
        <v>80</v>
      </c>
      <c r="AY121" s="266" t="s">
        <v>213</v>
      </c>
    </row>
    <row r="122" s="2" customFormat="1" ht="24.15" customHeight="1">
      <c r="A122" s="41"/>
      <c r="B122" s="42"/>
      <c r="C122" s="216" t="s">
        <v>125</v>
      </c>
      <c r="D122" s="216" t="s">
        <v>215</v>
      </c>
      <c r="E122" s="217" t="s">
        <v>5779</v>
      </c>
      <c r="F122" s="218" t="s">
        <v>5780</v>
      </c>
      <c r="G122" s="219" t="s">
        <v>218</v>
      </c>
      <c r="H122" s="220">
        <v>13.119999999999999</v>
      </c>
      <c r="I122" s="221"/>
      <c r="J122" s="222">
        <f>ROUND(I122*H122,2)</f>
        <v>0</v>
      </c>
      <c r="K122" s="218" t="s">
        <v>219</v>
      </c>
      <c r="L122" s="47"/>
      <c r="M122" s="223" t="s">
        <v>21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122</v>
      </c>
      <c r="AT122" s="227" t="s">
        <v>215</v>
      </c>
      <c r="AU122" s="227" t="s">
        <v>86</v>
      </c>
      <c r="AY122" s="20" t="s">
        <v>213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86</v>
      </c>
      <c r="BK122" s="228">
        <f>ROUND(I122*H122,2)</f>
        <v>0</v>
      </c>
      <c r="BL122" s="20" t="s">
        <v>122</v>
      </c>
      <c r="BM122" s="227" t="s">
        <v>6027</v>
      </c>
    </row>
    <row r="123" s="2" customFormat="1">
      <c r="A123" s="41"/>
      <c r="B123" s="42"/>
      <c r="C123" s="43"/>
      <c r="D123" s="229" t="s">
        <v>221</v>
      </c>
      <c r="E123" s="43"/>
      <c r="F123" s="230" t="s">
        <v>5782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221</v>
      </c>
      <c r="AU123" s="20" t="s">
        <v>86</v>
      </c>
    </row>
    <row r="124" s="14" customFormat="1">
      <c r="A124" s="14"/>
      <c r="B124" s="245"/>
      <c r="C124" s="246"/>
      <c r="D124" s="236" t="s">
        <v>223</v>
      </c>
      <c r="E124" s="247" t="s">
        <v>21</v>
      </c>
      <c r="F124" s="248" t="s">
        <v>5999</v>
      </c>
      <c r="G124" s="246"/>
      <c r="H124" s="249">
        <v>13.119999999999999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223</v>
      </c>
      <c r="AU124" s="255" t="s">
        <v>86</v>
      </c>
      <c r="AV124" s="14" t="s">
        <v>86</v>
      </c>
      <c r="AW124" s="14" t="s">
        <v>34</v>
      </c>
      <c r="AX124" s="14" t="s">
        <v>73</v>
      </c>
      <c r="AY124" s="255" t="s">
        <v>213</v>
      </c>
    </row>
    <row r="125" s="15" customFormat="1">
      <c r="A125" s="15"/>
      <c r="B125" s="256"/>
      <c r="C125" s="257"/>
      <c r="D125" s="236" t="s">
        <v>223</v>
      </c>
      <c r="E125" s="258" t="s">
        <v>21</v>
      </c>
      <c r="F125" s="259" t="s">
        <v>230</v>
      </c>
      <c r="G125" s="257"/>
      <c r="H125" s="260">
        <v>13.119999999999999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223</v>
      </c>
      <c r="AU125" s="266" t="s">
        <v>86</v>
      </c>
      <c r="AV125" s="15" t="s">
        <v>122</v>
      </c>
      <c r="AW125" s="15" t="s">
        <v>34</v>
      </c>
      <c r="AX125" s="15" t="s">
        <v>80</v>
      </c>
      <c r="AY125" s="266" t="s">
        <v>213</v>
      </c>
    </row>
    <row r="126" s="2" customFormat="1" ht="24.15" customHeight="1">
      <c r="A126" s="41"/>
      <c r="B126" s="42"/>
      <c r="C126" s="216" t="s">
        <v>145</v>
      </c>
      <c r="D126" s="216" t="s">
        <v>215</v>
      </c>
      <c r="E126" s="217" t="s">
        <v>6028</v>
      </c>
      <c r="F126" s="218" t="s">
        <v>6029</v>
      </c>
      <c r="G126" s="219" t="s">
        <v>218</v>
      </c>
      <c r="H126" s="220">
        <v>3.2799999999999998</v>
      </c>
      <c r="I126" s="221"/>
      <c r="J126" s="222">
        <f>ROUND(I126*H126,2)</f>
        <v>0</v>
      </c>
      <c r="K126" s="218" t="s">
        <v>219</v>
      </c>
      <c r="L126" s="47"/>
      <c r="M126" s="223" t="s">
        <v>21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122</v>
      </c>
      <c r="AT126" s="227" t="s">
        <v>215</v>
      </c>
      <c r="AU126" s="227" t="s">
        <v>86</v>
      </c>
      <c r="AY126" s="20" t="s">
        <v>213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86</v>
      </c>
      <c r="BK126" s="228">
        <f>ROUND(I126*H126,2)</f>
        <v>0</v>
      </c>
      <c r="BL126" s="20" t="s">
        <v>122</v>
      </c>
      <c r="BM126" s="227" t="s">
        <v>6030</v>
      </c>
    </row>
    <row r="127" s="2" customFormat="1">
      <c r="A127" s="41"/>
      <c r="B127" s="42"/>
      <c r="C127" s="43"/>
      <c r="D127" s="229" t="s">
        <v>221</v>
      </c>
      <c r="E127" s="43"/>
      <c r="F127" s="230" t="s">
        <v>6031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221</v>
      </c>
      <c r="AU127" s="20" t="s">
        <v>86</v>
      </c>
    </row>
    <row r="128" s="13" customFormat="1">
      <c r="A128" s="13"/>
      <c r="B128" s="234"/>
      <c r="C128" s="235"/>
      <c r="D128" s="236" t="s">
        <v>223</v>
      </c>
      <c r="E128" s="237" t="s">
        <v>21</v>
      </c>
      <c r="F128" s="238" t="s">
        <v>6032</v>
      </c>
      <c r="G128" s="235"/>
      <c r="H128" s="237" t="s">
        <v>21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223</v>
      </c>
      <c r="AU128" s="244" t="s">
        <v>86</v>
      </c>
      <c r="AV128" s="13" t="s">
        <v>80</v>
      </c>
      <c r="AW128" s="13" t="s">
        <v>34</v>
      </c>
      <c r="AX128" s="13" t="s">
        <v>73</v>
      </c>
      <c r="AY128" s="244" t="s">
        <v>213</v>
      </c>
    </row>
    <row r="129" s="14" customFormat="1">
      <c r="A129" s="14"/>
      <c r="B129" s="245"/>
      <c r="C129" s="246"/>
      <c r="D129" s="236" t="s">
        <v>223</v>
      </c>
      <c r="E129" s="247" t="s">
        <v>21</v>
      </c>
      <c r="F129" s="248" t="s">
        <v>6033</v>
      </c>
      <c r="G129" s="246"/>
      <c r="H129" s="249">
        <v>3.2799999999999998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223</v>
      </c>
      <c r="AU129" s="255" t="s">
        <v>86</v>
      </c>
      <c r="AV129" s="14" t="s">
        <v>86</v>
      </c>
      <c r="AW129" s="14" t="s">
        <v>34</v>
      </c>
      <c r="AX129" s="14" t="s">
        <v>73</v>
      </c>
      <c r="AY129" s="255" t="s">
        <v>213</v>
      </c>
    </row>
    <row r="130" s="15" customFormat="1">
      <c r="A130" s="15"/>
      <c r="B130" s="256"/>
      <c r="C130" s="257"/>
      <c r="D130" s="236" t="s">
        <v>223</v>
      </c>
      <c r="E130" s="258" t="s">
        <v>21</v>
      </c>
      <c r="F130" s="259" t="s">
        <v>230</v>
      </c>
      <c r="G130" s="257"/>
      <c r="H130" s="260">
        <v>3.2799999999999998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223</v>
      </c>
      <c r="AU130" s="266" t="s">
        <v>86</v>
      </c>
      <c r="AV130" s="15" t="s">
        <v>122</v>
      </c>
      <c r="AW130" s="15" t="s">
        <v>34</v>
      </c>
      <c r="AX130" s="15" t="s">
        <v>80</v>
      </c>
      <c r="AY130" s="266" t="s">
        <v>213</v>
      </c>
    </row>
    <row r="131" s="2" customFormat="1" ht="24.15" customHeight="1">
      <c r="A131" s="41"/>
      <c r="B131" s="42"/>
      <c r="C131" s="216" t="s">
        <v>260</v>
      </c>
      <c r="D131" s="216" t="s">
        <v>215</v>
      </c>
      <c r="E131" s="217" t="s">
        <v>6034</v>
      </c>
      <c r="F131" s="218" t="s">
        <v>6035</v>
      </c>
      <c r="G131" s="219" t="s">
        <v>248</v>
      </c>
      <c r="H131" s="220">
        <v>73.120000000000005</v>
      </c>
      <c r="I131" s="221"/>
      <c r="J131" s="222">
        <f>ROUND(I131*H131,2)</f>
        <v>0</v>
      </c>
      <c r="K131" s="218" t="s">
        <v>219</v>
      </c>
      <c r="L131" s="47"/>
      <c r="M131" s="223" t="s">
        <v>21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122</v>
      </c>
      <c r="AT131" s="227" t="s">
        <v>215</v>
      </c>
      <c r="AU131" s="227" t="s">
        <v>86</v>
      </c>
      <c r="AY131" s="20" t="s">
        <v>213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86</v>
      </c>
      <c r="BK131" s="228">
        <f>ROUND(I131*H131,2)</f>
        <v>0</v>
      </c>
      <c r="BL131" s="20" t="s">
        <v>122</v>
      </c>
      <c r="BM131" s="227" t="s">
        <v>6036</v>
      </c>
    </row>
    <row r="132" s="2" customFormat="1">
      <c r="A132" s="41"/>
      <c r="B132" s="42"/>
      <c r="C132" s="43"/>
      <c r="D132" s="229" t="s">
        <v>221</v>
      </c>
      <c r="E132" s="43"/>
      <c r="F132" s="230" t="s">
        <v>6037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221</v>
      </c>
      <c r="AU132" s="20" t="s">
        <v>86</v>
      </c>
    </row>
    <row r="133" s="13" customFormat="1">
      <c r="A133" s="13"/>
      <c r="B133" s="234"/>
      <c r="C133" s="235"/>
      <c r="D133" s="236" t="s">
        <v>223</v>
      </c>
      <c r="E133" s="237" t="s">
        <v>21</v>
      </c>
      <c r="F133" s="238" t="s">
        <v>6038</v>
      </c>
      <c r="G133" s="235"/>
      <c r="H133" s="237" t="s">
        <v>21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223</v>
      </c>
      <c r="AU133" s="244" t="s">
        <v>86</v>
      </c>
      <c r="AV133" s="13" t="s">
        <v>80</v>
      </c>
      <c r="AW133" s="13" t="s">
        <v>34</v>
      </c>
      <c r="AX133" s="13" t="s">
        <v>73</v>
      </c>
      <c r="AY133" s="244" t="s">
        <v>213</v>
      </c>
    </row>
    <row r="134" s="14" customFormat="1">
      <c r="A134" s="14"/>
      <c r="B134" s="245"/>
      <c r="C134" s="246"/>
      <c r="D134" s="236" t="s">
        <v>223</v>
      </c>
      <c r="E134" s="247" t="s">
        <v>21</v>
      </c>
      <c r="F134" s="248" t="s">
        <v>6039</v>
      </c>
      <c r="G134" s="246"/>
      <c r="H134" s="249">
        <v>49.200000000000003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223</v>
      </c>
      <c r="AU134" s="255" t="s">
        <v>86</v>
      </c>
      <c r="AV134" s="14" t="s">
        <v>86</v>
      </c>
      <c r="AW134" s="14" t="s">
        <v>34</v>
      </c>
      <c r="AX134" s="14" t="s">
        <v>73</v>
      </c>
      <c r="AY134" s="255" t="s">
        <v>213</v>
      </c>
    </row>
    <row r="135" s="13" customFormat="1">
      <c r="A135" s="13"/>
      <c r="B135" s="234"/>
      <c r="C135" s="235"/>
      <c r="D135" s="236" t="s">
        <v>223</v>
      </c>
      <c r="E135" s="237" t="s">
        <v>21</v>
      </c>
      <c r="F135" s="238" t="s">
        <v>6040</v>
      </c>
      <c r="G135" s="235"/>
      <c r="H135" s="237" t="s">
        <v>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223</v>
      </c>
      <c r="AU135" s="244" t="s">
        <v>86</v>
      </c>
      <c r="AV135" s="13" t="s">
        <v>80</v>
      </c>
      <c r="AW135" s="13" t="s">
        <v>34</v>
      </c>
      <c r="AX135" s="13" t="s">
        <v>73</v>
      </c>
      <c r="AY135" s="244" t="s">
        <v>213</v>
      </c>
    </row>
    <row r="136" s="14" customFormat="1">
      <c r="A136" s="14"/>
      <c r="B136" s="245"/>
      <c r="C136" s="246"/>
      <c r="D136" s="236" t="s">
        <v>223</v>
      </c>
      <c r="E136" s="247" t="s">
        <v>21</v>
      </c>
      <c r="F136" s="248" t="s">
        <v>6041</v>
      </c>
      <c r="G136" s="246"/>
      <c r="H136" s="249">
        <v>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223</v>
      </c>
      <c r="AU136" s="255" t="s">
        <v>86</v>
      </c>
      <c r="AV136" s="14" t="s">
        <v>86</v>
      </c>
      <c r="AW136" s="14" t="s">
        <v>34</v>
      </c>
      <c r="AX136" s="14" t="s">
        <v>73</v>
      </c>
      <c r="AY136" s="255" t="s">
        <v>213</v>
      </c>
    </row>
    <row r="137" s="14" customFormat="1">
      <c r="A137" s="14"/>
      <c r="B137" s="245"/>
      <c r="C137" s="246"/>
      <c r="D137" s="236" t="s">
        <v>223</v>
      </c>
      <c r="E137" s="247" t="s">
        <v>21</v>
      </c>
      <c r="F137" s="248" t="s">
        <v>6042</v>
      </c>
      <c r="G137" s="246"/>
      <c r="H137" s="249">
        <v>16.920000000000002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223</v>
      </c>
      <c r="AU137" s="255" t="s">
        <v>86</v>
      </c>
      <c r="AV137" s="14" t="s">
        <v>86</v>
      </c>
      <c r="AW137" s="14" t="s">
        <v>34</v>
      </c>
      <c r="AX137" s="14" t="s">
        <v>73</v>
      </c>
      <c r="AY137" s="255" t="s">
        <v>213</v>
      </c>
    </row>
    <row r="138" s="15" customFormat="1">
      <c r="A138" s="15"/>
      <c r="B138" s="256"/>
      <c r="C138" s="257"/>
      <c r="D138" s="236" t="s">
        <v>223</v>
      </c>
      <c r="E138" s="258" t="s">
        <v>21</v>
      </c>
      <c r="F138" s="259" t="s">
        <v>230</v>
      </c>
      <c r="G138" s="257"/>
      <c r="H138" s="260">
        <v>73.120000000000005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223</v>
      </c>
      <c r="AU138" s="266" t="s">
        <v>86</v>
      </c>
      <c r="AV138" s="15" t="s">
        <v>122</v>
      </c>
      <c r="AW138" s="15" t="s">
        <v>34</v>
      </c>
      <c r="AX138" s="15" t="s">
        <v>80</v>
      </c>
      <c r="AY138" s="266" t="s">
        <v>213</v>
      </c>
    </row>
    <row r="139" s="2" customFormat="1" ht="24.15" customHeight="1">
      <c r="A139" s="41"/>
      <c r="B139" s="42"/>
      <c r="C139" s="216" t="s">
        <v>244</v>
      </c>
      <c r="D139" s="216" t="s">
        <v>215</v>
      </c>
      <c r="E139" s="217" t="s">
        <v>6043</v>
      </c>
      <c r="F139" s="218" t="s">
        <v>6044</v>
      </c>
      <c r="G139" s="219" t="s">
        <v>248</v>
      </c>
      <c r="H139" s="220">
        <v>40</v>
      </c>
      <c r="I139" s="221"/>
      <c r="J139" s="222">
        <f>ROUND(I139*H139,2)</f>
        <v>0</v>
      </c>
      <c r="K139" s="218" t="s">
        <v>219</v>
      </c>
      <c r="L139" s="47"/>
      <c r="M139" s="223" t="s">
        <v>21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122</v>
      </c>
      <c r="AT139" s="227" t="s">
        <v>215</v>
      </c>
      <c r="AU139" s="227" t="s">
        <v>86</v>
      </c>
      <c r="AY139" s="20" t="s">
        <v>213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86</v>
      </c>
      <c r="BK139" s="228">
        <f>ROUND(I139*H139,2)</f>
        <v>0</v>
      </c>
      <c r="BL139" s="20" t="s">
        <v>122</v>
      </c>
      <c r="BM139" s="227" t="s">
        <v>6045</v>
      </c>
    </row>
    <row r="140" s="2" customFormat="1">
      <c r="A140" s="41"/>
      <c r="B140" s="42"/>
      <c r="C140" s="43"/>
      <c r="D140" s="229" t="s">
        <v>221</v>
      </c>
      <c r="E140" s="43"/>
      <c r="F140" s="230" t="s">
        <v>6046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221</v>
      </c>
      <c r="AU140" s="20" t="s">
        <v>86</v>
      </c>
    </row>
    <row r="141" s="13" customFormat="1">
      <c r="A141" s="13"/>
      <c r="B141" s="234"/>
      <c r="C141" s="235"/>
      <c r="D141" s="236" t="s">
        <v>223</v>
      </c>
      <c r="E141" s="237" t="s">
        <v>21</v>
      </c>
      <c r="F141" s="238" t="s">
        <v>6047</v>
      </c>
      <c r="G141" s="235"/>
      <c r="H141" s="237" t="s">
        <v>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223</v>
      </c>
      <c r="AU141" s="244" t="s">
        <v>86</v>
      </c>
      <c r="AV141" s="13" t="s">
        <v>80</v>
      </c>
      <c r="AW141" s="13" t="s">
        <v>34</v>
      </c>
      <c r="AX141" s="13" t="s">
        <v>73</v>
      </c>
      <c r="AY141" s="244" t="s">
        <v>213</v>
      </c>
    </row>
    <row r="142" s="14" customFormat="1">
      <c r="A142" s="14"/>
      <c r="B142" s="245"/>
      <c r="C142" s="246"/>
      <c r="D142" s="236" t="s">
        <v>223</v>
      </c>
      <c r="E142" s="247" t="s">
        <v>21</v>
      </c>
      <c r="F142" s="248" t="s">
        <v>6048</v>
      </c>
      <c r="G142" s="246"/>
      <c r="H142" s="249">
        <v>40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223</v>
      </c>
      <c r="AU142" s="255" t="s">
        <v>86</v>
      </c>
      <c r="AV142" s="14" t="s">
        <v>86</v>
      </c>
      <c r="AW142" s="14" t="s">
        <v>34</v>
      </c>
      <c r="AX142" s="14" t="s">
        <v>73</v>
      </c>
      <c r="AY142" s="255" t="s">
        <v>213</v>
      </c>
    </row>
    <row r="143" s="15" customFormat="1">
      <c r="A143" s="15"/>
      <c r="B143" s="256"/>
      <c r="C143" s="257"/>
      <c r="D143" s="236" t="s">
        <v>223</v>
      </c>
      <c r="E143" s="258" t="s">
        <v>21</v>
      </c>
      <c r="F143" s="259" t="s">
        <v>230</v>
      </c>
      <c r="G143" s="257"/>
      <c r="H143" s="260">
        <v>40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223</v>
      </c>
      <c r="AU143" s="266" t="s">
        <v>86</v>
      </c>
      <c r="AV143" s="15" t="s">
        <v>122</v>
      </c>
      <c r="AW143" s="15" t="s">
        <v>34</v>
      </c>
      <c r="AX143" s="15" t="s">
        <v>80</v>
      </c>
      <c r="AY143" s="266" t="s">
        <v>213</v>
      </c>
    </row>
    <row r="144" s="2" customFormat="1" ht="16.5" customHeight="1">
      <c r="A144" s="41"/>
      <c r="B144" s="42"/>
      <c r="C144" s="267" t="s">
        <v>252</v>
      </c>
      <c r="D144" s="267" t="s">
        <v>241</v>
      </c>
      <c r="E144" s="268" t="s">
        <v>6049</v>
      </c>
      <c r="F144" s="269" t="s">
        <v>6050</v>
      </c>
      <c r="G144" s="270" t="s">
        <v>3261</v>
      </c>
      <c r="H144" s="271">
        <v>0.80000000000000004</v>
      </c>
      <c r="I144" s="272"/>
      <c r="J144" s="273">
        <f>ROUND(I144*H144,2)</f>
        <v>0</v>
      </c>
      <c r="K144" s="269" t="s">
        <v>219</v>
      </c>
      <c r="L144" s="274"/>
      <c r="M144" s="275" t="s">
        <v>21</v>
      </c>
      <c r="N144" s="276" t="s">
        <v>45</v>
      </c>
      <c r="O144" s="87"/>
      <c r="P144" s="225">
        <f>O144*H144</f>
        <v>0</v>
      </c>
      <c r="Q144" s="225">
        <v>0.001</v>
      </c>
      <c r="R144" s="225">
        <f>Q144*H144</f>
        <v>0.00080000000000000004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244</v>
      </c>
      <c r="AT144" s="227" t="s">
        <v>241</v>
      </c>
      <c r="AU144" s="227" t="s">
        <v>86</v>
      </c>
      <c r="AY144" s="20" t="s">
        <v>213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86</v>
      </c>
      <c r="BK144" s="228">
        <f>ROUND(I144*H144,2)</f>
        <v>0</v>
      </c>
      <c r="BL144" s="20" t="s">
        <v>122</v>
      </c>
      <c r="BM144" s="227" t="s">
        <v>6051</v>
      </c>
    </row>
    <row r="145" s="14" customFormat="1">
      <c r="A145" s="14"/>
      <c r="B145" s="245"/>
      <c r="C145" s="246"/>
      <c r="D145" s="236" t="s">
        <v>223</v>
      </c>
      <c r="E145" s="246"/>
      <c r="F145" s="248" t="s">
        <v>6052</v>
      </c>
      <c r="G145" s="246"/>
      <c r="H145" s="249">
        <v>0.80000000000000004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223</v>
      </c>
      <c r="AU145" s="255" t="s">
        <v>86</v>
      </c>
      <c r="AV145" s="14" t="s">
        <v>86</v>
      </c>
      <c r="AW145" s="14" t="s">
        <v>4</v>
      </c>
      <c r="AX145" s="14" t="s">
        <v>80</v>
      </c>
      <c r="AY145" s="255" t="s">
        <v>213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86</v>
      </c>
      <c r="F146" s="214" t="s">
        <v>742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32.921301379999996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80</v>
      </c>
      <c r="AT146" s="212" t="s">
        <v>72</v>
      </c>
      <c r="AU146" s="212" t="s">
        <v>80</v>
      </c>
      <c r="AY146" s="211" t="s">
        <v>213</v>
      </c>
      <c r="BK146" s="213">
        <f>SUM(BK147:BK155)</f>
        <v>0</v>
      </c>
    </row>
    <row r="147" s="2" customFormat="1" ht="16.5" customHeight="1">
      <c r="A147" s="41"/>
      <c r="B147" s="42"/>
      <c r="C147" s="216" t="s">
        <v>281</v>
      </c>
      <c r="D147" s="216" t="s">
        <v>215</v>
      </c>
      <c r="E147" s="217" t="s">
        <v>6053</v>
      </c>
      <c r="F147" s="218" t="s">
        <v>6054</v>
      </c>
      <c r="G147" s="219" t="s">
        <v>218</v>
      </c>
      <c r="H147" s="220">
        <v>13.119999999999999</v>
      </c>
      <c r="I147" s="221"/>
      <c r="J147" s="222">
        <f>ROUND(I147*H147,2)</f>
        <v>0</v>
      </c>
      <c r="K147" s="218" t="s">
        <v>219</v>
      </c>
      <c r="L147" s="47"/>
      <c r="M147" s="223" t="s">
        <v>21</v>
      </c>
      <c r="N147" s="224" t="s">
        <v>45</v>
      </c>
      <c r="O147" s="87"/>
      <c r="P147" s="225">
        <f>O147*H147</f>
        <v>0</v>
      </c>
      <c r="Q147" s="225">
        <v>2.47214</v>
      </c>
      <c r="R147" s="225">
        <f>Q147*H147</f>
        <v>32.434476799999999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122</v>
      </c>
      <c r="AT147" s="227" t="s">
        <v>215</v>
      </c>
      <c r="AU147" s="227" t="s">
        <v>86</v>
      </c>
      <c r="AY147" s="20" t="s">
        <v>213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86</v>
      </c>
      <c r="BK147" s="228">
        <f>ROUND(I147*H147,2)</f>
        <v>0</v>
      </c>
      <c r="BL147" s="20" t="s">
        <v>122</v>
      </c>
      <c r="BM147" s="227" t="s">
        <v>6055</v>
      </c>
    </row>
    <row r="148" s="2" customFormat="1">
      <c r="A148" s="41"/>
      <c r="B148" s="42"/>
      <c r="C148" s="43"/>
      <c r="D148" s="229" t="s">
        <v>221</v>
      </c>
      <c r="E148" s="43"/>
      <c r="F148" s="230" t="s">
        <v>6056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221</v>
      </c>
      <c r="AU148" s="20" t="s">
        <v>86</v>
      </c>
    </row>
    <row r="149" s="14" customFormat="1">
      <c r="A149" s="14"/>
      <c r="B149" s="245"/>
      <c r="C149" s="246"/>
      <c r="D149" s="236" t="s">
        <v>223</v>
      </c>
      <c r="E149" s="247" t="s">
        <v>21</v>
      </c>
      <c r="F149" s="248" t="s">
        <v>5999</v>
      </c>
      <c r="G149" s="246"/>
      <c r="H149" s="249">
        <v>13.119999999999999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223</v>
      </c>
      <c r="AU149" s="255" t="s">
        <v>86</v>
      </c>
      <c r="AV149" s="14" t="s">
        <v>86</v>
      </c>
      <c r="AW149" s="14" t="s">
        <v>34</v>
      </c>
      <c r="AX149" s="14" t="s">
        <v>73</v>
      </c>
      <c r="AY149" s="255" t="s">
        <v>213</v>
      </c>
    </row>
    <row r="150" s="15" customFormat="1">
      <c r="A150" s="15"/>
      <c r="B150" s="256"/>
      <c r="C150" s="257"/>
      <c r="D150" s="236" t="s">
        <v>223</v>
      </c>
      <c r="E150" s="258" t="s">
        <v>21</v>
      </c>
      <c r="F150" s="259" t="s">
        <v>230</v>
      </c>
      <c r="G150" s="257"/>
      <c r="H150" s="260">
        <v>13.119999999999999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223</v>
      </c>
      <c r="AU150" s="266" t="s">
        <v>86</v>
      </c>
      <c r="AV150" s="15" t="s">
        <v>122</v>
      </c>
      <c r="AW150" s="15" t="s">
        <v>34</v>
      </c>
      <c r="AX150" s="15" t="s">
        <v>80</v>
      </c>
      <c r="AY150" s="266" t="s">
        <v>213</v>
      </c>
    </row>
    <row r="151" s="2" customFormat="1" ht="16.5" customHeight="1">
      <c r="A151" s="41"/>
      <c r="B151" s="42"/>
      <c r="C151" s="216" t="s">
        <v>287</v>
      </c>
      <c r="D151" s="216" t="s">
        <v>215</v>
      </c>
      <c r="E151" s="217" t="s">
        <v>882</v>
      </c>
      <c r="F151" s="218" t="s">
        <v>883</v>
      </c>
      <c r="G151" s="219" t="s">
        <v>284</v>
      </c>
      <c r="H151" s="220">
        <v>0.45900000000000002</v>
      </c>
      <c r="I151" s="221"/>
      <c r="J151" s="222">
        <f>ROUND(I151*H151,2)</f>
        <v>0</v>
      </c>
      <c r="K151" s="218" t="s">
        <v>219</v>
      </c>
      <c r="L151" s="47"/>
      <c r="M151" s="223" t="s">
        <v>21</v>
      </c>
      <c r="N151" s="224" t="s">
        <v>45</v>
      </c>
      <c r="O151" s="87"/>
      <c r="P151" s="225">
        <f>O151*H151</f>
        <v>0</v>
      </c>
      <c r="Q151" s="225">
        <v>1.0606199999999999</v>
      </c>
      <c r="R151" s="225">
        <f>Q151*H151</f>
        <v>0.48682457999999995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122</v>
      </c>
      <c r="AT151" s="227" t="s">
        <v>215</v>
      </c>
      <c r="AU151" s="227" t="s">
        <v>86</v>
      </c>
      <c r="AY151" s="20" t="s">
        <v>213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86</v>
      </c>
      <c r="BK151" s="228">
        <f>ROUND(I151*H151,2)</f>
        <v>0</v>
      </c>
      <c r="BL151" s="20" t="s">
        <v>122</v>
      </c>
      <c r="BM151" s="227" t="s">
        <v>6057</v>
      </c>
    </row>
    <row r="152" s="2" customFormat="1">
      <c r="A152" s="41"/>
      <c r="B152" s="42"/>
      <c r="C152" s="43"/>
      <c r="D152" s="229" t="s">
        <v>221</v>
      </c>
      <c r="E152" s="43"/>
      <c r="F152" s="230" t="s">
        <v>885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221</v>
      </c>
      <c r="AU152" s="20" t="s">
        <v>86</v>
      </c>
    </row>
    <row r="153" s="13" customFormat="1">
      <c r="A153" s="13"/>
      <c r="B153" s="234"/>
      <c r="C153" s="235"/>
      <c r="D153" s="236" t="s">
        <v>223</v>
      </c>
      <c r="E153" s="237" t="s">
        <v>21</v>
      </c>
      <c r="F153" s="238" t="s">
        <v>6058</v>
      </c>
      <c r="G153" s="235"/>
      <c r="H153" s="237" t="s">
        <v>21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223</v>
      </c>
      <c r="AU153" s="244" t="s">
        <v>86</v>
      </c>
      <c r="AV153" s="13" t="s">
        <v>80</v>
      </c>
      <c r="AW153" s="13" t="s">
        <v>34</v>
      </c>
      <c r="AX153" s="13" t="s">
        <v>73</v>
      </c>
      <c r="AY153" s="244" t="s">
        <v>213</v>
      </c>
    </row>
    <row r="154" s="14" customFormat="1">
      <c r="A154" s="14"/>
      <c r="B154" s="245"/>
      <c r="C154" s="246"/>
      <c r="D154" s="236" t="s">
        <v>223</v>
      </c>
      <c r="E154" s="247" t="s">
        <v>21</v>
      </c>
      <c r="F154" s="248" t="s">
        <v>6059</v>
      </c>
      <c r="G154" s="246"/>
      <c r="H154" s="249">
        <v>0.45900000000000002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223</v>
      </c>
      <c r="AU154" s="255" t="s">
        <v>86</v>
      </c>
      <c r="AV154" s="14" t="s">
        <v>86</v>
      </c>
      <c r="AW154" s="14" t="s">
        <v>34</v>
      </c>
      <c r="AX154" s="14" t="s">
        <v>73</v>
      </c>
      <c r="AY154" s="255" t="s">
        <v>213</v>
      </c>
    </row>
    <row r="155" s="15" customFormat="1">
      <c r="A155" s="15"/>
      <c r="B155" s="256"/>
      <c r="C155" s="257"/>
      <c r="D155" s="236" t="s">
        <v>223</v>
      </c>
      <c r="E155" s="258" t="s">
        <v>21</v>
      </c>
      <c r="F155" s="259" t="s">
        <v>230</v>
      </c>
      <c r="G155" s="257"/>
      <c r="H155" s="260">
        <v>0.45900000000000002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223</v>
      </c>
      <c r="AU155" s="266" t="s">
        <v>86</v>
      </c>
      <c r="AV155" s="15" t="s">
        <v>122</v>
      </c>
      <c r="AW155" s="15" t="s">
        <v>34</v>
      </c>
      <c r="AX155" s="15" t="s">
        <v>80</v>
      </c>
      <c r="AY155" s="266" t="s">
        <v>213</v>
      </c>
    </row>
    <row r="156" s="12" customFormat="1" ht="22.8" customHeight="1">
      <c r="A156" s="12"/>
      <c r="B156" s="200"/>
      <c r="C156" s="201"/>
      <c r="D156" s="202" t="s">
        <v>72</v>
      </c>
      <c r="E156" s="214" t="s">
        <v>116</v>
      </c>
      <c r="F156" s="214" t="s">
        <v>1029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SUM(P157:P219)</f>
        <v>0</v>
      </c>
      <c r="Q156" s="208"/>
      <c r="R156" s="209">
        <f>SUM(R157:R219)</f>
        <v>24.937566310000001</v>
      </c>
      <c r="S156" s="208"/>
      <c r="T156" s="210">
        <f>SUM(T157:T219)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72</v>
      </c>
      <c r="AU156" s="212" t="s">
        <v>80</v>
      </c>
      <c r="AY156" s="211" t="s">
        <v>213</v>
      </c>
      <c r="BK156" s="213">
        <f>SUM(BK157:BK219)</f>
        <v>0</v>
      </c>
    </row>
    <row r="157" s="2" customFormat="1" ht="24.15" customHeight="1">
      <c r="A157" s="41"/>
      <c r="B157" s="42"/>
      <c r="C157" s="216" t="s">
        <v>8</v>
      </c>
      <c r="D157" s="216" t="s">
        <v>215</v>
      </c>
      <c r="E157" s="217" t="s">
        <v>6060</v>
      </c>
      <c r="F157" s="218" t="s">
        <v>6061</v>
      </c>
      <c r="G157" s="219" t="s">
        <v>248</v>
      </c>
      <c r="H157" s="220">
        <v>21.719999999999999</v>
      </c>
      <c r="I157" s="221"/>
      <c r="J157" s="222">
        <f>ROUND(I157*H157,2)</f>
        <v>0</v>
      </c>
      <c r="K157" s="218" t="s">
        <v>219</v>
      </c>
      <c r="L157" s="47"/>
      <c r="M157" s="223" t="s">
        <v>21</v>
      </c>
      <c r="N157" s="224" t="s">
        <v>45</v>
      </c>
      <c r="O157" s="87"/>
      <c r="P157" s="225">
        <f>O157*H157</f>
        <v>0</v>
      </c>
      <c r="Q157" s="225">
        <v>0.68271999999999999</v>
      </c>
      <c r="R157" s="225">
        <f>Q157*H157</f>
        <v>14.828678399999999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122</v>
      </c>
      <c r="AT157" s="227" t="s">
        <v>215</v>
      </c>
      <c r="AU157" s="227" t="s">
        <v>86</v>
      </c>
      <c r="AY157" s="20" t="s">
        <v>213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86</v>
      </c>
      <c r="BK157" s="228">
        <f>ROUND(I157*H157,2)</f>
        <v>0</v>
      </c>
      <c r="BL157" s="20" t="s">
        <v>122</v>
      </c>
      <c r="BM157" s="227" t="s">
        <v>6062</v>
      </c>
    </row>
    <row r="158" s="2" customFormat="1">
      <c r="A158" s="41"/>
      <c r="B158" s="42"/>
      <c r="C158" s="43"/>
      <c r="D158" s="229" t="s">
        <v>221</v>
      </c>
      <c r="E158" s="43"/>
      <c r="F158" s="230" t="s">
        <v>6063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221</v>
      </c>
      <c r="AU158" s="20" t="s">
        <v>86</v>
      </c>
    </row>
    <row r="159" s="13" customFormat="1">
      <c r="A159" s="13"/>
      <c r="B159" s="234"/>
      <c r="C159" s="235"/>
      <c r="D159" s="236" t="s">
        <v>223</v>
      </c>
      <c r="E159" s="237" t="s">
        <v>21</v>
      </c>
      <c r="F159" s="238" t="s">
        <v>6064</v>
      </c>
      <c r="G159" s="235"/>
      <c r="H159" s="237" t="s">
        <v>21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223</v>
      </c>
      <c r="AU159" s="244" t="s">
        <v>86</v>
      </c>
      <c r="AV159" s="13" t="s">
        <v>80</v>
      </c>
      <c r="AW159" s="13" t="s">
        <v>34</v>
      </c>
      <c r="AX159" s="13" t="s">
        <v>73</v>
      </c>
      <c r="AY159" s="244" t="s">
        <v>213</v>
      </c>
    </row>
    <row r="160" s="14" customFormat="1">
      <c r="A160" s="14"/>
      <c r="B160" s="245"/>
      <c r="C160" s="246"/>
      <c r="D160" s="236" t="s">
        <v>223</v>
      </c>
      <c r="E160" s="247" t="s">
        <v>21</v>
      </c>
      <c r="F160" s="248" t="s">
        <v>6065</v>
      </c>
      <c r="G160" s="246"/>
      <c r="H160" s="249">
        <v>21.719999999999999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223</v>
      </c>
      <c r="AU160" s="255" t="s">
        <v>86</v>
      </c>
      <c r="AV160" s="14" t="s">
        <v>86</v>
      </c>
      <c r="AW160" s="14" t="s">
        <v>34</v>
      </c>
      <c r="AX160" s="14" t="s">
        <v>73</v>
      </c>
      <c r="AY160" s="255" t="s">
        <v>213</v>
      </c>
    </row>
    <row r="161" s="16" customFormat="1">
      <c r="A161" s="16"/>
      <c r="B161" s="282"/>
      <c r="C161" s="283"/>
      <c r="D161" s="236" t="s">
        <v>223</v>
      </c>
      <c r="E161" s="284" t="s">
        <v>5997</v>
      </c>
      <c r="F161" s="285" t="s">
        <v>380</v>
      </c>
      <c r="G161" s="283"/>
      <c r="H161" s="286">
        <v>21.719999999999999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2" t="s">
        <v>223</v>
      </c>
      <c r="AU161" s="292" t="s">
        <v>86</v>
      </c>
      <c r="AV161" s="16" t="s">
        <v>116</v>
      </c>
      <c r="AW161" s="16" t="s">
        <v>34</v>
      </c>
      <c r="AX161" s="16" t="s">
        <v>73</v>
      </c>
      <c r="AY161" s="292" t="s">
        <v>213</v>
      </c>
    </row>
    <row r="162" s="15" customFormat="1">
      <c r="A162" s="15"/>
      <c r="B162" s="256"/>
      <c r="C162" s="257"/>
      <c r="D162" s="236" t="s">
        <v>223</v>
      </c>
      <c r="E162" s="258" t="s">
        <v>21</v>
      </c>
      <c r="F162" s="259" t="s">
        <v>230</v>
      </c>
      <c r="G162" s="257"/>
      <c r="H162" s="260">
        <v>21.719999999999999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223</v>
      </c>
      <c r="AU162" s="266" t="s">
        <v>86</v>
      </c>
      <c r="AV162" s="15" t="s">
        <v>122</v>
      </c>
      <c r="AW162" s="15" t="s">
        <v>34</v>
      </c>
      <c r="AX162" s="15" t="s">
        <v>80</v>
      </c>
      <c r="AY162" s="266" t="s">
        <v>213</v>
      </c>
    </row>
    <row r="163" s="2" customFormat="1" ht="24.15" customHeight="1">
      <c r="A163" s="41"/>
      <c r="B163" s="42"/>
      <c r="C163" s="216" t="s">
        <v>299</v>
      </c>
      <c r="D163" s="216" t="s">
        <v>215</v>
      </c>
      <c r="E163" s="217" t="s">
        <v>6066</v>
      </c>
      <c r="F163" s="218" t="s">
        <v>6067</v>
      </c>
      <c r="G163" s="219" t="s">
        <v>284</v>
      </c>
      <c r="H163" s="220">
        <v>0.17399999999999999</v>
      </c>
      <c r="I163" s="221"/>
      <c r="J163" s="222">
        <f>ROUND(I163*H163,2)</f>
        <v>0</v>
      </c>
      <c r="K163" s="218" t="s">
        <v>219</v>
      </c>
      <c r="L163" s="47"/>
      <c r="M163" s="223" t="s">
        <v>21</v>
      </c>
      <c r="N163" s="224" t="s">
        <v>45</v>
      </c>
      <c r="O163" s="87"/>
      <c r="P163" s="225">
        <f>O163*H163</f>
        <v>0</v>
      </c>
      <c r="Q163" s="225">
        <v>1.04922</v>
      </c>
      <c r="R163" s="225">
        <f>Q163*H163</f>
        <v>0.18256428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122</v>
      </c>
      <c r="AT163" s="227" t="s">
        <v>215</v>
      </c>
      <c r="AU163" s="227" t="s">
        <v>86</v>
      </c>
      <c r="AY163" s="20" t="s">
        <v>213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86</v>
      </c>
      <c r="BK163" s="228">
        <f>ROUND(I163*H163,2)</f>
        <v>0</v>
      </c>
      <c r="BL163" s="20" t="s">
        <v>122</v>
      </c>
      <c r="BM163" s="227" t="s">
        <v>6068</v>
      </c>
    </row>
    <row r="164" s="2" customFormat="1">
      <c r="A164" s="41"/>
      <c r="B164" s="42"/>
      <c r="C164" s="43"/>
      <c r="D164" s="229" t="s">
        <v>221</v>
      </c>
      <c r="E164" s="43"/>
      <c r="F164" s="230" t="s">
        <v>6069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221</v>
      </c>
      <c r="AU164" s="20" t="s">
        <v>86</v>
      </c>
    </row>
    <row r="165" s="13" customFormat="1">
      <c r="A165" s="13"/>
      <c r="B165" s="234"/>
      <c r="C165" s="235"/>
      <c r="D165" s="236" t="s">
        <v>223</v>
      </c>
      <c r="E165" s="237" t="s">
        <v>21</v>
      </c>
      <c r="F165" s="238" t="s">
        <v>6070</v>
      </c>
      <c r="G165" s="235"/>
      <c r="H165" s="237" t="s">
        <v>21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223</v>
      </c>
      <c r="AU165" s="244" t="s">
        <v>86</v>
      </c>
      <c r="AV165" s="13" t="s">
        <v>80</v>
      </c>
      <c r="AW165" s="13" t="s">
        <v>34</v>
      </c>
      <c r="AX165" s="13" t="s">
        <v>73</v>
      </c>
      <c r="AY165" s="244" t="s">
        <v>213</v>
      </c>
    </row>
    <row r="166" s="14" customFormat="1">
      <c r="A166" s="14"/>
      <c r="B166" s="245"/>
      <c r="C166" s="246"/>
      <c r="D166" s="236" t="s">
        <v>223</v>
      </c>
      <c r="E166" s="247" t="s">
        <v>21</v>
      </c>
      <c r="F166" s="248" t="s">
        <v>6071</v>
      </c>
      <c r="G166" s="246"/>
      <c r="H166" s="249">
        <v>0.17399999999999999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223</v>
      </c>
      <c r="AU166" s="255" t="s">
        <v>86</v>
      </c>
      <c r="AV166" s="14" t="s">
        <v>86</v>
      </c>
      <c r="AW166" s="14" t="s">
        <v>34</v>
      </c>
      <c r="AX166" s="14" t="s">
        <v>73</v>
      </c>
      <c r="AY166" s="255" t="s">
        <v>213</v>
      </c>
    </row>
    <row r="167" s="15" customFormat="1">
      <c r="A167" s="15"/>
      <c r="B167" s="256"/>
      <c r="C167" s="257"/>
      <c r="D167" s="236" t="s">
        <v>223</v>
      </c>
      <c r="E167" s="258" t="s">
        <v>21</v>
      </c>
      <c r="F167" s="259" t="s">
        <v>230</v>
      </c>
      <c r="G167" s="257"/>
      <c r="H167" s="260">
        <v>0.17399999999999999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223</v>
      </c>
      <c r="AU167" s="266" t="s">
        <v>86</v>
      </c>
      <c r="AV167" s="15" t="s">
        <v>122</v>
      </c>
      <c r="AW167" s="15" t="s">
        <v>34</v>
      </c>
      <c r="AX167" s="15" t="s">
        <v>80</v>
      </c>
      <c r="AY167" s="266" t="s">
        <v>213</v>
      </c>
    </row>
    <row r="168" s="2" customFormat="1" ht="21.75" customHeight="1">
      <c r="A168" s="41"/>
      <c r="B168" s="42"/>
      <c r="C168" s="216" t="s">
        <v>304</v>
      </c>
      <c r="D168" s="216" t="s">
        <v>215</v>
      </c>
      <c r="E168" s="217" t="s">
        <v>6072</v>
      </c>
      <c r="F168" s="218" t="s">
        <v>6073</v>
      </c>
      <c r="G168" s="219" t="s">
        <v>218</v>
      </c>
      <c r="H168" s="220">
        <v>2.754</v>
      </c>
      <c r="I168" s="221"/>
      <c r="J168" s="222">
        <f>ROUND(I168*H168,2)</f>
        <v>0</v>
      </c>
      <c r="K168" s="218" t="s">
        <v>219</v>
      </c>
      <c r="L168" s="47"/>
      <c r="M168" s="223" t="s">
        <v>21</v>
      </c>
      <c r="N168" s="224" t="s">
        <v>45</v>
      </c>
      <c r="O168" s="87"/>
      <c r="P168" s="225">
        <f>O168*H168</f>
        <v>0</v>
      </c>
      <c r="Q168" s="225">
        <v>2.1183200000000002</v>
      </c>
      <c r="R168" s="225">
        <f>Q168*H168</f>
        <v>5.8338532800000005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122</v>
      </c>
      <c r="AT168" s="227" t="s">
        <v>215</v>
      </c>
      <c r="AU168" s="227" t="s">
        <v>86</v>
      </c>
      <c r="AY168" s="20" t="s">
        <v>213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86</v>
      </c>
      <c r="BK168" s="228">
        <f>ROUND(I168*H168,2)</f>
        <v>0</v>
      </c>
      <c r="BL168" s="20" t="s">
        <v>122</v>
      </c>
      <c r="BM168" s="227" t="s">
        <v>6074</v>
      </c>
    </row>
    <row r="169" s="2" customFormat="1">
      <c r="A169" s="41"/>
      <c r="B169" s="42"/>
      <c r="C169" s="43"/>
      <c r="D169" s="229" t="s">
        <v>221</v>
      </c>
      <c r="E169" s="43"/>
      <c r="F169" s="230" t="s">
        <v>6075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221</v>
      </c>
      <c r="AU169" s="20" t="s">
        <v>86</v>
      </c>
    </row>
    <row r="170" s="13" customFormat="1">
      <c r="A170" s="13"/>
      <c r="B170" s="234"/>
      <c r="C170" s="235"/>
      <c r="D170" s="236" t="s">
        <v>223</v>
      </c>
      <c r="E170" s="237" t="s">
        <v>21</v>
      </c>
      <c r="F170" s="238" t="s">
        <v>6076</v>
      </c>
      <c r="G170" s="235"/>
      <c r="H170" s="237" t="s">
        <v>21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223</v>
      </c>
      <c r="AU170" s="244" t="s">
        <v>86</v>
      </c>
      <c r="AV170" s="13" t="s">
        <v>80</v>
      </c>
      <c r="AW170" s="13" t="s">
        <v>34</v>
      </c>
      <c r="AX170" s="13" t="s">
        <v>73</v>
      </c>
      <c r="AY170" s="244" t="s">
        <v>213</v>
      </c>
    </row>
    <row r="171" s="14" customFormat="1">
      <c r="A171" s="14"/>
      <c r="B171" s="245"/>
      <c r="C171" s="246"/>
      <c r="D171" s="236" t="s">
        <v>223</v>
      </c>
      <c r="E171" s="247" t="s">
        <v>21</v>
      </c>
      <c r="F171" s="248" t="s">
        <v>6077</v>
      </c>
      <c r="G171" s="246"/>
      <c r="H171" s="249">
        <v>2.754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223</v>
      </c>
      <c r="AU171" s="255" t="s">
        <v>86</v>
      </c>
      <c r="AV171" s="14" t="s">
        <v>86</v>
      </c>
      <c r="AW171" s="14" t="s">
        <v>34</v>
      </c>
      <c r="AX171" s="14" t="s">
        <v>73</v>
      </c>
      <c r="AY171" s="255" t="s">
        <v>213</v>
      </c>
    </row>
    <row r="172" s="16" customFormat="1">
      <c r="A172" s="16"/>
      <c r="B172" s="282"/>
      <c r="C172" s="283"/>
      <c r="D172" s="236" t="s">
        <v>223</v>
      </c>
      <c r="E172" s="284" t="s">
        <v>5995</v>
      </c>
      <c r="F172" s="285" t="s">
        <v>380</v>
      </c>
      <c r="G172" s="283"/>
      <c r="H172" s="286">
        <v>2.754</v>
      </c>
      <c r="I172" s="287"/>
      <c r="J172" s="283"/>
      <c r="K172" s="283"/>
      <c r="L172" s="288"/>
      <c r="M172" s="289"/>
      <c r="N172" s="290"/>
      <c r="O172" s="290"/>
      <c r="P172" s="290"/>
      <c r="Q172" s="290"/>
      <c r="R172" s="290"/>
      <c r="S172" s="290"/>
      <c r="T172" s="29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92" t="s">
        <v>223</v>
      </c>
      <c r="AU172" s="292" t="s">
        <v>86</v>
      </c>
      <c r="AV172" s="16" t="s">
        <v>116</v>
      </c>
      <c r="AW172" s="16" t="s">
        <v>34</v>
      </c>
      <c r="AX172" s="16" t="s">
        <v>73</v>
      </c>
      <c r="AY172" s="292" t="s">
        <v>213</v>
      </c>
    </row>
    <row r="173" s="15" customFormat="1">
      <c r="A173" s="15"/>
      <c r="B173" s="256"/>
      <c r="C173" s="257"/>
      <c r="D173" s="236" t="s">
        <v>223</v>
      </c>
      <c r="E173" s="258" t="s">
        <v>21</v>
      </c>
      <c r="F173" s="259" t="s">
        <v>230</v>
      </c>
      <c r="G173" s="257"/>
      <c r="H173" s="260">
        <v>2.754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223</v>
      </c>
      <c r="AU173" s="266" t="s">
        <v>86</v>
      </c>
      <c r="AV173" s="15" t="s">
        <v>122</v>
      </c>
      <c r="AW173" s="15" t="s">
        <v>34</v>
      </c>
      <c r="AX173" s="15" t="s">
        <v>80</v>
      </c>
      <c r="AY173" s="266" t="s">
        <v>213</v>
      </c>
    </row>
    <row r="174" s="2" customFormat="1" ht="24.15" customHeight="1">
      <c r="A174" s="41"/>
      <c r="B174" s="42"/>
      <c r="C174" s="216" t="s">
        <v>308</v>
      </c>
      <c r="D174" s="216" t="s">
        <v>215</v>
      </c>
      <c r="E174" s="217" t="s">
        <v>6078</v>
      </c>
      <c r="F174" s="218" t="s">
        <v>6079</v>
      </c>
      <c r="G174" s="219" t="s">
        <v>284</v>
      </c>
      <c r="H174" s="220">
        <v>0.055</v>
      </c>
      <c r="I174" s="221"/>
      <c r="J174" s="222">
        <f>ROUND(I174*H174,2)</f>
        <v>0</v>
      </c>
      <c r="K174" s="218" t="s">
        <v>219</v>
      </c>
      <c r="L174" s="47"/>
      <c r="M174" s="223" t="s">
        <v>21</v>
      </c>
      <c r="N174" s="224" t="s">
        <v>45</v>
      </c>
      <c r="O174" s="87"/>
      <c r="P174" s="225">
        <f>O174*H174</f>
        <v>0</v>
      </c>
      <c r="Q174" s="225">
        <v>1.05237</v>
      </c>
      <c r="R174" s="225">
        <f>Q174*H174</f>
        <v>0.057880350000000004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122</v>
      </c>
      <c r="AT174" s="227" t="s">
        <v>215</v>
      </c>
      <c r="AU174" s="227" t="s">
        <v>86</v>
      </c>
      <c r="AY174" s="20" t="s">
        <v>213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86</v>
      </c>
      <c r="BK174" s="228">
        <f>ROUND(I174*H174,2)</f>
        <v>0</v>
      </c>
      <c r="BL174" s="20" t="s">
        <v>122</v>
      </c>
      <c r="BM174" s="227" t="s">
        <v>6080</v>
      </c>
    </row>
    <row r="175" s="2" customFormat="1">
      <c r="A175" s="41"/>
      <c r="B175" s="42"/>
      <c r="C175" s="43"/>
      <c r="D175" s="229" t="s">
        <v>221</v>
      </c>
      <c r="E175" s="43"/>
      <c r="F175" s="230" t="s">
        <v>6081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221</v>
      </c>
      <c r="AU175" s="20" t="s">
        <v>86</v>
      </c>
    </row>
    <row r="176" s="13" customFormat="1">
      <c r="A176" s="13"/>
      <c r="B176" s="234"/>
      <c r="C176" s="235"/>
      <c r="D176" s="236" t="s">
        <v>223</v>
      </c>
      <c r="E176" s="237" t="s">
        <v>21</v>
      </c>
      <c r="F176" s="238" t="s">
        <v>6082</v>
      </c>
      <c r="G176" s="235"/>
      <c r="H176" s="237" t="s">
        <v>21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223</v>
      </c>
      <c r="AU176" s="244" t="s">
        <v>86</v>
      </c>
      <c r="AV176" s="13" t="s">
        <v>80</v>
      </c>
      <c r="AW176" s="13" t="s">
        <v>34</v>
      </c>
      <c r="AX176" s="13" t="s">
        <v>73</v>
      </c>
      <c r="AY176" s="244" t="s">
        <v>213</v>
      </c>
    </row>
    <row r="177" s="14" customFormat="1">
      <c r="A177" s="14"/>
      <c r="B177" s="245"/>
      <c r="C177" s="246"/>
      <c r="D177" s="236" t="s">
        <v>223</v>
      </c>
      <c r="E177" s="247" t="s">
        <v>21</v>
      </c>
      <c r="F177" s="248" t="s">
        <v>6083</v>
      </c>
      <c r="G177" s="246"/>
      <c r="H177" s="249">
        <v>0.055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223</v>
      </c>
      <c r="AU177" s="255" t="s">
        <v>86</v>
      </c>
      <c r="AV177" s="14" t="s">
        <v>86</v>
      </c>
      <c r="AW177" s="14" t="s">
        <v>34</v>
      </c>
      <c r="AX177" s="14" t="s">
        <v>73</v>
      </c>
      <c r="AY177" s="255" t="s">
        <v>213</v>
      </c>
    </row>
    <row r="178" s="15" customFormat="1">
      <c r="A178" s="15"/>
      <c r="B178" s="256"/>
      <c r="C178" s="257"/>
      <c r="D178" s="236" t="s">
        <v>223</v>
      </c>
      <c r="E178" s="258" t="s">
        <v>21</v>
      </c>
      <c r="F178" s="259" t="s">
        <v>230</v>
      </c>
      <c r="G178" s="257"/>
      <c r="H178" s="260">
        <v>0.055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223</v>
      </c>
      <c r="AU178" s="266" t="s">
        <v>86</v>
      </c>
      <c r="AV178" s="15" t="s">
        <v>122</v>
      </c>
      <c r="AW178" s="15" t="s">
        <v>34</v>
      </c>
      <c r="AX178" s="15" t="s">
        <v>80</v>
      </c>
      <c r="AY178" s="266" t="s">
        <v>213</v>
      </c>
    </row>
    <row r="179" s="2" customFormat="1" ht="24.15" customHeight="1">
      <c r="A179" s="41"/>
      <c r="B179" s="42"/>
      <c r="C179" s="216" t="s">
        <v>314</v>
      </c>
      <c r="D179" s="216" t="s">
        <v>215</v>
      </c>
      <c r="E179" s="217" t="s">
        <v>6084</v>
      </c>
      <c r="F179" s="218" t="s">
        <v>6085</v>
      </c>
      <c r="G179" s="219" t="s">
        <v>740</v>
      </c>
      <c r="H179" s="220">
        <v>14</v>
      </c>
      <c r="I179" s="221"/>
      <c r="J179" s="222">
        <f>ROUND(I179*H179,2)</f>
        <v>0</v>
      </c>
      <c r="K179" s="218" t="s">
        <v>219</v>
      </c>
      <c r="L179" s="47"/>
      <c r="M179" s="223" t="s">
        <v>21</v>
      </c>
      <c r="N179" s="224" t="s">
        <v>45</v>
      </c>
      <c r="O179" s="87"/>
      <c r="P179" s="225">
        <f>O179*H179</f>
        <v>0</v>
      </c>
      <c r="Q179" s="225">
        <v>0.17488999999999999</v>
      </c>
      <c r="R179" s="225">
        <f>Q179*H179</f>
        <v>2.4484599999999999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122</v>
      </c>
      <c r="AT179" s="227" t="s">
        <v>215</v>
      </c>
      <c r="AU179" s="227" t="s">
        <v>86</v>
      </c>
      <c r="AY179" s="20" t="s">
        <v>213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86</v>
      </c>
      <c r="BK179" s="228">
        <f>ROUND(I179*H179,2)</f>
        <v>0</v>
      </c>
      <c r="BL179" s="20" t="s">
        <v>122</v>
      </c>
      <c r="BM179" s="227" t="s">
        <v>6086</v>
      </c>
    </row>
    <row r="180" s="2" customFormat="1">
      <c r="A180" s="41"/>
      <c r="B180" s="42"/>
      <c r="C180" s="43"/>
      <c r="D180" s="229" t="s">
        <v>221</v>
      </c>
      <c r="E180" s="43"/>
      <c r="F180" s="230" t="s">
        <v>6087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221</v>
      </c>
      <c r="AU180" s="20" t="s">
        <v>86</v>
      </c>
    </row>
    <row r="181" s="13" customFormat="1">
      <c r="A181" s="13"/>
      <c r="B181" s="234"/>
      <c r="C181" s="235"/>
      <c r="D181" s="236" t="s">
        <v>223</v>
      </c>
      <c r="E181" s="237" t="s">
        <v>21</v>
      </c>
      <c r="F181" s="238" t="s">
        <v>6088</v>
      </c>
      <c r="G181" s="235"/>
      <c r="H181" s="237" t="s">
        <v>21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223</v>
      </c>
      <c r="AU181" s="244" t="s">
        <v>86</v>
      </c>
      <c r="AV181" s="13" t="s">
        <v>80</v>
      </c>
      <c r="AW181" s="13" t="s">
        <v>34</v>
      </c>
      <c r="AX181" s="13" t="s">
        <v>73</v>
      </c>
      <c r="AY181" s="244" t="s">
        <v>213</v>
      </c>
    </row>
    <row r="182" s="14" customFormat="1">
      <c r="A182" s="14"/>
      <c r="B182" s="245"/>
      <c r="C182" s="246"/>
      <c r="D182" s="236" t="s">
        <v>223</v>
      </c>
      <c r="E182" s="247" t="s">
        <v>21</v>
      </c>
      <c r="F182" s="248" t="s">
        <v>6089</v>
      </c>
      <c r="G182" s="246"/>
      <c r="H182" s="249">
        <v>14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223</v>
      </c>
      <c r="AU182" s="255" t="s">
        <v>86</v>
      </c>
      <c r="AV182" s="14" t="s">
        <v>86</v>
      </c>
      <c r="AW182" s="14" t="s">
        <v>34</v>
      </c>
      <c r="AX182" s="14" t="s">
        <v>73</v>
      </c>
      <c r="AY182" s="255" t="s">
        <v>213</v>
      </c>
    </row>
    <row r="183" s="15" customFormat="1">
      <c r="A183" s="15"/>
      <c r="B183" s="256"/>
      <c r="C183" s="257"/>
      <c r="D183" s="236" t="s">
        <v>223</v>
      </c>
      <c r="E183" s="258" t="s">
        <v>21</v>
      </c>
      <c r="F183" s="259" t="s">
        <v>230</v>
      </c>
      <c r="G183" s="257"/>
      <c r="H183" s="260">
        <v>14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223</v>
      </c>
      <c r="AU183" s="266" t="s">
        <v>86</v>
      </c>
      <c r="AV183" s="15" t="s">
        <v>122</v>
      </c>
      <c r="AW183" s="15" t="s">
        <v>34</v>
      </c>
      <c r="AX183" s="15" t="s">
        <v>80</v>
      </c>
      <c r="AY183" s="266" t="s">
        <v>213</v>
      </c>
    </row>
    <row r="184" s="2" customFormat="1" ht="16.5" customHeight="1">
      <c r="A184" s="41"/>
      <c r="B184" s="42"/>
      <c r="C184" s="267" t="s">
        <v>322</v>
      </c>
      <c r="D184" s="267" t="s">
        <v>241</v>
      </c>
      <c r="E184" s="268" t="s">
        <v>6090</v>
      </c>
      <c r="F184" s="269" t="s">
        <v>6091</v>
      </c>
      <c r="G184" s="270" t="s">
        <v>740</v>
      </c>
      <c r="H184" s="271">
        <v>2</v>
      </c>
      <c r="I184" s="272"/>
      <c r="J184" s="273">
        <f>ROUND(I184*H184,2)</f>
        <v>0</v>
      </c>
      <c r="K184" s="269" t="s">
        <v>219</v>
      </c>
      <c r="L184" s="274"/>
      <c r="M184" s="275" t="s">
        <v>21</v>
      </c>
      <c r="N184" s="276" t="s">
        <v>45</v>
      </c>
      <c r="O184" s="87"/>
      <c r="P184" s="225">
        <f>O184*H184</f>
        <v>0</v>
      </c>
      <c r="Q184" s="225">
        <v>0.0038999999999999998</v>
      </c>
      <c r="R184" s="225">
        <f>Q184*H184</f>
        <v>0.0077999999999999996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244</v>
      </c>
      <c r="AT184" s="227" t="s">
        <v>241</v>
      </c>
      <c r="AU184" s="227" t="s">
        <v>86</v>
      </c>
      <c r="AY184" s="20" t="s">
        <v>213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86</v>
      </c>
      <c r="BK184" s="228">
        <f>ROUND(I184*H184,2)</f>
        <v>0</v>
      </c>
      <c r="BL184" s="20" t="s">
        <v>122</v>
      </c>
      <c r="BM184" s="227" t="s">
        <v>6092</v>
      </c>
    </row>
    <row r="185" s="14" customFormat="1">
      <c r="A185" s="14"/>
      <c r="B185" s="245"/>
      <c r="C185" s="246"/>
      <c r="D185" s="236" t="s">
        <v>223</v>
      </c>
      <c r="E185" s="247" t="s">
        <v>21</v>
      </c>
      <c r="F185" s="248" t="s">
        <v>1226</v>
      </c>
      <c r="G185" s="246"/>
      <c r="H185" s="249">
        <v>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223</v>
      </c>
      <c r="AU185" s="255" t="s">
        <v>86</v>
      </c>
      <c r="AV185" s="14" t="s">
        <v>86</v>
      </c>
      <c r="AW185" s="14" t="s">
        <v>34</v>
      </c>
      <c r="AX185" s="14" t="s">
        <v>73</v>
      </c>
      <c r="AY185" s="255" t="s">
        <v>213</v>
      </c>
    </row>
    <row r="186" s="15" customFormat="1">
      <c r="A186" s="15"/>
      <c r="B186" s="256"/>
      <c r="C186" s="257"/>
      <c r="D186" s="236" t="s">
        <v>223</v>
      </c>
      <c r="E186" s="258" t="s">
        <v>21</v>
      </c>
      <c r="F186" s="259" t="s">
        <v>230</v>
      </c>
      <c r="G186" s="257"/>
      <c r="H186" s="260">
        <v>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223</v>
      </c>
      <c r="AU186" s="266" t="s">
        <v>86</v>
      </c>
      <c r="AV186" s="15" t="s">
        <v>122</v>
      </c>
      <c r="AW186" s="15" t="s">
        <v>34</v>
      </c>
      <c r="AX186" s="15" t="s">
        <v>80</v>
      </c>
      <c r="AY186" s="266" t="s">
        <v>213</v>
      </c>
    </row>
    <row r="187" s="2" customFormat="1" ht="16.5" customHeight="1">
      <c r="A187" s="41"/>
      <c r="B187" s="42"/>
      <c r="C187" s="267" t="s">
        <v>328</v>
      </c>
      <c r="D187" s="267" t="s">
        <v>241</v>
      </c>
      <c r="E187" s="268" t="s">
        <v>6093</v>
      </c>
      <c r="F187" s="269" t="s">
        <v>6094</v>
      </c>
      <c r="G187" s="270" t="s">
        <v>740</v>
      </c>
      <c r="H187" s="271">
        <v>12</v>
      </c>
      <c r="I187" s="272"/>
      <c r="J187" s="273">
        <f>ROUND(I187*H187,2)</f>
        <v>0</v>
      </c>
      <c r="K187" s="269" t="s">
        <v>219</v>
      </c>
      <c r="L187" s="274"/>
      <c r="M187" s="275" t="s">
        <v>21</v>
      </c>
      <c r="N187" s="276" t="s">
        <v>45</v>
      </c>
      <c r="O187" s="87"/>
      <c r="P187" s="225">
        <f>O187*H187</f>
        <v>0</v>
      </c>
      <c r="Q187" s="225">
        <v>0.0032000000000000002</v>
      </c>
      <c r="R187" s="225">
        <f>Q187*H187</f>
        <v>0.038400000000000004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244</v>
      </c>
      <c r="AT187" s="227" t="s">
        <v>241</v>
      </c>
      <c r="AU187" s="227" t="s">
        <v>86</v>
      </c>
      <c r="AY187" s="20" t="s">
        <v>213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86</v>
      </c>
      <c r="BK187" s="228">
        <f>ROUND(I187*H187,2)</f>
        <v>0</v>
      </c>
      <c r="BL187" s="20" t="s">
        <v>122</v>
      </c>
      <c r="BM187" s="227" t="s">
        <v>6095</v>
      </c>
    </row>
    <row r="188" s="14" customFormat="1">
      <c r="A188" s="14"/>
      <c r="B188" s="245"/>
      <c r="C188" s="246"/>
      <c r="D188" s="236" t="s">
        <v>223</v>
      </c>
      <c r="E188" s="247" t="s">
        <v>21</v>
      </c>
      <c r="F188" s="248" t="s">
        <v>6096</v>
      </c>
      <c r="G188" s="246"/>
      <c r="H188" s="249">
        <v>12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223</v>
      </c>
      <c r="AU188" s="255" t="s">
        <v>86</v>
      </c>
      <c r="AV188" s="14" t="s">
        <v>86</v>
      </c>
      <c r="AW188" s="14" t="s">
        <v>34</v>
      </c>
      <c r="AX188" s="14" t="s">
        <v>73</v>
      </c>
      <c r="AY188" s="255" t="s">
        <v>213</v>
      </c>
    </row>
    <row r="189" s="15" customFormat="1">
      <c r="A189" s="15"/>
      <c r="B189" s="256"/>
      <c r="C189" s="257"/>
      <c r="D189" s="236" t="s">
        <v>223</v>
      </c>
      <c r="E189" s="258" t="s">
        <v>21</v>
      </c>
      <c r="F189" s="259" t="s">
        <v>230</v>
      </c>
      <c r="G189" s="257"/>
      <c r="H189" s="260">
        <v>12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223</v>
      </c>
      <c r="AU189" s="266" t="s">
        <v>86</v>
      </c>
      <c r="AV189" s="15" t="s">
        <v>122</v>
      </c>
      <c r="AW189" s="15" t="s">
        <v>34</v>
      </c>
      <c r="AX189" s="15" t="s">
        <v>80</v>
      </c>
      <c r="AY189" s="266" t="s">
        <v>213</v>
      </c>
    </row>
    <row r="190" s="2" customFormat="1" ht="16.5" customHeight="1">
      <c r="A190" s="41"/>
      <c r="B190" s="42"/>
      <c r="C190" s="267" t="s">
        <v>334</v>
      </c>
      <c r="D190" s="267" t="s">
        <v>241</v>
      </c>
      <c r="E190" s="268" t="s">
        <v>6097</v>
      </c>
      <c r="F190" s="269" t="s">
        <v>6098</v>
      </c>
      <c r="G190" s="270" t="s">
        <v>740</v>
      </c>
      <c r="H190" s="271">
        <v>8</v>
      </c>
      <c r="I190" s="272"/>
      <c r="J190" s="273">
        <f>ROUND(I190*H190,2)</f>
        <v>0</v>
      </c>
      <c r="K190" s="269" t="s">
        <v>219</v>
      </c>
      <c r="L190" s="274"/>
      <c r="M190" s="275" t="s">
        <v>21</v>
      </c>
      <c r="N190" s="276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244</v>
      </c>
      <c r="AT190" s="227" t="s">
        <v>241</v>
      </c>
      <c r="AU190" s="227" t="s">
        <v>86</v>
      </c>
      <c r="AY190" s="20" t="s">
        <v>213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86</v>
      </c>
      <c r="BK190" s="228">
        <f>ROUND(I190*H190,2)</f>
        <v>0</v>
      </c>
      <c r="BL190" s="20" t="s">
        <v>122</v>
      </c>
      <c r="BM190" s="227" t="s">
        <v>6099</v>
      </c>
    </row>
    <row r="191" s="14" customFormat="1">
      <c r="A191" s="14"/>
      <c r="B191" s="245"/>
      <c r="C191" s="246"/>
      <c r="D191" s="236" t="s">
        <v>223</v>
      </c>
      <c r="E191" s="247" t="s">
        <v>21</v>
      </c>
      <c r="F191" s="248" t="s">
        <v>1212</v>
      </c>
      <c r="G191" s="246"/>
      <c r="H191" s="249">
        <v>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223</v>
      </c>
      <c r="AU191" s="255" t="s">
        <v>86</v>
      </c>
      <c r="AV191" s="14" t="s">
        <v>86</v>
      </c>
      <c r="AW191" s="14" t="s">
        <v>34</v>
      </c>
      <c r="AX191" s="14" t="s">
        <v>73</v>
      </c>
      <c r="AY191" s="255" t="s">
        <v>213</v>
      </c>
    </row>
    <row r="192" s="15" customFormat="1">
      <c r="A192" s="15"/>
      <c r="B192" s="256"/>
      <c r="C192" s="257"/>
      <c r="D192" s="236" t="s">
        <v>223</v>
      </c>
      <c r="E192" s="258" t="s">
        <v>21</v>
      </c>
      <c r="F192" s="259" t="s">
        <v>230</v>
      </c>
      <c r="G192" s="257"/>
      <c r="H192" s="260">
        <v>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223</v>
      </c>
      <c r="AU192" s="266" t="s">
        <v>86</v>
      </c>
      <c r="AV192" s="15" t="s">
        <v>122</v>
      </c>
      <c r="AW192" s="15" t="s">
        <v>34</v>
      </c>
      <c r="AX192" s="15" t="s">
        <v>80</v>
      </c>
      <c r="AY192" s="266" t="s">
        <v>213</v>
      </c>
    </row>
    <row r="193" s="2" customFormat="1" ht="16.5" customHeight="1">
      <c r="A193" s="41"/>
      <c r="B193" s="42"/>
      <c r="C193" s="216" t="s">
        <v>340</v>
      </c>
      <c r="D193" s="216" t="s">
        <v>215</v>
      </c>
      <c r="E193" s="217" t="s">
        <v>6100</v>
      </c>
      <c r="F193" s="218" t="s">
        <v>6101</v>
      </c>
      <c r="G193" s="219" t="s">
        <v>740</v>
      </c>
      <c r="H193" s="220">
        <v>13</v>
      </c>
      <c r="I193" s="221"/>
      <c r="J193" s="222">
        <f>ROUND(I193*H193,2)</f>
        <v>0</v>
      </c>
      <c r="K193" s="218" t="s">
        <v>219</v>
      </c>
      <c r="L193" s="47"/>
      <c r="M193" s="223" t="s">
        <v>21</v>
      </c>
      <c r="N193" s="224" t="s">
        <v>45</v>
      </c>
      <c r="O193" s="87"/>
      <c r="P193" s="225">
        <f>O193*H193</f>
        <v>0</v>
      </c>
      <c r="Q193" s="225">
        <v>0.0011999999999999999</v>
      </c>
      <c r="R193" s="225">
        <f>Q193*H193</f>
        <v>0.015599999999999999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122</v>
      </c>
      <c r="AT193" s="227" t="s">
        <v>215</v>
      </c>
      <c r="AU193" s="227" t="s">
        <v>86</v>
      </c>
      <c r="AY193" s="20" t="s">
        <v>213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86</v>
      </c>
      <c r="BK193" s="228">
        <f>ROUND(I193*H193,2)</f>
        <v>0</v>
      </c>
      <c r="BL193" s="20" t="s">
        <v>122</v>
      </c>
      <c r="BM193" s="227" t="s">
        <v>6102</v>
      </c>
    </row>
    <row r="194" s="2" customFormat="1">
      <c r="A194" s="41"/>
      <c r="B194" s="42"/>
      <c r="C194" s="43"/>
      <c r="D194" s="229" t="s">
        <v>221</v>
      </c>
      <c r="E194" s="43"/>
      <c r="F194" s="230" t="s">
        <v>6103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221</v>
      </c>
      <c r="AU194" s="20" t="s">
        <v>86</v>
      </c>
    </row>
    <row r="195" s="14" customFormat="1">
      <c r="A195" s="14"/>
      <c r="B195" s="245"/>
      <c r="C195" s="246"/>
      <c r="D195" s="236" t="s">
        <v>223</v>
      </c>
      <c r="E195" s="247" t="s">
        <v>21</v>
      </c>
      <c r="F195" s="248" t="s">
        <v>1214</v>
      </c>
      <c r="G195" s="246"/>
      <c r="H195" s="249">
        <v>13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223</v>
      </c>
      <c r="AU195" s="255" t="s">
        <v>86</v>
      </c>
      <c r="AV195" s="14" t="s">
        <v>86</v>
      </c>
      <c r="AW195" s="14" t="s">
        <v>34</v>
      </c>
      <c r="AX195" s="14" t="s">
        <v>73</v>
      </c>
      <c r="AY195" s="255" t="s">
        <v>213</v>
      </c>
    </row>
    <row r="196" s="15" customFormat="1">
      <c r="A196" s="15"/>
      <c r="B196" s="256"/>
      <c r="C196" s="257"/>
      <c r="D196" s="236" t="s">
        <v>223</v>
      </c>
      <c r="E196" s="258" t="s">
        <v>21</v>
      </c>
      <c r="F196" s="259" t="s">
        <v>230</v>
      </c>
      <c r="G196" s="257"/>
      <c r="H196" s="260">
        <v>13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223</v>
      </c>
      <c r="AU196" s="266" t="s">
        <v>86</v>
      </c>
      <c r="AV196" s="15" t="s">
        <v>122</v>
      </c>
      <c r="AW196" s="15" t="s">
        <v>34</v>
      </c>
      <c r="AX196" s="15" t="s">
        <v>80</v>
      </c>
      <c r="AY196" s="266" t="s">
        <v>213</v>
      </c>
    </row>
    <row r="197" s="2" customFormat="1" ht="24.15" customHeight="1">
      <c r="A197" s="41"/>
      <c r="B197" s="42"/>
      <c r="C197" s="267" t="s">
        <v>7</v>
      </c>
      <c r="D197" s="267" t="s">
        <v>241</v>
      </c>
      <c r="E197" s="268" t="s">
        <v>6104</v>
      </c>
      <c r="F197" s="269" t="s">
        <v>6105</v>
      </c>
      <c r="G197" s="270" t="s">
        <v>740</v>
      </c>
      <c r="H197" s="271">
        <v>14</v>
      </c>
      <c r="I197" s="272"/>
      <c r="J197" s="273">
        <f>ROUND(I197*H197,2)</f>
        <v>0</v>
      </c>
      <c r="K197" s="269" t="s">
        <v>219</v>
      </c>
      <c r="L197" s="274"/>
      <c r="M197" s="275" t="s">
        <v>21</v>
      </c>
      <c r="N197" s="276" t="s">
        <v>45</v>
      </c>
      <c r="O197" s="87"/>
      <c r="P197" s="225">
        <f>O197*H197</f>
        <v>0</v>
      </c>
      <c r="Q197" s="225">
        <v>0.045999999999999999</v>
      </c>
      <c r="R197" s="225">
        <f>Q197*H197</f>
        <v>0.64400000000000002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244</v>
      </c>
      <c r="AT197" s="227" t="s">
        <v>241</v>
      </c>
      <c r="AU197" s="227" t="s">
        <v>86</v>
      </c>
      <c r="AY197" s="20" t="s">
        <v>213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86</v>
      </c>
      <c r="BK197" s="228">
        <f>ROUND(I197*H197,2)</f>
        <v>0</v>
      </c>
      <c r="BL197" s="20" t="s">
        <v>122</v>
      </c>
      <c r="BM197" s="227" t="s">
        <v>6106</v>
      </c>
    </row>
    <row r="198" s="14" customFormat="1">
      <c r="A198" s="14"/>
      <c r="B198" s="245"/>
      <c r="C198" s="246"/>
      <c r="D198" s="236" t="s">
        <v>223</v>
      </c>
      <c r="E198" s="247" t="s">
        <v>21</v>
      </c>
      <c r="F198" s="248" t="s">
        <v>6089</v>
      </c>
      <c r="G198" s="246"/>
      <c r="H198" s="249">
        <v>14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223</v>
      </c>
      <c r="AU198" s="255" t="s">
        <v>86</v>
      </c>
      <c r="AV198" s="14" t="s">
        <v>86</v>
      </c>
      <c r="AW198" s="14" t="s">
        <v>34</v>
      </c>
      <c r="AX198" s="14" t="s">
        <v>73</v>
      </c>
      <c r="AY198" s="255" t="s">
        <v>213</v>
      </c>
    </row>
    <row r="199" s="15" customFormat="1">
      <c r="A199" s="15"/>
      <c r="B199" s="256"/>
      <c r="C199" s="257"/>
      <c r="D199" s="236" t="s">
        <v>223</v>
      </c>
      <c r="E199" s="258" t="s">
        <v>21</v>
      </c>
      <c r="F199" s="259" t="s">
        <v>230</v>
      </c>
      <c r="G199" s="257"/>
      <c r="H199" s="260">
        <v>14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223</v>
      </c>
      <c r="AU199" s="266" t="s">
        <v>86</v>
      </c>
      <c r="AV199" s="15" t="s">
        <v>122</v>
      </c>
      <c r="AW199" s="15" t="s">
        <v>34</v>
      </c>
      <c r="AX199" s="15" t="s">
        <v>80</v>
      </c>
      <c r="AY199" s="266" t="s">
        <v>213</v>
      </c>
    </row>
    <row r="200" s="2" customFormat="1" ht="24.15" customHeight="1">
      <c r="A200" s="41"/>
      <c r="B200" s="42"/>
      <c r="C200" s="216" t="s">
        <v>350</v>
      </c>
      <c r="D200" s="216" t="s">
        <v>215</v>
      </c>
      <c r="E200" s="217" t="s">
        <v>6107</v>
      </c>
      <c r="F200" s="218" t="s">
        <v>6108</v>
      </c>
      <c r="G200" s="219" t="s">
        <v>740</v>
      </c>
      <c r="H200" s="220">
        <v>17</v>
      </c>
      <c r="I200" s="221"/>
      <c r="J200" s="222">
        <f>ROUND(I200*H200,2)</f>
        <v>0</v>
      </c>
      <c r="K200" s="218" t="s">
        <v>219</v>
      </c>
      <c r="L200" s="47"/>
      <c r="M200" s="223" t="s">
        <v>21</v>
      </c>
      <c r="N200" s="224" t="s">
        <v>45</v>
      </c>
      <c r="O200" s="87"/>
      <c r="P200" s="225">
        <f>O200*H200</f>
        <v>0</v>
      </c>
      <c r="Q200" s="225">
        <v>0.036400000000000002</v>
      </c>
      <c r="R200" s="225">
        <f>Q200*H200</f>
        <v>0.61880000000000002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122</v>
      </c>
      <c r="AT200" s="227" t="s">
        <v>215</v>
      </c>
      <c r="AU200" s="227" t="s">
        <v>86</v>
      </c>
      <c r="AY200" s="20" t="s">
        <v>213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86</v>
      </c>
      <c r="BK200" s="228">
        <f>ROUND(I200*H200,2)</f>
        <v>0</v>
      </c>
      <c r="BL200" s="20" t="s">
        <v>122</v>
      </c>
      <c r="BM200" s="227" t="s">
        <v>6109</v>
      </c>
    </row>
    <row r="201" s="2" customFormat="1">
      <c r="A201" s="41"/>
      <c r="B201" s="42"/>
      <c r="C201" s="43"/>
      <c r="D201" s="229" t="s">
        <v>221</v>
      </c>
      <c r="E201" s="43"/>
      <c r="F201" s="230" t="s">
        <v>6110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221</v>
      </c>
      <c r="AU201" s="20" t="s">
        <v>86</v>
      </c>
    </row>
    <row r="202" s="13" customFormat="1">
      <c r="A202" s="13"/>
      <c r="B202" s="234"/>
      <c r="C202" s="235"/>
      <c r="D202" s="236" t="s">
        <v>223</v>
      </c>
      <c r="E202" s="237" t="s">
        <v>21</v>
      </c>
      <c r="F202" s="238" t="s">
        <v>6111</v>
      </c>
      <c r="G202" s="235"/>
      <c r="H202" s="237" t="s">
        <v>21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223</v>
      </c>
      <c r="AU202" s="244" t="s">
        <v>86</v>
      </c>
      <c r="AV202" s="13" t="s">
        <v>80</v>
      </c>
      <c r="AW202" s="13" t="s">
        <v>34</v>
      </c>
      <c r="AX202" s="13" t="s">
        <v>73</v>
      </c>
      <c r="AY202" s="244" t="s">
        <v>213</v>
      </c>
    </row>
    <row r="203" s="14" customFormat="1">
      <c r="A203" s="14"/>
      <c r="B203" s="245"/>
      <c r="C203" s="246"/>
      <c r="D203" s="236" t="s">
        <v>223</v>
      </c>
      <c r="E203" s="247" t="s">
        <v>21</v>
      </c>
      <c r="F203" s="248" t="s">
        <v>1285</v>
      </c>
      <c r="G203" s="246"/>
      <c r="H203" s="249">
        <v>17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223</v>
      </c>
      <c r="AU203" s="255" t="s">
        <v>86</v>
      </c>
      <c r="AV203" s="14" t="s">
        <v>86</v>
      </c>
      <c r="AW203" s="14" t="s">
        <v>34</v>
      </c>
      <c r="AX203" s="14" t="s">
        <v>73</v>
      </c>
      <c r="AY203" s="255" t="s">
        <v>213</v>
      </c>
    </row>
    <row r="204" s="15" customFormat="1">
      <c r="A204" s="15"/>
      <c r="B204" s="256"/>
      <c r="C204" s="257"/>
      <c r="D204" s="236" t="s">
        <v>223</v>
      </c>
      <c r="E204" s="258" t="s">
        <v>21</v>
      </c>
      <c r="F204" s="259" t="s">
        <v>230</v>
      </c>
      <c r="G204" s="257"/>
      <c r="H204" s="260">
        <v>17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223</v>
      </c>
      <c r="AU204" s="266" t="s">
        <v>86</v>
      </c>
      <c r="AV204" s="15" t="s">
        <v>122</v>
      </c>
      <c r="AW204" s="15" t="s">
        <v>34</v>
      </c>
      <c r="AX204" s="15" t="s">
        <v>80</v>
      </c>
      <c r="AY204" s="266" t="s">
        <v>213</v>
      </c>
    </row>
    <row r="205" s="2" customFormat="1" ht="16.5" customHeight="1">
      <c r="A205" s="41"/>
      <c r="B205" s="42"/>
      <c r="C205" s="216" t="s">
        <v>466</v>
      </c>
      <c r="D205" s="216" t="s">
        <v>215</v>
      </c>
      <c r="E205" s="217" t="s">
        <v>6112</v>
      </c>
      <c r="F205" s="218" t="s">
        <v>6113</v>
      </c>
      <c r="G205" s="219" t="s">
        <v>424</v>
      </c>
      <c r="H205" s="220">
        <v>21.719999999999999</v>
      </c>
      <c r="I205" s="221"/>
      <c r="J205" s="222">
        <f>ROUND(I205*H205,2)</f>
        <v>0</v>
      </c>
      <c r="K205" s="218" t="s">
        <v>21</v>
      </c>
      <c r="L205" s="47"/>
      <c r="M205" s="223" t="s">
        <v>21</v>
      </c>
      <c r="N205" s="224" t="s">
        <v>45</v>
      </c>
      <c r="O205" s="87"/>
      <c r="P205" s="225">
        <f>O205*H205</f>
        <v>0</v>
      </c>
      <c r="Q205" s="225">
        <v>0.01</v>
      </c>
      <c r="R205" s="225">
        <f>Q205*H205</f>
        <v>0.2172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122</v>
      </c>
      <c r="AT205" s="227" t="s">
        <v>215</v>
      </c>
      <c r="AU205" s="227" t="s">
        <v>86</v>
      </c>
      <c r="AY205" s="20" t="s">
        <v>213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86</v>
      </c>
      <c r="BK205" s="228">
        <f>ROUND(I205*H205,2)</f>
        <v>0</v>
      </c>
      <c r="BL205" s="20" t="s">
        <v>122</v>
      </c>
      <c r="BM205" s="227" t="s">
        <v>6114</v>
      </c>
    </row>
    <row r="206" s="13" customFormat="1">
      <c r="A206" s="13"/>
      <c r="B206" s="234"/>
      <c r="C206" s="235"/>
      <c r="D206" s="236" t="s">
        <v>223</v>
      </c>
      <c r="E206" s="237" t="s">
        <v>21</v>
      </c>
      <c r="F206" s="238" t="s">
        <v>6064</v>
      </c>
      <c r="G206" s="235"/>
      <c r="H206" s="237" t="s">
        <v>21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223</v>
      </c>
      <c r="AU206" s="244" t="s">
        <v>86</v>
      </c>
      <c r="AV206" s="13" t="s">
        <v>80</v>
      </c>
      <c r="AW206" s="13" t="s">
        <v>34</v>
      </c>
      <c r="AX206" s="13" t="s">
        <v>73</v>
      </c>
      <c r="AY206" s="244" t="s">
        <v>213</v>
      </c>
    </row>
    <row r="207" s="14" customFormat="1">
      <c r="A207" s="14"/>
      <c r="B207" s="245"/>
      <c r="C207" s="246"/>
      <c r="D207" s="236" t="s">
        <v>223</v>
      </c>
      <c r="E207" s="247" t="s">
        <v>21</v>
      </c>
      <c r="F207" s="248" t="s">
        <v>6065</v>
      </c>
      <c r="G207" s="246"/>
      <c r="H207" s="249">
        <v>21.719999999999999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223</v>
      </c>
      <c r="AU207" s="255" t="s">
        <v>86</v>
      </c>
      <c r="AV207" s="14" t="s">
        <v>86</v>
      </c>
      <c r="AW207" s="14" t="s">
        <v>34</v>
      </c>
      <c r="AX207" s="14" t="s">
        <v>73</v>
      </c>
      <c r="AY207" s="255" t="s">
        <v>213</v>
      </c>
    </row>
    <row r="208" s="15" customFormat="1">
      <c r="A208" s="15"/>
      <c r="B208" s="256"/>
      <c r="C208" s="257"/>
      <c r="D208" s="236" t="s">
        <v>223</v>
      </c>
      <c r="E208" s="258" t="s">
        <v>21</v>
      </c>
      <c r="F208" s="259" t="s">
        <v>230</v>
      </c>
      <c r="G208" s="257"/>
      <c r="H208" s="260">
        <v>21.719999999999999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223</v>
      </c>
      <c r="AU208" s="266" t="s">
        <v>86</v>
      </c>
      <c r="AV208" s="15" t="s">
        <v>122</v>
      </c>
      <c r="AW208" s="15" t="s">
        <v>34</v>
      </c>
      <c r="AX208" s="15" t="s">
        <v>80</v>
      </c>
      <c r="AY208" s="266" t="s">
        <v>213</v>
      </c>
    </row>
    <row r="209" s="2" customFormat="1" ht="16.5" customHeight="1">
      <c r="A209" s="41"/>
      <c r="B209" s="42"/>
      <c r="C209" s="216" t="s">
        <v>469</v>
      </c>
      <c r="D209" s="216" t="s">
        <v>215</v>
      </c>
      <c r="E209" s="217" t="s">
        <v>6115</v>
      </c>
      <c r="F209" s="218" t="s">
        <v>6116</v>
      </c>
      <c r="G209" s="219" t="s">
        <v>424</v>
      </c>
      <c r="H209" s="220">
        <v>31</v>
      </c>
      <c r="I209" s="221"/>
      <c r="J209" s="222">
        <f>ROUND(I209*H209,2)</f>
        <v>0</v>
      </c>
      <c r="K209" s="218" t="s">
        <v>219</v>
      </c>
      <c r="L209" s="47"/>
      <c r="M209" s="223" t="s">
        <v>21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122</v>
      </c>
      <c r="AT209" s="227" t="s">
        <v>215</v>
      </c>
      <c r="AU209" s="227" t="s">
        <v>86</v>
      </c>
      <c r="AY209" s="20" t="s">
        <v>213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86</v>
      </c>
      <c r="BK209" s="228">
        <f>ROUND(I209*H209,2)</f>
        <v>0</v>
      </c>
      <c r="BL209" s="20" t="s">
        <v>122</v>
      </c>
      <c r="BM209" s="227" t="s">
        <v>6117</v>
      </c>
    </row>
    <row r="210" s="2" customFormat="1">
      <c r="A210" s="41"/>
      <c r="B210" s="42"/>
      <c r="C210" s="43"/>
      <c r="D210" s="229" t="s">
        <v>221</v>
      </c>
      <c r="E210" s="43"/>
      <c r="F210" s="230" t="s">
        <v>6118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221</v>
      </c>
      <c r="AU210" s="20" t="s">
        <v>86</v>
      </c>
    </row>
    <row r="211" s="14" customFormat="1">
      <c r="A211" s="14"/>
      <c r="B211" s="245"/>
      <c r="C211" s="246"/>
      <c r="D211" s="236" t="s">
        <v>223</v>
      </c>
      <c r="E211" s="247" t="s">
        <v>21</v>
      </c>
      <c r="F211" s="248" t="s">
        <v>6119</v>
      </c>
      <c r="G211" s="246"/>
      <c r="H211" s="249">
        <v>31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223</v>
      </c>
      <c r="AU211" s="255" t="s">
        <v>86</v>
      </c>
      <c r="AV211" s="14" t="s">
        <v>86</v>
      </c>
      <c r="AW211" s="14" t="s">
        <v>34</v>
      </c>
      <c r="AX211" s="14" t="s">
        <v>73</v>
      </c>
      <c r="AY211" s="255" t="s">
        <v>213</v>
      </c>
    </row>
    <row r="212" s="16" customFormat="1">
      <c r="A212" s="16"/>
      <c r="B212" s="282"/>
      <c r="C212" s="283"/>
      <c r="D212" s="236" t="s">
        <v>223</v>
      </c>
      <c r="E212" s="284" t="s">
        <v>5994</v>
      </c>
      <c r="F212" s="285" t="s">
        <v>380</v>
      </c>
      <c r="G212" s="283"/>
      <c r="H212" s="286">
        <v>31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2" t="s">
        <v>223</v>
      </c>
      <c r="AU212" s="292" t="s">
        <v>86</v>
      </c>
      <c r="AV212" s="16" t="s">
        <v>116</v>
      </c>
      <c r="AW212" s="16" t="s">
        <v>34</v>
      </c>
      <c r="AX212" s="16" t="s">
        <v>73</v>
      </c>
      <c r="AY212" s="292" t="s">
        <v>213</v>
      </c>
    </row>
    <row r="213" s="15" customFormat="1">
      <c r="A213" s="15"/>
      <c r="B213" s="256"/>
      <c r="C213" s="257"/>
      <c r="D213" s="236" t="s">
        <v>223</v>
      </c>
      <c r="E213" s="258" t="s">
        <v>21</v>
      </c>
      <c r="F213" s="259" t="s">
        <v>230</v>
      </c>
      <c r="G213" s="257"/>
      <c r="H213" s="260">
        <v>31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223</v>
      </c>
      <c r="AU213" s="266" t="s">
        <v>86</v>
      </c>
      <c r="AV213" s="15" t="s">
        <v>122</v>
      </c>
      <c r="AW213" s="15" t="s">
        <v>34</v>
      </c>
      <c r="AX213" s="15" t="s">
        <v>80</v>
      </c>
      <c r="AY213" s="266" t="s">
        <v>213</v>
      </c>
    </row>
    <row r="214" s="2" customFormat="1" ht="16.5" customHeight="1">
      <c r="A214" s="41"/>
      <c r="B214" s="42"/>
      <c r="C214" s="267" t="s">
        <v>475</v>
      </c>
      <c r="D214" s="267" t="s">
        <v>241</v>
      </c>
      <c r="E214" s="268" t="s">
        <v>6120</v>
      </c>
      <c r="F214" s="269" t="s">
        <v>6121</v>
      </c>
      <c r="G214" s="270" t="s">
        <v>424</v>
      </c>
      <c r="H214" s="271">
        <v>34.100000000000001</v>
      </c>
      <c r="I214" s="272"/>
      <c r="J214" s="273">
        <f>ROUND(I214*H214,2)</f>
        <v>0</v>
      </c>
      <c r="K214" s="269" t="s">
        <v>219</v>
      </c>
      <c r="L214" s="274"/>
      <c r="M214" s="275" t="s">
        <v>21</v>
      </c>
      <c r="N214" s="276" t="s">
        <v>45</v>
      </c>
      <c r="O214" s="87"/>
      <c r="P214" s="225">
        <f>O214*H214</f>
        <v>0</v>
      </c>
      <c r="Q214" s="225">
        <v>0.0012999999999999999</v>
      </c>
      <c r="R214" s="225">
        <f>Q214*H214</f>
        <v>0.044330000000000001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244</v>
      </c>
      <c r="AT214" s="227" t="s">
        <v>241</v>
      </c>
      <c r="AU214" s="227" t="s">
        <v>86</v>
      </c>
      <c r="AY214" s="20" t="s">
        <v>213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86</v>
      </c>
      <c r="BK214" s="228">
        <f>ROUND(I214*H214,2)</f>
        <v>0</v>
      </c>
      <c r="BL214" s="20" t="s">
        <v>122</v>
      </c>
      <c r="BM214" s="227" t="s">
        <v>6122</v>
      </c>
    </row>
    <row r="215" s="14" customFormat="1">
      <c r="A215" s="14"/>
      <c r="B215" s="245"/>
      <c r="C215" s="246"/>
      <c r="D215" s="236" t="s">
        <v>223</v>
      </c>
      <c r="E215" s="247" t="s">
        <v>21</v>
      </c>
      <c r="F215" s="248" t="s">
        <v>6123</v>
      </c>
      <c r="G215" s="246"/>
      <c r="H215" s="249">
        <v>34.100000000000001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223</v>
      </c>
      <c r="AU215" s="255" t="s">
        <v>86</v>
      </c>
      <c r="AV215" s="14" t="s">
        <v>86</v>
      </c>
      <c r="AW215" s="14" t="s">
        <v>34</v>
      </c>
      <c r="AX215" s="14" t="s">
        <v>73</v>
      </c>
      <c r="AY215" s="255" t="s">
        <v>213</v>
      </c>
    </row>
    <row r="216" s="15" customFormat="1">
      <c r="A216" s="15"/>
      <c r="B216" s="256"/>
      <c r="C216" s="257"/>
      <c r="D216" s="236" t="s">
        <v>223</v>
      </c>
      <c r="E216" s="258" t="s">
        <v>21</v>
      </c>
      <c r="F216" s="259" t="s">
        <v>230</v>
      </c>
      <c r="G216" s="257"/>
      <c r="H216" s="260">
        <v>34.100000000000001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223</v>
      </c>
      <c r="AU216" s="266" t="s">
        <v>86</v>
      </c>
      <c r="AV216" s="15" t="s">
        <v>122</v>
      </c>
      <c r="AW216" s="15" t="s">
        <v>34</v>
      </c>
      <c r="AX216" s="15" t="s">
        <v>80</v>
      </c>
      <c r="AY216" s="266" t="s">
        <v>213</v>
      </c>
    </row>
    <row r="217" s="2" customFormat="1" ht="16.5" customHeight="1">
      <c r="A217" s="41"/>
      <c r="B217" s="42"/>
      <c r="C217" s="216" t="s">
        <v>478</v>
      </c>
      <c r="D217" s="216" t="s">
        <v>215</v>
      </c>
      <c r="E217" s="217" t="s">
        <v>6124</v>
      </c>
      <c r="F217" s="218" t="s">
        <v>6125</v>
      </c>
      <c r="G217" s="219" t="s">
        <v>740</v>
      </c>
      <c r="H217" s="220">
        <v>8</v>
      </c>
      <c r="I217" s="221"/>
      <c r="J217" s="222">
        <f>ROUND(I217*H217,2)</f>
        <v>0</v>
      </c>
      <c r="K217" s="218" t="s">
        <v>21</v>
      </c>
      <c r="L217" s="47"/>
      <c r="M217" s="223" t="s">
        <v>21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122</v>
      </c>
      <c r="AT217" s="227" t="s">
        <v>215</v>
      </c>
      <c r="AU217" s="227" t="s">
        <v>86</v>
      </c>
      <c r="AY217" s="20" t="s">
        <v>213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86</v>
      </c>
      <c r="BK217" s="228">
        <f>ROUND(I217*H217,2)</f>
        <v>0</v>
      </c>
      <c r="BL217" s="20" t="s">
        <v>122</v>
      </c>
      <c r="BM217" s="227" t="s">
        <v>6126</v>
      </c>
    </row>
    <row r="218" s="14" customFormat="1">
      <c r="A218" s="14"/>
      <c r="B218" s="245"/>
      <c r="C218" s="246"/>
      <c r="D218" s="236" t="s">
        <v>223</v>
      </c>
      <c r="E218" s="247" t="s">
        <v>21</v>
      </c>
      <c r="F218" s="248" t="s">
        <v>1212</v>
      </c>
      <c r="G218" s="246"/>
      <c r="H218" s="249">
        <v>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223</v>
      </c>
      <c r="AU218" s="255" t="s">
        <v>86</v>
      </c>
      <c r="AV218" s="14" t="s">
        <v>86</v>
      </c>
      <c r="AW218" s="14" t="s">
        <v>34</v>
      </c>
      <c r="AX218" s="14" t="s">
        <v>73</v>
      </c>
      <c r="AY218" s="255" t="s">
        <v>213</v>
      </c>
    </row>
    <row r="219" s="15" customFormat="1">
      <c r="A219" s="15"/>
      <c r="B219" s="256"/>
      <c r="C219" s="257"/>
      <c r="D219" s="236" t="s">
        <v>223</v>
      </c>
      <c r="E219" s="258" t="s">
        <v>21</v>
      </c>
      <c r="F219" s="259" t="s">
        <v>230</v>
      </c>
      <c r="G219" s="257"/>
      <c r="H219" s="260">
        <v>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223</v>
      </c>
      <c r="AU219" s="266" t="s">
        <v>86</v>
      </c>
      <c r="AV219" s="15" t="s">
        <v>122</v>
      </c>
      <c r="AW219" s="15" t="s">
        <v>34</v>
      </c>
      <c r="AX219" s="15" t="s">
        <v>80</v>
      </c>
      <c r="AY219" s="266" t="s">
        <v>213</v>
      </c>
    </row>
    <row r="220" s="12" customFormat="1" ht="22.8" customHeight="1">
      <c r="A220" s="12"/>
      <c r="B220" s="200"/>
      <c r="C220" s="201"/>
      <c r="D220" s="202" t="s">
        <v>72</v>
      </c>
      <c r="E220" s="214" t="s">
        <v>252</v>
      </c>
      <c r="F220" s="214" t="s">
        <v>253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SUM(P221:P223)</f>
        <v>0</v>
      </c>
      <c r="Q220" s="208"/>
      <c r="R220" s="209">
        <f>SUM(R221:R223)</f>
        <v>0</v>
      </c>
      <c r="S220" s="208"/>
      <c r="T220" s="210">
        <f>SUM(T221:T223)</f>
        <v>0.053999999999999999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80</v>
      </c>
      <c r="AT220" s="212" t="s">
        <v>72</v>
      </c>
      <c r="AU220" s="212" t="s">
        <v>80</v>
      </c>
      <c r="AY220" s="211" t="s">
        <v>213</v>
      </c>
      <c r="BK220" s="213">
        <f>SUM(BK221:BK223)</f>
        <v>0</v>
      </c>
    </row>
    <row r="221" s="2" customFormat="1" ht="16.5" customHeight="1">
      <c r="A221" s="41"/>
      <c r="B221" s="42"/>
      <c r="C221" s="216" t="s">
        <v>481</v>
      </c>
      <c r="D221" s="216" t="s">
        <v>215</v>
      </c>
      <c r="E221" s="217" t="s">
        <v>6127</v>
      </c>
      <c r="F221" s="218" t="s">
        <v>6128</v>
      </c>
      <c r="G221" s="219" t="s">
        <v>740</v>
      </c>
      <c r="H221" s="220">
        <v>1</v>
      </c>
      <c r="I221" s="221"/>
      <c r="J221" s="222">
        <f>ROUND(I221*H221,2)</f>
        <v>0</v>
      </c>
      <c r="K221" s="218" t="s">
        <v>21</v>
      </c>
      <c r="L221" s="47"/>
      <c r="M221" s="223" t="s">
        <v>21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0.053999999999999999</v>
      </c>
      <c r="T221" s="226">
        <f>S221*H221</f>
        <v>0.053999999999999999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122</v>
      </c>
      <c r="AT221" s="227" t="s">
        <v>215</v>
      </c>
      <c r="AU221" s="227" t="s">
        <v>86</v>
      </c>
      <c r="AY221" s="20" t="s">
        <v>213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86</v>
      </c>
      <c r="BK221" s="228">
        <f>ROUND(I221*H221,2)</f>
        <v>0</v>
      </c>
      <c r="BL221" s="20" t="s">
        <v>122</v>
      </c>
      <c r="BM221" s="227" t="s">
        <v>6129</v>
      </c>
    </row>
    <row r="222" s="14" customFormat="1">
      <c r="A222" s="14"/>
      <c r="B222" s="245"/>
      <c r="C222" s="246"/>
      <c r="D222" s="236" t="s">
        <v>223</v>
      </c>
      <c r="E222" s="247" t="s">
        <v>21</v>
      </c>
      <c r="F222" s="248" t="s">
        <v>1204</v>
      </c>
      <c r="G222" s="246"/>
      <c r="H222" s="249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223</v>
      </c>
      <c r="AU222" s="255" t="s">
        <v>86</v>
      </c>
      <c r="AV222" s="14" t="s">
        <v>86</v>
      </c>
      <c r="AW222" s="14" t="s">
        <v>34</v>
      </c>
      <c r="AX222" s="14" t="s">
        <v>73</v>
      </c>
      <c r="AY222" s="255" t="s">
        <v>213</v>
      </c>
    </row>
    <row r="223" s="15" customFormat="1">
      <c r="A223" s="15"/>
      <c r="B223" s="256"/>
      <c r="C223" s="257"/>
      <c r="D223" s="236" t="s">
        <v>223</v>
      </c>
      <c r="E223" s="258" t="s">
        <v>21</v>
      </c>
      <c r="F223" s="259" t="s">
        <v>230</v>
      </c>
      <c r="G223" s="257"/>
      <c r="H223" s="260">
        <v>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223</v>
      </c>
      <c r="AU223" s="266" t="s">
        <v>86</v>
      </c>
      <c r="AV223" s="15" t="s">
        <v>122</v>
      </c>
      <c r="AW223" s="15" t="s">
        <v>34</v>
      </c>
      <c r="AX223" s="15" t="s">
        <v>80</v>
      </c>
      <c r="AY223" s="266" t="s">
        <v>213</v>
      </c>
    </row>
    <row r="224" s="12" customFormat="1" ht="22.8" customHeight="1">
      <c r="A224" s="12"/>
      <c r="B224" s="200"/>
      <c r="C224" s="201"/>
      <c r="D224" s="202" t="s">
        <v>72</v>
      </c>
      <c r="E224" s="214" t="s">
        <v>511</v>
      </c>
      <c r="F224" s="214" t="s">
        <v>512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SUM(P225:P226)</f>
        <v>0</v>
      </c>
      <c r="Q224" s="208"/>
      <c r="R224" s="209">
        <f>SUM(R225:R226)</f>
        <v>0</v>
      </c>
      <c r="S224" s="208"/>
      <c r="T224" s="210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80</v>
      </c>
      <c r="AT224" s="212" t="s">
        <v>72</v>
      </c>
      <c r="AU224" s="212" t="s">
        <v>80</v>
      </c>
      <c r="AY224" s="211" t="s">
        <v>213</v>
      </c>
      <c r="BK224" s="213">
        <f>SUM(BK225:BK226)</f>
        <v>0</v>
      </c>
    </row>
    <row r="225" s="2" customFormat="1" ht="24.15" customHeight="1">
      <c r="A225" s="41"/>
      <c r="B225" s="42"/>
      <c r="C225" s="216" t="s">
        <v>487</v>
      </c>
      <c r="D225" s="216" t="s">
        <v>215</v>
      </c>
      <c r="E225" s="217" t="s">
        <v>6130</v>
      </c>
      <c r="F225" s="218" t="s">
        <v>6131</v>
      </c>
      <c r="G225" s="219" t="s">
        <v>284</v>
      </c>
      <c r="H225" s="220">
        <v>57.859999999999999</v>
      </c>
      <c r="I225" s="221"/>
      <c r="J225" s="222">
        <f>ROUND(I225*H225,2)</f>
        <v>0</v>
      </c>
      <c r="K225" s="218" t="s">
        <v>219</v>
      </c>
      <c r="L225" s="47"/>
      <c r="M225" s="223" t="s">
        <v>21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122</v>
      </c>
      <c r="AT225" s="227" t="s">
        <v>215</v>
      </c>
      <c r="AU225" s="227" t="s">
        <v>86</v>
      </c>
      <c r="AY225" s="20" t="s">
        <v>213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86</v>
      </c>
      <c r="BK225" s="228">
        <f>ROUND(I225*H225,2)</f>
        <v>0</v>
      </c>
      <c r="BL225" s="20" t="s">
        <v>122</v>
      </c>
      <c r="BM225" s="227" t="s">
        <v>6132</v>
      </c>
    </row>
    <row r="226" s="2" customFormat="1">
      <c r="A226" s="41"/>
      <c r="B226" s="42"/>
      <c r="C226" s="43"/>
      <c r="D226" s="229" t="s">
        <v>221</v>
      </c>
      <c r="E226" s="43"/>
      <c r="F226" s="230" t="s">
        <v>6133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221</v>
      </c>
      <c r="AU226" s="20" t="s">
        <v>86</v>
      </c>
    </row>
    <row r="227" s="12" customFormat="1" ht="25.92" customHeight="1">
      <c r="A227" s="12"/>
      <c r="B227" s="200"/>
      <c r="C227" s="201"/>
      <c r="D227" s="202" t="s">
        <v>72</v>
      </c>
      <c r="E227" s="203" t="s">
        <v>1833</v>
      </c>
      <c r="F227" s="203" t="s">
        <v>1834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P228+P243</f>
        <v>0</v>
      </c>
      <c r="Q227" s="208"/>
      <c r="R227" s="209">
        <f>R228+R243</f>
        <v>0.397704</v>
      </c>
      <c r="S227" s="208"/>
      <c r="T227" s="210">
        <f>T228+T243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86</v>
      </c>
      <c r="AT227" s="212" t="s">
        <v>72</v>
      </c>
      <c r="AU227" s="212" t="s">
        <v>73</v>
      </c>
      <c r="AY227" s="211" t="s">
        <v>213</v>
      </c>
      <c r="BK227" s="213">
        <f>BK228+BK243</f>
        <v>0</v>
      </c>
    </row>
    <row r="228" s="12" customFormat="1" ht="22.8" customHeight="1">
      <c r="A228" s="12"/>
      <c r="B228" s="200"/>
      <c r="C228" s="201"/>
      <c r="D228" s="202" t="s">
        <v>72</v>
      </c>
      <c r="E228" s="214" t="s">
        <v>1835</v>
      </c>
      <c r="F228" s="214" t="s">
        <v>6134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SUM(P229:P242)</f>
        <v>0</v>
      </c>
      <c r="Q228" s="208"/>
      <c r="R228" s="209">
        <f>SUM(R229:R242)</f>
        <v>0.077703999999999995</v>
      </c>
      <c r="S228" s="208"/>
      <c r="T228" s="210">
        <f>SUM(T229:T242)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86</v>
      </c>
      <c r="AT228" s="212" t="s">
        <v>72</v>
      </c>
      <c r="AU228" s="212" t="s">
        <v>80</v>
      </c>
      <c r="AY228" s="211" t="s">
        <v>213</v>
      </c>
      <c r="BK228" s="213">
        <f>SUM(BK229:BK242)</f>
        <v>0</v>
      </c>
    </row>
    <row r="229" s="2" customFormat="1" ht="21.75" customHeight="1">
      <c r="A229" s="41"/>
      <c r="B229" s="42"/>
      <c r="C229" s="216" t="s">
        <v>493</v>
      </c>
      <c r="D229" s="216" t="s">
        <v>215</v>
      </c>
      <c r="E229" s="217" t="s">
        <v>1838</v>
      </c>
      <c r="F229" s="218" t="s">
        <v>1839</v>
      </c>
      <c r="G229" s="219" t="s">
        <v>248</v>
      </c>
      <c r="H229" s="220">
        <v>12.300000000000001</v>
      </c>
      <c r="I229" s="221"/>
      <c r="J229" s="222">
        <f>ROUND(I229*H229,2)</f>
        <v>0</v>
      </c>
      <c r="K229" s="218" t="s">
        <v>219</v>
      </c>
      <c r="L229" s="47"/>
      <c r="M229" s="223" t="s">
        <v>21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314</v>
      </c>
      <c r="AT229" s="227" t="s">
        <v>215</v>
      </c>
      <c r="AU229" s="227" t="s">
        <v>86</v>
      </c>
      <c r="AY229" s="20" t="s">
        <v>213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86</v>
      </c>
      <c r="BK229" s="228">
        <f>ROUND(I229*H229,2)</f>
        <v>0</v>
      </c>
      <c r="BL229" s="20" t="s">
        <v>314</v>
      </c>
      <c r="BM229" s="227" t="s">
        <v>6135</v>
      </c>
    </row>
    <row r="230" s="2" customFormat="1">
      <c r="A230" s="41"/>
      <c r="B230" s="42"/>
      <c r="C230" s="43"/>
      <c r="D230" s="229" t="s">
        <v>221</v>
      </c>
      <c r="E230" s="43"/>
      <c r="F230" s="230" t="s">
        <v>1841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221</v>
      </c>
      <c r="AU230" s="20" t="s">
        <v>86</v>
      </c>
    </row>
    <row r="231" s="14" customFormat="1">
      <c r="A231" s="14"/>
      <c r="B231" s="245"/>
      <c r="C231" s="246"/>
      <c r="D231" s="236" t="s">
        <v>223</v>
      </c>
      <c r="E231" s="247" t="s">
        <v>21</v>
      </c>
      <c r="F231" s="248" t="s">
        <v>6136</v>
      </c>
      <c r="G231" s="246"/>
      <c r="H231" s="249">
        <v>12.300000000000001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223</v>
      </c>
      <c r="AU231" s="255" t="s">
        <v>86</v>
      </c>
      <c r="AV231" s="14" t="s">
        <v>86</v>
      </c>
      <c r="AW231" s="14" t="s">
        <v>34</v>
      </c>
      <c r="AX231" s="14" t="s">
        <v>73</v>
      </c>
      <c r="AY231" s="255" t="s">
        <v>213</v>
      </c>
    </row>
    <row r="232" s="15" customFormat="1">
      <c r="A232" s="15"/>
      <c r="B232" s="256"/>
      <c r="C232" s="257"/>
      <c r="D232" s="236" t="s">
        <v>223</v>
      </c>
      <c r="E232" s="258" t="s">
        <v>21</v>
      </c>
      <c r="F232" s="259" t="s">
        <v>230</v>
      </c>
      <c r="G232" s="257"/>
      <c r="H232" s="260">
        <v>12.300000000000001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223</v>
      </c>
      <c r="AU232" s="266" t="s">
        <v>86</v>
      </c>
      <c r="AV232" s="15" t="s">
        <v>122</v>
      </c>
      <c r="AW232" s="15" t="s">
        <v>34</v>
      </c>
      <c r="AX232" s="15" t="s">
        <v>80</v>
      </c>
      <c r="AY232" s="266" t="s">
        <v>213</v>
      </c>
    </row>
    <row r="233" s="2" customFormat="1" ht="16.5" customHeight="1">
      <c r="A233" s="41"/>
      <c r="B233" s="42"/>
      <c r="C233" s="267" t="s">
        <v>496</v>
      </c>
      <c r="D233" s="267" t="s">
        <v>241</v>
      </c>
      <c r="E233" s="268" t="s">
        <v>1844</v>
      </c>
      <c r="F233" s="269" t="s">
        <v>1845</v>
      </c>
      <c r="G233" s="270" t="s">
        <v>284</v>
      </c>
      <c r="H233" s="271">
        <v>0.0040000000000000001</v>
      </c>
      <c r="I233" s="272"/>
      <c r="J233" s="273">
        <f>ROUND(I233*H233,2)</f>
        <v>0</v>
      </c>
      <c r="K233" s="269" t="s">
        <v>219</v>
      </c>
      <c r="L233" s="274"/>
      <c r="M233" s="275" t="s">
        <v>21</v>
      </c>
      <c r="N233" s="276" t="s">
        <v>45</v>
      </c>
      <c r="O233" s="87"/>
      <c r="P233" s="225">
        <f>O233*H233</f>
        <v>0</v>
      </c>
      <c r="Q233" s="225">
        <v>1</v>
      </c>
      <c r="R233" s="225">
        <f>Q233*H233</f>
        <v>0.0040000000000000001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502</v>
      </c>
      <c r="AT233" s="227" t="s">
        <v>241</v>
      </c>
      <c r="AU233" s="227" t="s">
        <v>86</v>
      </c>
      <c r="AY233" s="20" t="s">
        <v>213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86</v>
      </c>
      <c r="BK233" s="228">
        <f>ROUND(I233*H233,2)</f>
        <v>0</v>
      </c>
      <c r="BL233" s="20" t="s">
        <v>314</v>
      </c>
      <c r="BM233" s="227" t="s">
        <v>6137</v>
      </c>
    </row>
    <row r="234" s="14" customFormat="1">
      <c r="A234" s="14"/>
      <c r="B234" s="245"/>
      <c r="C234" s="246"/>
      <c r="D234" s="236" t="s">
        <v>223</v>
      </c>
      <c r="E234" s="246"/>
      <c r="F234" s="248" t="s">
        <v>6138</v>
      </c>
      <c r="G234" s="246"/>
      <c r="H234" s="249">
        <v>0.0040000000000000001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223</v>
      </c>
      <c r="AU234" s="255" t="s">
        <v>86</v>
      </c>
      <c r="AV234" s="14" t="s">
        <v>86</v>
      </c>
      <c r="AW234" s="14" t="s">
        <v>4</v>
      </c>
      <c r="AX234" s="14" t="s">
        <v>80</v>
      </c>
      <c r="AY234" s="255" t="s">
        <v>213</v>
      </c>
    </row>
    <row r="235" s="2" customFormat="1" ht="16.5" customHeight="1">
      <c r="A235" s="41"/>
      <c r="B235" s="42"/>
      <c r="C235" s="216" t="s">
        <v>499</v>
      </c>
      <c r="D235" s="216" t="s">
        <v>215</v>
      </c>
      <c r="E235" s="217" t="s">
        <v>1849</v>
      </c>
      <c r="F235" s="218" t="s">
        <v>1850</v>
      </c>
      <c r="G235" s="219" t="s">
        <v>248</v>
      </c>
      <c r="H235" s="220">
        <v>12.300000000000001</v>
      </c>
      <c r="I235" s="221"/>
      <c r="J235" s="222">
        <f>ROUND(I235*H235,2)</f>
        <v>0</v>
      </c>
      <c r="K235" s="218" t="s">
        <v>219</v>
      </c>
      <c r="L235" s="47"/>
      <c r="M235" s="223" t="s">
        <v>21</v>
      </c>
      <c r="N235" s="224" t="s">
        <v>45</v>
      </c>
      <c r="O235" s="87"/>
      <c r="P235" s="225">
        <f>O235*H235</f>
        <v>0</v>
      </c>
      <c r="Q235" s="225">
        <v>0.00040000000000000002</v>
      </c>
      <c r="R235" s="225">
        <f>Q235*H235</f>
        <v>0.0049200000000000008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314</v>
      </c>
      <c r="AT235" s="227" t="s">
        <v>215</v>
      </c>
      <c r="AU235" s="227" t="s">
        <v>86</v>
      </c>
      <c r="AY235" s="20" t="s">
        <v>213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86</v>
      </c>
      <c r="BK235" s="228">
        <f>ROUND(I235*H235,2)</f>
        <v>0</v>
      </c>
      <c r="BL235" s="20" t="s">
        <v>314</v>
      </c>
      <c r="BM235" s="227" t="s">
        <v>6139</v>
      </c>
    </row>
    <row r="236" s="2" customFormat="1">
      <c r="A236" s="41"/>
      <c r="B236" s="42"/>
      <c r="C236" s="43"/>
      <c r="D236" s="229" t="s">
        <v>221</v>
      </c>
      <c r="E236" s="43"/>
      <c r="F236" s="230" t="s">
        <v>1852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221</v>
      </c>
      <c r="AU236" s="20" t="s">
        <v>86</v>
      </c>
    </row>
    <row r="237" s="14" customFormat="1">
      <c r="A237" s="14"/>
      <c r="B237" s="245"/>
      <c r="C237" s="246"/>
      <c r="D237" s="236" t="s">
        <v>223</v>
      </c>
      <c r="E237" s="247" t="s">
        <v>21</v>
      </c>
      <c r="F237" s="248" t="s">
        <v>6136</v>
      </c>
      <c r="G237" s="246"/>
      <c r="H237" s="249">
        <v>12.300000000000001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223</v>
      </c>
      <c r="AU237" s="255" t="s">
        <v>86</v>
      </c>
      <c r="AV237" s="14" t="s">
        <v>86</v>
      </c>
      <c r="AW237" s="14" t="s">
        <v>34</v>
      </c>
      <c r="AX237" s="14" t="s">
        <v>73</v>
      </c>
      <c r="AY237" s="255" t="s">
        <v>213</v>
      </c>
    </row>
    <row r="238" s="16" customFormat="1">
      <c r="A238" s="16"/>
      <c r="B238" s="282"/>
      <c r="C238" s="283"/>
      <c r="D238" s="236" t="s">
        <v>223</v>
      </c>
      <c r="E238" s="284" t="s">
        <v>5990</v>
      </c>
      <c r="F238" s="285" t="s">
        <v>380</v>
      </c>
      <c r="G238" s="283"/>
      <c r="H238" s="286">
        <v>12.300000000000001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2" t="s">
        <v>223</v>
      </c>
      <c r="AU238" s="292" t="s">
        <v>86</v>
      </c>
      <c r="AV238" s="16" t="s">
        <v>116</v>
      </c>
      <c r="AW238" s="16" t="s">
        <v>34</v>
      </c>
      <c r="AX238" s="16" t="s">
        <v>73</v>
      </c>
      <c r="AY238" s="292" t="s">
        <v>213</v>
      </c>
    </row>
    <row r="239" s="15" customFormat="1">
      <c r="A239" s="15"/>
      <c r="B239" s="256"/>
      <c r="C239" s="257"/>
      <c r="D239" s="236" t="s">
        <v>223</v>
      </c>
      <c r="E239" s="258" t="s">
        <v>21</v>
      </c>
      <c r="F239" s="259" t="s">
        <v>230</v>
      </c>
      <c r="G239" s="257"/>
      <c r="H239" s="260">
        <v>12.300000000000001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223</v>
      </c>
      <c r="AU239" s="266" t="s">
        <v>86</v>
      </c>
      <c r="AV239" s="15" t="s">
        <v>122</v>
      </c>
      <c r="AW239" s="15" t="s">
        <v>34</v>
      </c>
      <c r="AX239" s="15" t="s">
        <v>80</v>
      </c>
      <c r="AY239" s="266" t="s">
        <v>213</v>
      </c>
    </row>
    <row r="240" s="2" customFormat="1" ht="24.15" customHeight="1">
      <c r="A240" s="41"/>
      <c r="B240" s="42"/>
      <c r="C240" s="267" t="s">
        <v>502</v>
      </c>
      <c r="D240" s="267" t="s">
        <v>241</v>
      </c>
      <c r="E240" s="268" t="s">
        <v>6140</v>
      </c>
      <c r="F240" s="269" t="s">
        <v>6141</v>
      </c>
      <c r="G240" s="270" t="s">
        <v>248</v>
      </c>
      <c r="H240" s="271">
        <v>14.33</v>
      </c>
      <c r="I240" s="272"/>
      <c r="J240" s="273">
        <f>ROUND(I240*H240,2)</f>
        <v>0</v>
      </c>
      <c r="K240" s="269" t="s">
        <v>219</v>
      </c>
      <c r="L240" s="274"/>
      <c r="M240" s="275" t="s">
        <v>21</v>
      </c>
      <c r="N240" s="276" t="s">
        <v>45</v>
      </c>
      <c r="O240" s="87"/>
      <c r="P240" s="225">
        <f>O240*H240</f>
        <v>0</v>
      </c>
      <c r="Q240" s="225">
        <v>0.0047999999999999996</v>
      </c>
      <c r="R240" s="225">
        <f>Q240*H240</f>
        <v>0.068783999999999998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502</v>
      </c>
      <c r="AT240" s="227" t="s">
        <v>241</v>
      </c>
      <c r="AU240" s="227" t="s">
        <v>86</v>
      </c>
      <c r="AY240" s="20" t="s">
        <v>213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86</v>
      </c>
      <c r="BK240" s="228">
        <f>ROUND(I240*H240,2)</f>
        <v>0</v>
      </c>
      <c r="BL240" s="20" t="s">
        <v>314</v>
      </c>
      <c r="BM240" s="227" t="s">
        <v>6142</v>
      </c>
    </row>
    <row r="241" s="14" customFormat="1">
      <c r="A241" s="14"/>
      <c r="B241" s="245"/>
      <c r="C241" s="246"/>
      <c r="D241" s="236" t="s">
        <v>223</v>
      </c>
      <c r="E241" s="247" t="s">
        <v>21</v>
      </c>
      <c r="F241" s="248" t="s">
        <v>6143</v>
      </c>
      <c r="G241" s="246"/>
      <c r="H241" s="249">
        <v>14.33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223</v>
      </c>
      <c r="AU241" s="255" t="s">
        <v>86</v>
      </c>
      <c r="AV241" s="14" t="s">
        <v>86</v>
      </c>
      <c r="AW241" s="14" t="s">
        <v>34</v>
      </c>
      <c r="AX241" s="14" t="s">
        <v>73</v>
      </c>
      <c r="AY241" s="255" t="s">
        <v>213</v>
      </c>
    </row>
    <row r="242" s="15" customFormat="1">
      <c r="A242" s="15"/>
      <c r="B242" s="256"/>
      <c r="C242" s="257"/>
      <c r="D242" s="236" t="s">
        <v>223</v>
      </c>
      <c r="E242" s="258" t="s">
        <v>21</v>
      </c>
      <c r="F242" s="259" t="s">
        <v>230</v>
      </c>
      <c r="G242" s="257"/>
      <c r="H242" s="260">
        <v>14.33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223</v>
      </c>
      <c r="AU242" s="266" t="s">
        <v>86</v>
      </c>
      <c r="AV242" s="15" t="s">
        <v>122</v>
      </c>
      <c r="AW242" s="15" t="s">
        <v>34</v>
      </c>
      <c r="AX242" s="15" t="s">
        <v>80</v>
      </c>
      <c r="AY242" s="266" t="s">
        <v>213</v>
      </c>
    </row>
    <row r="243" s="12" customFormat="1" ht="22.8" customHeight="1">
      <c r="A243" s="12"/>
      <c r="B243" s="200"/>
      <c r="C243" s="201"/>
      <c r="D243" s="202" t="s">
        <v>72</v>
      </c>
      <c r="E243" s="214" t="s">
        <v>2546</v>
      </c>
      <c r="F243" s="214" t="s">
        <v>3927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SUM(P244:P247)</f>
        <v>0</v>
      </c>
      <c r="Q243" s="208"/>
      <c r="R243" s="209">
        <f>SUM(R244:R247)</f>
        <v>0.32000000000000001</v>
      </c>
      <c r="S243" s="208"/>
      <c r="T243" s="210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86</v>
      </c>
      <c r="AT243" s="212" t="s">
        <v>72</v>
      </c>
      <c r="AU243" s="212" t="s">
        <v>80</v>
      </c>
      <c r="AY243" s="211" t="s">
        <v>213</v>
      </c>
      <c r="BK243" s="213">
        <f>SUM(BK244:BK247)</f>
        <v>0</v>
      </c>
    </row>
    <row r="244" s="2" customFormat="1" ht="24.15" customHeight="1">
      <c r="A244" s="41"/>
      <c r="B244" s="42"/>
      <c r="C244" s="216" t="s">
        <v>505</v>
      </c>
      <c r="D244" s="216" t="s">
        <v>215</v>
      </c>
      <c r="E244" s="217" t="s">
        <v>3983</v>
      </c>
      <c r="F244" s="218" t="s">
        <v>6144</v>
      </c>
      <c r="G244" s="219" t="s">
        <v>740</v>
      </c>
      <c r="H244" s="220">
        <v>16</v>
      </c>
      <c r="I244" s="221"/>
      <c r="J244" s="222">
        <f>ROUND(I244*H244,2)</f>
        <v>0</v>
      </c>
      <c r="K244" s="218" t="s">
        <v>21</v>
      </c>
      <c r="L244" s="47"/>
      <c r="M244" s="223" t="s">
        <v>21</v>
      </c>
      <c r="N244" s="224" t="s">
        <v>45</v>
      </c>
      <c r="O244" s="87"/>
      <c r="P244" s="225">
        <f>O244*H244</f>
        <v>0</v>
      </c>
      <c r="Q244" s="225">
        <v>0.02</v>
      </c>
      <c r="R244" s="225">
        <f>Q244*H244</f>
        <v>0.32000000000000001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314</v>
      </c>
      <c r="AT244" s="227" t="s">
        <v>215</v>
      </c>
      <c r="AU244" s="227" t="s">
        <v>86</v>
      </c>
      <c r="AY244" s="20" t="s">
        <v>213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86</v>
      </c>
      <c r="BK244" s="228">
        <f>ROUND(I244*H244,2)</f>
        <v>0</v>
      </c>
      <c r="BL244" s="20" t="s">
        <v>314</v>
      </c>
      <c r="BM244" s="227" t="s">
        <v>6145</v>
      </c>
    </row>
    <row r="245" s="13" customFormat="1">
      <c r="A245" s="13"/>
      <c r="B245" s="234"/>
      <c r="C245" s="235"/>
      <c r="D245" s="236" t="s">
        <v>223</v>
      </c>
      <c r="E245" s="237" t="s">
        <v>21</v>
      </c>
      <c r="F245" s="238" t="s">
        <v>6146</v>
      </c>
      <c r="G245" s="235"/>
      <c r="H245" s="237" t="s">
        <v>21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223</v>
      </c>
      <c r="AU245" s="244" t="s">
        <v>86</v>
      </c>
      <c r="AV245" s="13" t="s">
        <v>80</v>
      </c>
      <c r="AW245" s="13" t="s">
        <v>34</v>
      </c>
      <c r="AX245" s="13" t="s">
        <v>73</v>
      </c>
      <c r="AY245" s="244" t="s">
        <v>213</v>
      </c>
    </row>
    <row r="246" s="14" customFormat="1">
      <c r="A246" s="14"/>
      <c r="B246" s="245"/>
      <c r="C246" s="246"/>
      <c r="D246" s="236" t="s">
        <v>223</v>
      </c>
      <c r="E246" s="247" t="s">
        <v>21</v>
      </c>
      <c r="F246" s="248" t="s">
        <v>6147</v>
      </c>
      <c r="G246" s="246"/>
      <c r="H246" s="249">
        <v>16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223</v>
      </c>
      <c r="AU246" s="255" t="s">
        <v>86</v>
      </c>
      <c r="AV246" s="14" t="s">
        <v>86</v>
      </c>
      <c r="AW246" s="14" t="s">
        <v>34</v>
      </c>
      <c r="AX246" s="14" t="s">
        <v>73</v>
      </c>
      <c r="AY246" s="255" t="s">
        <v>213</v>
      </c>
    </row>
    <row r="247" s="15" customFormat="1">
      <c r="A247" s="15"/>
      <c r="B247" s="256"/>
      <c r="C247" s="257"/>
      <c r="D247" s="236" t="s">
        <v>223</v>
      </c>
      <c r="E247" s="258" t="s">
        <v>21</v>
      </c>
      <c r="F247" s="259" t="s">
        <v>230</v>
      </c>
      <c r="G247" s="257"/>
      <c r="H247" s="260">
        <v>16</v>
      </c>
      <c r="I247" s="261"/>
      <c r="J247" s="257"/>
      <c r="K247" s="257"/>
      <c r="L247" s="262"/>
      <c r="M247" s="297"/>
      <c r="N247" s="298"/>
      <c r="O247" s="298"/>
      <c r="P247" s="298"/>
      <c r="Q247" s="298"/>
      <c r="R247" s="298"/>
      <c r="S247" s="298"/>
      <c r="T247" s="29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223</v>
      </c>
      <c r="AU247" s="266" t="s">
        <v>86</v>
      </c>
      <c r="AV247" s="15" t="s">
        <v>122</v>
      </c>
      <c r="AW247" s="15" t="s">
        <v>34</v>
      </c>
      <c r="AX247" s="15" t="s">
        <v>80</v>
      </c>
      <c r="AY247" s="266" t="s">
        <v>213</v>
      </c>
    </row>
    <row r="248" s="2" customFormat="1" ht="6.96" customHeight="1">
      <c r="A248" s="41"/>
      <c r="B248" s="62"/>
      <c r="C248" s="63"/>
      <c r="D248" s="63"/>
      <c r="E248" s="63"/>
      <c r="F248" s="63"/>
      <c r="G248" s="63"/>
      <c r="H248" s="63"/>
      <c r="I248" s="63"/>
      <c r="J248" s="63"/>
      <c r="K248" s="63"/>
      <c r="L248" s="47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g0OWllNw74GUSiMtedT6fNGTMcZzXf7sdSyaMYuyDHhpOv4mWKNV9/+OKUe45HWPhB4CR/ULu1RU7MdekVqJnQ==" hashValue="oM8eKKjPkFi3+IviaDxtgh9sSkBbpDoHuahnC2FAn7RVwPrflRJVjqjH9zyQlI8ZMory/nGgJVwsQvAtMCu1PQ==" algorithmName="SHA-512" password="CC35"/>
  <autoFilter ref="C93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131111322"/>
    <hyperlink ref="F108" r:id="rId2" display="https://podminky.urs.cz/item/CS_URS_2024_01/132212131"/>
    <hyperlink ref="F114" r:id="rId3" display="https://podminky.urs.cz/item/CS_URS_2024_01/132251101"/>
    <hyperlink ref="F119" r:id="rId4" display="https://podminky.urs.cz/item/CS_URS_2024_01/162251101"/>
    <hyperlink ref="F123" r:id="rId5" display="https://podminky.urs.cz/item/CS_URS_2024_01/167151101"/>
    <hyperlink ref="F127" r:id="rId6" display="https://podminky.urs.cz/item/CS_URS_2024_01/174111101"/>
    <hyperlink ref="F132" r:id="rId7" display="https://podminky.urs.cz/item/CS_URS_2024_01/181311103"/>
    <hyperlink ref="F140" r:id="rId8" display="https://podminky.urs.cz/item/CS_URS_2024_01/181411121"/>
    <hyperlink ref="F148" r:id="rId9" display="https://podminky.urs.cz/item/CS_URS_2024_01/274311611"/>
    <hyperlink ref="F152" r:id="rId10" display="https://podminky.urs.cz/item/CS_URS_2024_01/274361821"/>
    <hyperlink ref="F158" r:id="rId11" display="https://podminky.urs.cz/item/CS_URS_2024_01/311113214"/>
    <hyperlink ref="F164" r:id="rId12" display="https://podminky.urs.cz/item/CS_URS_2024_01/312361821"/>
    <hyperlink ref="F169" r:id="rId13" display="https://podminky.urs.cz/item/CS_URS_2024_01/331273011"/>
    <hyperlink ref="F175" r:id="rId14" display="https://podminky.urs.cz/item/CS_URS_2024_01/331361821"/>
    <hyperlink ref="F180" r:id="rId15" display="https://podminky.urs.cz/item/CS_URS_2024_01/338171123"/>
    <hyperlink ref="F194" r:id="rId16" display="https://podminky.urs.cz/item/CS_URS_2024_01/348121221"/>
    <hyperlink ref="F201" r:id="rId17" display="https://podminky.urs.cz/item/CS_URS_2024_01/348272513"/>
    <hyperlink ref="F210" r:id="rId18" display="https://podminky.urs.cz/item/CS_URS_2024_01/348401120"/>
    <hyperlink ref="F226" r:id="rId19" display="https://podminky.urs.cz/item/CS_URS_2024_01/998232110"/>
    <hyperlink ref="F230" r:id="rId20" display="https://podminky.urs.cz/item/CS_URS_2024_01/711111001"/>
    <hyperlink ref="F236" r:id="rId21" display="https://podminky.urs.cz/item/CS_URS_2024_01/71114155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185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DOZP Boletice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186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6148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21</v>
      </c>
      <c r="G11" s="41"/>
      <c r="H11" s="41"/>
      <c r="I11" s="146" t="s">
        <v>20</v>
      </c>
      <c r="J11" s="136" t="s">
        <v>21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26. 1. 2025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26</v>
      </c>
      <c r="E14" s="41"/>
      <c r="F14" s="41"/>
      <c r="G14" s="41"/>
      <c r="H14" s="41"/>
      <c r="I14" s="146" t="s">
        <v>27</v>
      </c>
      <c r="J14" s="136" t="s">
        <v>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6" t="s">
        <v>29</v>
      </c>
      <c r="J15" s="136" t="s">
        <v>21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30</v>
      </c>
      <c r="E17" s="41"/>
      <c r="F17" s="41"/>
      <c r="G17" s="41"/>
      <c r="H17" s="41"/>
      <c r="I17" s="146" t="s">
        <v>27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29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32</v>
      </c>
      <c r="E20" s="41"/>
      <c r="F20" s="41"/>
      <c r="G20" s="41"/>
      <c r="H20" s="41"/>
      <c r="I20" s="146" t="s">
        <v>27</v>
      </c>
      <c r="J20" s="136" t="s">
        <v>21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29</v>
      </c>
      <c r="J21" s="136" t="s">
        <v>21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27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6" t="s">
        <v>29</v>
      </c>
      <c r="J24" s="136" t="s">
        <v>21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37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21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39</v>
      </c>
      <c r="E30" s="41"/>
      <c r="F30" s="41"/>
      <c r="G30" s="41"/>
      <c r="H30" s="41"/>
      <c r="I30" s="41"/>
      <c r="J30" s="157">
        <f>ROUND(J80,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41</v>
      </c>
      <c r="G32" s="41"/>
      <c r="H32" s="41"/>
      <c r="I32" s="158" t="s">
        <v>40</v>
      </c>
      <c r="J32" s="158" t="s">
        <v>42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43</v>
      </c>
      <c r="E33" s="146" t="s">
        <v>44</v>
      </c>
      <c r="F33" s="160">
        <f>ROUND((SUM(BE80:BE95)),  2)</f>
        <v>0</v>
      </c>
      <c r="G33" s="41"/>
      <c r="H33" s="41"/>
      <c r="I33" s="161">
        <v>0.20999999999999999</v>
      </c>
      <c r="J33" s="160">
        <f>ROUND(((SUM(BE80:BE95))*I33),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45</v>
      </c>
      <c r="F34" s="160">
        <f>ROUND((SUM(BF80:BF95)),  2)</f>
        <v>0</v>
      </c>
      <c r="G34" s="41"/>
      <c r="H34" s="41"/>
      <c r="I34" s="161">
        <v>0.12</v>
      </c>
      <c r="J34" s="160">
        <f>ROUND(((SUM(BF80:BF95))*I34),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46</v>
      </c>
      <c r="F35" s="160">
        <f>ROUND((SUM(BG80:BG95)),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47</v>
      </c>
      <c r="F36" s="160">
        <f>ROUND((SUM(BH80:BH95)),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ROUND((SUM(BI80:BI95)),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190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DOZP Boletice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186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Boletice nad Labem</v>
      </c>
      <c r="G52" s="43"/>
      <c r="H52" s="43"/>
      <c r="I52" s="35" t="s">
        <v>24</v>
      </c>
      <c r="J52" s="75" t="str">
        <f>IF(J12="","",J12)</f>
        <v>26. 1. 2025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Statutární město Děčín</v>
      </c>
      <c r="G54" s="43"/>
      <c r="H54" s="43"/>
      <c r="I54" s="35" t="s">
        <v>32</v>
      </c>
      <c r="J54" s="39" t="str">
        <f>E21</f>
        <v>ŽELEZNÁ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Propos Liberec s.r.o.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191</v>
      </c>
      <c r="D57" s="175"/>
      <c r="E57" s="175"/>
      <c r="F57" s="175"/>
      <c r="G57" s="175"/>
      <c r="H57" s="175"/>
      <c r="I57" s="175"/>
      <c r="J57" s="176" t="s">
        <v>192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71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193</v>
      </c>
    </row>
    <row r="60" s="9" customFormat="1" ht="24.96" customHeight="1">
      <c r="A60" s="9"/>
      <c r="B60" s="178"/>
      <c r="C60" s="179"/>
      <c r="D60" s="180" t="s">
        <v>6148</v>
      </c>
      <c r="E60" s="181"/>
      <c r="F60" s="181"/>
      <c r="G60" s="181"/>
      <c r="H60" s="181"/>
      <c r="I60" s="181"/>
      <c r="J60" s="182">
        <f>J81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198</v>
      </c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73" t="str">
        <f>E7</f>
        <v>DOZP Boletice</v>
      </c>
      <c r="F70" s="35"/>
      <c r="G70" s="35"/>
      <c r="H70" s="35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186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VRN - Vedlejší rozpočtové náklady</v>
      </c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22</v>
      </c>
      <c r="D74" s="43"/>
      <c r="E74" s="43"/>
      <c r="F74" s="30" t="str">
        <f>F12</f>
        <v>Boletice nad Labem</v>
      </c>
      <c r="G74" s="43"/>
      <c r="H74" s="43"/>
      <c r="I74" s="35" t="s">
        <v>24</v>
      </c>
      <c r="J74" s="75" t="str">
        <f>IF(J12="","",J12)</f>
        <v>26. 1. 2025</v>
      </c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26</v>
      </c>
      <c r="D76" s="43"/>
      <c r="E76" s="43"/>
      <c r="F76" s="30" t="str">
        <f>E15</f>
        <v>Statutární město Děčín</v>
      </c>
      <c r="G76" s="43"/>
      <c r="H76" s="43"/>
      <c r="I76" s="35" t="s">
        <v>32</v>
      </c>
      <c r="J76" s="39" t="str">
        <f>E21</f>
        <v>ŽELEZNÁ s.r.o.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30</v>
      </c>
      <c r="D77" s="43"/>
      <c r="E77" s="43"/>
      <c r="F77" s="30" t="str">
        <f>IF(E18="","",E18)</f>
        <v>Vyplň údaj</v>
      </c>
      <c r="G77" s="43"/>
      <c r="H77" s="43"/>
      <c r="I77" s="35" t="s">
        <v>35</v>
      </c>
      <c r="J77" s="39" t="str">
        <f>E24</f>
        <v>Propos Liberec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9"/>
      <c r="B79" s="190"/>
      <c r="C79" s="191" t="s">
        <v>199</v>
      </c>
      <c r="D79" s="192" t="s">
        <v>58</v>
      </c>
      <c r="E79" s="192" t="s">
        <v>54</v>
      </c>
      <c r="F79" s="192" t="s">
        <v>55</v>
      </c>
      <c r="G79" s="192" t="s">
        <v>200</v>
      </c>
      <c r="H79" s="192" t="s">
        <v>201</v>
      </c>
      <c r="I79" s="192" t="s">
        <v>202</v>
      </c>
      <c r="J79" s="192" t="s">
        <v>192</v>
      </c>
      <c r="K79" s="193" t="s">
        <v>203</v>
      </c>
      <c r="L79" s="194"/>
      <c r="M79" s="95" t="s">
        <v>21</v>
      </c>
      <c r="N79" s="96" t="s">
        <v>43</v>
      </c>
      <c r="O79" s="96" t="s">
        <v>204</v>
      </c>
      <c r="P79" s="96" t="s">
        <v>205</v>
      </c>
      <c r="Q79" s="96" t="s">
        <v>206</v>
      </c>
      <c r="R79" s="96" t="s">
        <v>207</v>
      </c>
      <c r="S79" s="96" t="s">
        <v>208</v>
      </c>
      <c r="T79" s="97" t="s">
        <v>209</v>
      </c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</row>
    <row r="80" s="2" customFormat="1" ht="22.8" customHeight="1">
      <c r="A80" s="41"/>
      <c r="B80" s="42"/>
      <c r="C80" s="102" t="s">
        <v>210</v>
      </c>
      <c r="D80" s="43"/>
      <c r="E80" s="43"/>
      <c r="F80" s="43"/>
      <c r="G80" s="43"/>
      <c r="H80" s="43"/>
      <c r="I80" s="43"/>
      <c r="J80" s="195">
        <f>BK80</f>
        <v>0</v>
      </c>
      <c r="K80" s="43"/>
      <c r="L80" s="47"/>
      <c r="M80" s="98"/>
      <c r="N80" s="196"/>
      <c r="O80" s="99"/>
      <c r="P80" s="197">
        <f>P81</f>
        <v>0</v>
      </c>
      <c r="Q80" s="99"/>
      <c r="R80" s="197">
        <f>R81</f>
        <v>0</v>
      </c>
      <c r="S80" s="99"/>
      <c r="T80" s="198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72</v>
      </c>
      <c r="AU80" s="20" t="s">
        <v>193</v>
      </c>
      <c r="BK80" s="199">
        <f>BK81</f>
        <v>0</v>
      </c>
    </row>
    <row r="81" s="12" customFormat="1" ht="25.92" customHeight="1">
      <c r="A81" s="12"/>
      <c r="B81" s="200"/>
      <c r="C81" s="201"/>
      <c r="D81" s="202" t="s">
        <v>72</v>
      </c>
      <c r="E81" s="203" t="s">
        <v>182</v>
      </c>
      <c r="F81" s="203" t="s">
        <v>183</v>
      </c>
      <c r="G81" s="201"/>
      <c r="H81" s="201"/>
      <c r="I81" s="204"/>
      <c r="J81" s="205">
        <f>BK81</f>
        <v>0</v>
      </c>
      <c r="K81" s="201"/>
      <c r="L81" s="206"/>
      <c r="M81" s="207"/>
      <c r="N81" s="208"/>
      <c r="O81" s="208"/>
      <c r="P81" s="209">
        <f>SUM(P82:P95)</f>
        <v>0</v>
      </c>
      <c r="Q81" s="208"/>
      <c r="R81" s="209">
        <f>SUM(R82:R95)</f>
        <v>0</v>
      </c>
      <c r="S81" s="208"/>
      <c r="T81" s="210">
        <f>SUM(T82:T95)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1" t="s">
        <v>125</v>
      </c>
      <c r="AT81" s="212" t="s">
        <v>72</v>
      </c>
      <c r="AU81" s="212" t="s">
        <v>73</v>
      </c>
      <c r="AY81" s="211" t="s">
        <v>213</v>
      </c>
      <c r="BK81" s="213">
        <f>SUM(BK82:BK95)</f>
        <v>0</v>
      </c>
    </row>
    <row r="82" s="2" customFormat="1" ht="16.5" customHeight="1">
      <c r="A82" s="41"/>
      <c r="B82" s="42"/>
      <c r="C82" s="216" t="s">
        <v>80</v>
      </c>
      <c r="D82" s="216" t="s">
        <v>215</v>
      </c>
      <c r="E82" s="217" t="s">
        <v>6149</v>
      </c>
      <c r="F82" s="218" t="s">
        <v>6150</v>
      </c>
      <c r="G82" s="219" t="s">
        <v>1182</v>
      </c>
      <c r="H82" s="220">
        <v>1</v>
      </c>
      <c r="I82" s="221"/>
      <c r="J82" s="222">
        <f>ROUND(I82*H82,2)</f>
        <v>0</v>
      </c>
      <c r="K82" s="218" t="s">
        <v>21</v>
      </c>
      <c r="L82" s="47"/>
      <c r="M82" s="223" t="s">
        <v>21</v>
      </c>
      <c r="N82" s="224" t="s">
        <v>45</v>
      </c>
      <c r="O82" s="87"/>
      <c r="P82" s="225">
        <f>O82*H82</f>
        <v>0</v>
      </c>
      <c r="Q82" s="225">
        <v>0</v>
      </c>
      <c r="R82" s="225">
        <f>Q82*H82</f>
        <v>0</v>
      </c>
      <c r="S82" s="225">
        <v>0</v>
      </c>
      <c r="T82" s="226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7" t="s">
        <v>6151</v>
      </c>
      <c r="AT82" s="227" t="s">
        <v>215</v>
      </c>
      <c r="AU82" s="227" t="s">
        <v>80</v>
      </c>
      <c r="AY82" s="20" t="s">
        <v>213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86</v>
      </c>
      <c r="BK82" s="228">
        <f>ROUND(I82*H82,2)</f>
        <v>0</v>
      </c>
      <c r="BL82" s="20" t="s">
        <v>6151</v>
      </c>
      <c r="BM82" s="227" t="s">
        <v>6152</v>
      </c>
    </row>
    <row r="83" s="2" customFormat="1" ht="16.5" customHeight="1">
      <c r="A83" s="41"/>
      <c r="B83" s="42"/>
      <c r="C83" s="216" t="s">
        <v>86</v>
      </c>
      <c r="D83" s="216" t="s">
        <v>215</v>
      </c>
      <c r="E83" s="217" t="s">
        <v>6153</v>
      </c>
      <c r="F83" s="218" t="s">
        <v>6154</v>
      </c>
      <c r="G83" s="219" t="s">
        <v>1182</v>
      </c>
      <c r="H83" s="220">
        <v>1</v>
      </c>
      <c r="I83" s="221"/>
      <c r="J83" s="222">
        <f>ROUND(I83*H83,2)</f>
        <v>0</v>
      </c>
      <c r="K83" s="218" t="s">
        <v>21</v>
      </c>
      <c r="L83" s="47"/>
      <c r="M83" s="223" t="s">
        <v>21</v>
      </c>
      <c r="N83" s="224" t="s">
        <v>45</v>
      </c>
      <c r="O83" s="87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7" t="s">
        <v>6151</v>
      </c>
      <c r="AT83" s="227" t="s">
        <v>215</v>
      </c>
      <c r="AU83" s="227" t="s">
        <v>80</v>
      </c>
      <c r="AY83" s="20" t="s">
        <v>213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86</v>
      </c>
      <c r="BK83" s="228">
        <f>ROUND(I83*H83,2)</f>
        <v>0</v>
      </c>
      <c r="BL83" s="20" t="s">
        <v>6151</v>
      </c>
      <c r="BM83" s="227" t="s">
        <v>6155</v>
      </c>
    </row>
    <row r="84" s="2" customFormat="1" ht="16.5" customHeight="1">
      <c r="A84" s="41"/>
      <c r="B84" s="42"/>
      <c r="C84" s="216" t="s">
        <v>116</v>
      </c>
      <c r="D84" s="216" t="s">
        <v>215</v>
      </c>
      <c r="E84" s="217" t="s">
        <v>6156</v>
      </c>
      <c r="F84" s="218" t="s">
        <v>6157</v>
      </c>
      <c r="G84" s="219" t="s">
        <v>1182</v>
      </c>
      <c r="H84" s="220">
        <v>1</v>
      </c>
      <c r="I84" s="221"/>
      <c r="J84" s="222">
        <f>ROUND(I84*H84,2)</f>
        <v>0</v>
      </c>
      <c r="K84" s="218" t="s">
        <v>21</v>
      </c>
      <c r="L84" s="47"/>
      <c r="M84" s="223" t="s">
        <v>21</v>
      </c>
      <c r="N84" s="224" t="s">
        <v>45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6151</v>
      </c>
      <c r="AT84" s="227" t="s">
        <v>215</v>
      </c>
      <c r="AU84" s="227" t="s">
        <v>80</v>
      </c>
      <c r="AY84" s="20" t="s">
        <v>213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86</v>
      </c>
      <c r="BK84" s="228">
        <f>ROUND(I84*H84,2)</f>
        <v>0</v>
      </c>
      <c r="BL84" s="20" t="s">
        <v>6151</v>
      </c>
      <c r="BM84" s="227" t="s">
        <v>6158</v>
      </c>
    </row>
    <row r="85" s="2" customFormat="1" ht="16.5" customHeight="1">
      <c r="A85" s="41"/>
      <c r="B85" s="42"/>
      <c r="C85" s="216" t="s">
        <v>122</v>
      </c>
      <c r="D85" s="216" t="s">
        <v>215</v>
      </c>
      <c r="E85" s="217" t="s">
        <v>6159</v>
      </c>
      <c r="F85" s="218" t="s">
        <v>6160</v>
      </c>
      <c r="G85" s="219" t="s">
        <v>1182</v>
      </c>
      <c r="H85" s="220">
        <v>1</v>
      </c>
      <c r="I85" s="221"/>
      <c r="J85" s="222">
        <f>ROUND(I85*H85,2)</f>
        <v>0</v>
      </c>
      <c r="K85" s="218" t="s">
        <v>21</v>
      </c>
      <c r="L85" s="47"/>
      <c r="M85" s="223" t="s">
        <v>21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6151</v>
      </c>
      <c r="AT85" s="227" t="s">
        <v>215</v>
      </c>
      <c r="AU85" s="227" t="s">
        <v>80</v>
      </c>
      <c r="AY85" s="20" t="s">
        <v>213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86</v>
      </c>
      <c r="BK85" s="228">
        <f>ROUND(I85*H85,2)</f>
        <v>0</v>
      </c>
      <c r="BL85" s="20" t="s">
        <v>6151</v>
      </c>
      <c r="BM85" s="227" t="s">
        <v>6161</v>
      </c>
    </row>
    <row r="86" s="2" customFormat="1" ht="16.5" customHeight="1">
      <c r="A86" s="41"/>
      <c r="B86" s="42"/>
      <c r="C86" s="216" t="s">
        <v>125</v>
      </c>
      <c r="D86" s="216" t="s">
        <v>215</v>
      </c>
      <c r="E86" s="217" t="s">
        <v>6162</v>
      </c>
      <c r="F86" s="218" t="s">
        <v>6163</v>
      </c>
      <c r="G86" s="219" t="s">
        <v>1182</v>
      </c>
      <c r="H86" s="220">
        <v>1</v>
      </c>
      <c r="I86" s="221"/>
      <c r="J86" s="222">
        <f>ROUND(I86*H86,2)</f>
        <v>0</v>
      </c>
      <c r="K86" s="218" t="s">
        <v>21</v>
      </c>
      <c r="L86" s="47"/>
      <c r="M86" s="223" t="s">
        <v>21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6151</v>
      </c>
      <c r="AT86" s="227" t="s">
        <v>215</v>
      </c>
      <c r="AU86" s="227" t="s">
        <v>80</v>
      </c>
      <c r="AY86" s="20" t="s">
        <v>213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86</v>
      </c>
      <c r="BK86" s="228">
        <f>ROUND(I86*H86,2)</f>
        <v>0</v>
      </c>
      <c r="BL86" s="20" t="s">
        <v>6151</v>
      </c>
      <c r="BM86" s="227" t="s">
        <v>6164</v>
      </c>
    </row>
    <row r="87" s="2" customFormat="1" ht="16.5" customHeight="1">
      <c r="A87" s="41"/>
      <c r="B87" s="42"/>
      <c r="C87" s="216" t="s">
        <v>145</v>
      </c>
      <c r="D87" s="216" t="s">
        <v>215</v>
      </c>
      <c r="E87" s="217" t="s">
        <v>6165</v>
      </c>
      <c r="F87" s="218" t="s">
        <v>6166</v>
      </c>
      <c r="G87" s="219" t="s">
        <v>1182</v>
      </c>
      <c r="H87" s="220">
        <v>1</v>
      </c>
      <c r="I87" s="221"/>
      <c r="J87" s="222">
        <f>ROUND(I87*H87,2)</f>
        <v>0</v>
      </c>
      <c r="K87" s="218" t="s">
        <v>21</v>
      </c>
      <c r="L87" s="47"/>
      <c r="M87" s="223" t="s">
        <v>21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6151</v>
      </c>
      <c r="AT87" s="227" t="s">
        <v>215</v>
      </c>
      <c r="AU87" s="227" t="s">
        <v>80</v>
      </c>
      <c r="AY87" s="20" t="s">
        <v>213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86</v>
      </c>
      <c r="BK87" s="228">
        <f>ROUND(I87*H87,2)</f>
        <v>0</v>
      </c>
      <c r="BL87" s="20" t="s">
        <v>6151</v>
      </c>
      <c r="BM87" s="227" t="s">
        <v>6167</v>
      </c>
    </row>
    <row r="88" s="2" customFormat="1" ht="16.5" customHeight="1">
      <c r="A88" s="41"/>
      <c r="B88" s="42"/>
      <c r="C88" s="216" t="s">
        <v>260</v>
      </c>
      <c r="D88" s="216" t="s">
        <v>215</v>
      </c>
      <c r="E88" s="217" t="s">
        <v>6168</v>
      </c>
      <c r="F88" s="218" t="s">
        <v>6169</v>
      </c>
      <c r="G88" s="219" t="s">
        <v>1182</v>
      </c>
      <c r="H88" s="220">
        <v>1</v>
      </c>
      <c r="I88" s="221"/>
      <c r="J88" s="222">
        <f>ROUND(I88*H88,2)</f>
        <v>0</v>
      </c>
      <c r="K88" s="218" t="s">
        <v>21</v>
      </c>
      <c r="L88" s="47"/>
      <c r="M88" s="223" t="s">
        <v>21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6151</v>
      </c>
      <c r="AT88" s="227" t="s">
        <v>215</v>
      </c>
      <c r="AU88" s="227" t="s">
        <v>80</v>
      </c>
      <c r="AY88" s="20" t="s">
        <v>213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86</v>
      </c>
      <c r="BK88" s="228">
        <f>ROUND(I88*H88,2)</f>
        <v>0</v>
      </c>
      <c r="BL88" s="20" t="s">
        <v>6151</v>
      </c>
      <c r="BM88" s="227" t="s">
        <v>6170</v>
      </c>
    </row>
    <row r="89" s="2" customFormat="1" ht="16.5" customHeight="1">
      <c r="A89" s="41"/>
      <c r="B89" s="42"/>
      <c r="C89" s="216" t="s">
        <v>244</v>
      </c>
      <c r="D89" s="216" t="s">
        <v>215</v>
      </c>
      <c r="E89" s="217" t="s">
        <v>6171</v>
      </c>
      <c r="F89" s="218" t="s">
        <v>6172</v>
      </c>
      <c r="G89" s="219" t="s">
        <v>1182</v>
      </c>
      <c r="H89" s="220">
        <v>1</v>
      </c>
      <c r="I89" s="221"/>
      <c r="J89" s="222">
        <f>ROUND(I89*H89,2)</f>
        <v>0</v>
      </c>
      <c r="K89" s="218" t="s">
        <v>21</v>
      </c>
      <c r="L89" s="47"/>
      <c r="M89" s="223" t="s">
        <v>21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6151</v>
      </c>
      <c r="AT89" s="227" t="s">
        <v>215</v>
      </c>
      <c r="AU89" s="227" t="s">
        <v>80</v>
      </c>
      <c r="AY89" s="20" t="s">
        <v>213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86</v>
      </c>
      <c r="BK89" s="228">
        <f>ROUND(I89*H89,2)</f>
        <v>0</v>
      </c>
      <c r="BL89" s="20" t="s">
        <v>6151</v>
      </c>
      <c r="BM89" s="227" t="s">
        <v>6173</v>
      </c>
    </row>
    <row r="90" s="2" customFormat="1" ht="16.5" customHeight="1">
      <c r="A90" s="41"/>
      <c r="B90" s="42"/>
      <c r="C90" s="216" t="s">
        <v>252</v>
      </c>
      <c r="D90" s="216" t="s">
        <v>215</v>
      </c>
      <c r="E90" s="217" t="s">
        <v>6174</v>
      </c>
      <c r="F90" s="218" t="s">
        <v>6175</v>
      </c>
      <c r="G90" s="219" t="s">
        <v>1182</v>
      </c>
      <c r="H90" s="220">
        <v>1</v>
      </c>
      <c r="I90" s="221"/>
      <c r="J90" s="222">
        <f>ROUND(I90*H90,2)</f>
        <v>0</v>
      </c>
      <c r="K90" s="218" t="s">
        <v>21</v>
      </c>
      <c r="L90" s="47"/>
      <c r="M90" s="223" t="s">
        <v>21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6151</v>
      </c>
      <c r="AT90" s="227" t="s">
        <v>215</v>
      </c>
      <c r="AU90" s="227" t="s">
        <v>80</v>
      </c>
      <c r="AY90" s="20" t="s">
        <v>213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86</v>
      </c>
      <c r="BK90" s="228">
        <f>ROUND(I90*H90,2)</f>
        <v>0</v>
      </c>
      <c r="BL90" s="20" t="s">
        <v>6151</v>
      </c>
      <c r="BM90" s="227" t="s">
        <v>6176</v>
      </c>
    </row>
    <row r="91" s="2" customFormat="1" ht="16.5" customHeight="1">
      <c r="A91" s="41"/>
      <c r="B91" s="42"/>
      <c r="C91" s="216" t="s">
        <v>281</v>
      </c>
      <c r="D91" s="216" t="s">
        <v>215</v>
      </c>
      <c r="E91" s="217" t="s">
        <v>6177</v>
      </c>
      <c r="F91" s="218" t="s">
        <v>6178</v>
      </c>
      <c r="G91" s="219" t="s">
        <v>1182</v>
      </c>
      <c r="H91" s="220">
        <v>1</v>
      </c>
      <c r="I91" s="221"/>
      <c r="J91" s="222">
        <f>ROUND(I91*H91,2)</f>
        <v>0</v>
      </c>
      <c r="K91" s="218" t="s">
        <v>21</v>
      </c>
      <c r="L91" s="47"/>
      <c r="M91" s="223" t="s">
        <v>21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6151</v>
      </c>
      <c r="AT91" s="227" t="s">
        <v>215</v>
      </c>
      <c r="AU91" s="227" t="s">
        <v>80</v>
      </c>
      <c r="AY91" s="20" t="s">
        <v>213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86</v>
      </c>
      <c r="BK91" s="228">
        <f>ROUND(I91*H91,2)</f>
        <v>0</v>
      </c>
      <c r="BL91" s="20" t="s">
        <v>6151</v>
      </c>
      <c r="BM91" s="227" t="s">
        <v>6179</v>
      </c>
    </row>
    <row r="92" s="2" customFormat="1" ht="16.5" customHeight="1">
      <c r="A92" s="41"/>
      <c r="B92" s="42"/>
      <c r="C92" s="216" t="s">
        <v>287</v>
      </c>
      <c r="D92" s="216" t="s">
        <v>215</v>
      </c>
      <c r="E92" s="217" t="s">
        <v>6180</v>
      </c>
      <c r="F92" s="218" t="s">
        <v>6181</v>
      </c>
      <c r="G92" s="219" t="s">
        <v>1182</v>
      </c>
      <c r="H92" s="220">
        <v>1</v>
      </c>
      <c r="I92" s="221"/>
      <c r="J92" s="222">
        <f>ROUND(I92*H92,2)</f>
        <v>0</v>
      </c>
      <c r="K92" s="218" t="s">
        <v>21</v>
      </c>
      <c r="L92" s="47"/>
      <c r="M92" s="223" t="s">
        <v>21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6151</v>
      </c>
      <c r="AT92" s="227" t="s">
        <v>215</v>
      </c>
      <c r="AU92" s="227" t="s">
        <v>80</v>
      </c>
      <c r="AY92" s="20" t="s">
        <v>213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86</v>
      </c>
      <c r="BK92" s="228">
        <f>ROUND(I92*H92,2)</f>
        <v>0</v>
      </c>
      <c r="BL92" s="20" t="s">
        <v>6151</v>
      </c>
      <c r="BM92" s="227" t="s">
        <v>6182</v>
      </c>
    </row>
    <row r="93" s="2" customFormat="1" ht="24.15" customHeight="1">
      <c r="A93" s="41"/>
      <c r="B93" s="42"/>
      <c r="C93" s="216" t="s">
        <v>8</v>
      </c>
      <c r="D93" s="216" t="s">
        <v>215</v>
      </c>
      <c r="E93" s="217" t="s">
        <v>6183</v>
      </c>
      <c r="F93" s="218" t="s">
        <v>6184</v>
      </c>
      <c r="G93" s="219" t="s">
        <v>263</v>
      </c>
      <c r="H93" s="220">
        <v>1</v>
      </c>
      <c r="I93" s="221"/>
      <c r="J93" s="222">
        <f>ROUND(I93*H93,2)</f>
        <v>0</v>
      </c>
      <c r="K93" s="218" t="s">
        <v>21</v>
      </c>
      <c r="L93" s="47"/>
      <c r="M93" s="223" t="s">
        <v>21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6151</v>
      </c>
      <c r="AT93" s="227" t="s">
        <v>215</v>
      </c>
      <c r="AU93" s="227" t="s">
        <v>80</v>
      </c>
      <c r="AY93" s="20" t="s">
        <v>213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86</v>
      </c>
      <c r="BK93" s="228">
        <f>ROUND(I93*H93,2)</f>
        <v>0</v>
      </c>
      <c r="BL93" s="20" t="s">
        <v>6151</v>
      </c>
      <c r="BM93" s="227" t="s">
        <v>6185</v>
      </c>
    </row>
    <row r="94" s="2" customFormat="1" ht="24.15" customHeight="1">
      <c r="A94" s="41"/>
      <c r="B94" s="42"/>
      <c r="C94" s="216" t="s">
        <v>299</v>
      </c>
      <c r="D94" s="216" t="s">
        <v>215</v>
      </c>
      <c r="E94" s="217" t="s">
        <v>6186</v>
      </c>
      <c r="F94" s="218" t="s">
        <v>6187</v>
      </c>
      <c r="G94" s="219" t="s">
        <v>263</v>
      </c>
      <c r="H94" s="220">
        <v>1</v>
      </c>
      <c r="I94" s="221"/>
      <c r="J94" s="222">
        <f>ROUND(I94*H94,2)</f>
        <v>0</v>
      </c>
      <c r="K94" s="218" t="s">
        <v>21</v>
      </c>
      <c r="L94" s="47"/>
      <c r="M94" s="223" t="s">
        <v>21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6151</v>
      </c>
      <c r="AT94" s="227" t="s">
        <v>215</v>
      </c>
      <c r="AU94" s="227" t="s">
        <v>80</v>
      </c>
      <c r="AY94" s="20" t="s">
        <v>213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86</v>
      </c>
      <c r="BK94" s="228">
        <f>ROUND(I94*H94,2)</f>
        <v>0</v>
      </c>
      <c r="BL94" s="20" t="s">
        <v>6151</v>
      </c>
      <c r="BM94" s="227" t="s">
        <v>6188</v>
      </c>
    </row>
    <row r="95" s="2" customFormat="1" ht="24.15" customHeight="1">
      <c r="A95" s="41"/>
      <c r="B95" s="42"/>
      <c r="C95" s="216" t="s">
        <v>304</v>
      </c>
      <c r="D95" s="216" t="s">
        <v>215</v>
      </c>
      <c r="E95" s="217" t="s">
        <v>6189</v>
      </c>
      <c r="F95" s="218" t="s">
        <v>6190</v>
      </c>
      <c r="G95" s="219" t="s">
        <v>1182</v>
      </c>
      <c r="H95" s="220">
        <v>1</v>
      </c>
      <c r="I95" s="221"/>
      <c r="J95" s="222">
        <f>ROUND(I95*H95,2)</f>
        <v>0</v>
      </c>
      <c r="K95" s="218" t="s">
        <v>21</v>
      </c>
      <c r="L95" s="47"/>
      <c r="M95" s="302" t="s">
        <v>21</v>
      </c>
      <c r="N95" s="303" t="s">
        <v>45</v>
      </c>
      <c r="O95" s="295"/>
      <c r="P95" s="304">
        <f>O95*H95</f>
        <v>0</v>
      </c>
      <c r="Q95" s="304">
        <v>0</v>
      </c>
      <c r="R95" s="304">
        <f>Q95*H95</f>
        <v>0</v>
      </c>
      <c r="S95" s="304">
        <v>0</v>
      </c>
      <c r="T95" s="30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6151</v>
      </c>
      <c r="AT95" s="227" t="s">
        <v>215</v>
      </c>
      <c r="AU95" s="227" t="s">
        <v>80</v>
      </c>
      <c r="AY95" s="20" t="s">
        <v>213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86</v>
      </c>
      <c r="BK95" s="228">
        <f>ROUND(I95*H95,2)</f>
        <v>0</v>
      </c>
      <c r="BL95" s="20" t="s">
        <v>6151</v>
      </c>
      <c r="BM95" s="227" t="s">
        <v>6191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peJuvRMhOY5WJM+350FtfB+BxHyYIXwTOrHAq70SeBj5wTJJ4e5q3nlVMAZM4DtUAr1ZT8WXeGEomaruZ6cN6A==" hashValue="VOKr3ajme7+uxjaUreh6KSmIks7/sv3JKFbPR2RfxlUoY+8Qg23QabYNrrmA+ZXE74FIg6jnKzGMoAwB9SB3IQ==" algorithmName="SHA-512" password="CC35"/>
  <autoFilter ref="C79:K9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6192</v>
      </c>
      <c r="H4" s="23"/>
    </row>
    <row r="5" s="1" customFormat="1" ht="12" customHeight="1">
      <c r="B5" s="23"/>
      <c r="C5" s="307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8" t="s">
        <v>16</v>
      </c>
      <c r="D6" s="309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26. 1. 2025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310"/>
      <c r="C9" s="311" t="s">
        <v>54</v>
      </c>
      <c r="D9" s="312" t="s">
        <v>55</v>
      </c>
      <c r="E9" s="312" t="s">
        <v>200</v>
      </c>
      <c r="F9" s="313" t="s">
        <v>6193</v>
      </c>
      <c r="G9" s="189"/>
      <c r="H9" s="310"/>
    </row>
    <row r="10" s="2" customFormat="1" ht="26.4" customHeight="1">
      <c r="A10" s="41"/>
      <c r="B10" s="47"/>
      <c r="C10" s="314" t="s">
        <v>6194</v>
      </c>
      <c r="D10" s="314" t="s">
        <v>89</v>
      </c>
      <c r="E10" s="41"/>
      <c r="F10" s="41"/>
      <c r="G10" s="41"/>
      <c r="H10" s="47"/>
    </row>
    <row r="11" s="2" customFormat="1" ht="16.8" customHeight="1">
      <c r="A11" s="41"/>
      <c r="B11" s="47"/>
      <c r="C11" s="315" t="s">
        <v>356</v>
      </c>
      <c r="D11" s="316" t="s">
        <v>357</v>
      </c>
      <c r="E11" s="317" t="s">
        <v>218</v>
      </c>
      <c r="F11" s="318">
        <v>178.19999999999999</v>
      </c>
      <c r="G11" s="41"/>
      <c r="H11" s="47"/>
    </row>
    <row r="12" s="2" customFormat="1" ht="16.8" customHeight="1">
      <c r="A12" s="41"/>
      <c r="B12" s="47"/>
      <c r="C12" s="319" t="s">
        <v>21</v>
      </c>
      <c r="D12" s="319" t="s">
        <v>378</v>
      </c>
      <c r="E12" s="20" t="s">
        <v>21</v>
      </c>
      <c r="F12" s="320">
        <v>0</v>
      </c>
      <c r="G12" s="41"/>
      <c r="H12" s="47"/>
    </row>
    <row r="13" s="2" customFormat="1" ht="16.8" customHeight="1">
      <c r="A13" s="41"/>
      <c r="B13" s="47"/>
      <c r="C13" s="319" t="s">
        <v>21</v>
      </c>
      <c r="D13" s="319" t="s">
        <v>379</v>
      </c>
      <c r="E13" s="20" t="s">
        <v>21</v>
      </c>
      <c r="F13" s="320">
        <v>178.19999999999999</v>
      </c>
      <c r="G13" s="41"/>
      <c r="H13" s="47"/>
    </row>
    <row r="14" s="2" customFormat="1" ht="16.8" customHeight="1">
      <c r="A14" s="41"/>
      <c r="B14" s="47"/>
      <c r="C14" s="319" t="s">
        <v>356</v>
      </c>
      <c r="D14" s="319" t="s">
        <v>380</v>
      </c>
      <c r="E14" s="20" t="s">
        <v>21</v>
      </c>
      <c r="F14" s="320">
        <v>178.19999999999999</v>
      </c>
      <c r="G14" s="41"/>
      <c r="H14" s="47"/>
    </row>
    <row r="15" s="2" customFormat="1" ht="16.8" customHeight="1">
      <c r="A15" s="41"/>
      <c r="B15" s="47"/>
      <c r="C15" s="321" t="s">
        <v>6195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319" t="s">
        <v>375</v>
      </c>
      <c r="D16" s="319" t="s">
        <v>6196</v>
      </c>
      <c r="E16" s="20" t="s">
        <v>218</v>
      </c>
      <c r="F16" s="320">
        <v>178.19999999999999</v>
      </c>
      <c r="G16" s="41"/>
      <c r="H16" s="47"/>
    </row>
    <row r="17" s="2" customFormat="1" ht="16.8" customHeight="1">
      <c r="A17" s="41"/>
      <c r="B17" s="47"/>
      <c r="C17" s="319" t="s">
        <v>381</v>
      </c>
      <c r="D17" s="319" t="s">
        <v>6197</v>
      </c>
      <c r="E17" s="20" t="s">
        <v>218</v>
      </c>
      <c r="F17" s="320">
        <v>178.19999999999999</v>
      </c>
      <c r="G17" s="41"/>
      <c r="H17" s="47"/>
    </row>
    <row r="18" s="2" customFormat="1" ht="16.8" customHeight="1">
      <c r="A18" s="41"/>
      <c r="B18" s="47"/>
      <c r="C18" s="319" t="s">
        <v>384</v>
      </c>
      <c r="D18" s="319" t="s">
        <v>6198</v>
      </c>
      <c r="E18" s="20" t="s">
        <v>284</v>
      </c>
      <c r="F18" s="320">
        <v>294.02999999999997</v>
      </c>
      <c r="G18" s="41"/>
      <c r="H18" s="47"/>
    </row>
    <row r="19" s="2" customFormat="1" ht="26.4" customHeight="1">
      <c r="A19" s="41"/>
      <c r="B19" s="47"/>
      <c r="C19" s="314" t="s">
        <v>6199</v>
      </c>
      <c r="D19" s="314" t="s">
        <v>98</v>
      </c>
      <c r="E19" s="41"/>
      <c r="F19" s="41"/>
      <c r="G19" s="41"/>
      <c r="H19" s="47"/>
    </row>
    <row r="20" s="2" customFormat="1" ht="16.8" customHeight="1">
      <c r="A20" s="41"/>
      <c r="B20" s="47"/>
      <c r="C20" s="315" t="s">
        <v>583</v>
      </c>
      <c r="D20" s="316" t="s">
        <v>21</v>
      </c>
      <c r="E20" s="317" t="s">
        <v>21</v>
      </c>
      <c r="F20" s="318">
        <v>130.39099999999999</v>
      </c>
      <c r="G20" s="41"/>
      <c r="H20" s="47"/>
    </row>
    <row r="21" s="2" customFormat="1" ht="16.8" customHeight="1">
      <c r="A21" s="41"/>
      <c r="B21" s="47"/>
      <c r="C21" s="319" t="s">
        <v>21</v>
      </c>
      <c r="D21" s="319" t="s">
        <v>607</v>
      </c>
      <c r="E21" s="20" t="s">
        <v>21</v>
      </c>
      <c r="F21" s="320">
        <v>0</v>
      </c>
      <c r="G21" s="41"/>
      <c r="H21" s="47"/>
    </row>
    <row r="22" s="2" customFormat="1" ht="16.8" customHeight="1">
      <c r="A22" s="41"/>
      <c r="B22" s="47"/>
      <c r="C22" s="319" t="s">
        <v>21</v>
      </c>
      <c r="D22" s="319" t="s">
        <v>608</v>
      </c>
      <c r="E22" s="20" t="s">
        <v>21</v>
      </c>
      <c r="F22" s="320">
        <v>0</v>
      </c>
      <c r="G22" s="41"/>
      <c r="H22" s="47"/>
    </row>
    <row r="23" s="2" customFormat="1" ht="16.8" customHeight="1">
      <c r="A23" s="41"/>
      <c r="B23" s="47"/>
      <c r="C23" s="319" t="s">
        <v>21</v>
      </c>
      <c r="D23" s="319" t="s">
        <v>609</v>
      </c>
      <c r="E23" s="20" t="s">
        <v>21</v>
      </c>
      <c r="F23" s="320">
        <v>496.685</v>
      </c>
      <c r="G23" s="41"/>
      <c r="H23" s="47"/>
    </row>
    <row r="24" s="2" customFormat="1" ht="16.8" customHeight="1">
      <c r="A24" s="41"/>
      <c r="B24" s="47"/>
      <c r="C24" s="319" t="s">
        <v>21</v>
      </c>
      <c r="D24" s="319" t="s">
        <v>610</v>
      </c>
      <c r="E24" s="20" t="s">
        <v>21</v>
      </c>
      <c r="F24" s="320">
        <v>0</v>
      </c>
      <c r="G24" s="41"/>
      <c r="H24" s="47"/>
    </row>
    <row r="25" s="2" customFormat="1" ht="16.8" customHeight="1">
      <c r="A25" s="41"/>
      <c r="B25" s="47"/>
      <c r="C25" s="319" t="s">
        <v>21</v>
      </c>
      <c r="D25" s="319" t="s">
        <v>611</v>
      </c>
      <c r="E25" s="20" t="s">
        <v>21</v>
      </c>
      <c r="F25" s="320">
        <v>-366.29399999999998</v>
      </c>
      <c r="G25" s="41"/>
      <c r="H25" s="47"/>
    </row>
    <row r="26" s="2" customFormat="1" ht="16.8" customHeight="1">
      <c r="A26" s="41"/>
      <c r="B26" s="47"/>
      <c r="C26" s="319" t="s">
        <v>583</v>
      </c>
      <c r="D26" s="319" t="s">
        <v>380</v>
      </c>
      <c r="E26" s="20" t="s">
        <v>21</v>
      </c>
      <c r="F26" s="320">
        <v>130.39099999999999</v>
      </c>
      <c r="G26" s="41"/>
      <c r="H26" s="47"/>
    </row>
    <row r="27" s="2" customFormat="1" ht="16.8" customHeight="1">
      <c r="A27" s="41"/>
      <c r="B27" s="47"/>
      <c r="C27" s="321" t="s">
        <v>6195</v>
      </c>
      <c r="D27" s="41"/>
      <c r="E27" s="41"/>
      <c r="F27" s="41"/>
      <c r="G27" s="41"/>
      <c r="H27" s="47"/>
    </row>
    <row r="28" s="2" customFormat="1" ht="16.8" customHeight="1">
      <c r="A28" s="41"/>
      <c r="B28" s="47"/>
      <c r="C28" s="319" t="s">
        <v>604</v>
      </c>
      <c r="D28" s="319" t="s">
        <v>605</v>
      </c>
      <c r="E28" s="20" t="s">
        <v>218</v>
      </c>
      <c r="F28" s="320">
        <v>130.39099999999999</v>
      </c>
      <c r="G28" s="41"/>
      <c r="H28" s="47"/>
    </row>
    <row r="29" s="2" customFormat="1" ht="16.8" customHeight="1">
      <c r="A29" s="41"/>
      <c r="B29" s="47"/>
      <c r="C29" s="319" t="s">
        <v>675</v>
      </c>
      <c r="D29" s="319" t="s">
        <v>6200</v>
      </c>
      <c r="E29" s="20" t="s">
        <v>218</v>
      </c>
      <c r="F29" s="320">
        <v>2522.2080000000001</v>
      </c>
      <c r="G29" s="41"/>
      <c r="H29" s="47"/>
    </row>
    <row r="30" s="2" customFormat="1" ht="16.8" customHeight="1">
      <c r="A30" s="41"/>
      <c r="B30" s="47"/>
      <c r="C30" s="319" t="s">
        <v>682</v>
      </c>
      <c r="D30" s="319" t="s">
        <v>6201</v>
      </c>
      <c r="E30" s="20" t="s">
        <v>218</v>
      </c>
      <c r="F30" s="320">
        <v>1613.3900000000001</v>
      </c>
      <c r="G30" s="41"/>
      <c r="H30" s="47"/>
    </row>
    <row r="31" s="2" customFormat="1" ht="16.8" customHeight="1">
      <c r="A31" s="41"/>
      <c r="B31" s="47"/>
      <c r="C31" s="319" t="s">
        <v>686</v>
      </c>
      <c r="D31" s="319" t="s">
        <v>687</v>
      </c>
      <c r="E31" s="20" t="s">
        <v>218</v>
      </c>
      <c r="F31" s="320">
        <v>2522.2080000000001</v>
      </c>
      <c r="G31" s="41"/>
      <c r="H31" s="47"/>
    </row>
    <row r="32" s="2" customFormat="1" ht="16.8" customHeight="1">
      <c r="A32" s="41"/>
      <c r="B32" s="47"/>
      <c r="C32" s="315" t="s">
        <v>585</v>
      </c>
      <c r="D32" s="316" t="s">
        <v>21</v>
      </c>
      <c r="E32" s="317" t="s">
        <v>21</v>
      </c>
      <c r="F32" s="318">
        <v>1937.4079999999999</v>
      </c>
      <c r="G32" s="41"/>
      <c r="H32" s="47"/>
    </row>
    <row r="33" s="2" customFormat="1" ht="16.8" customHeight="1">
      <c r="A33" s="41"/>
      <c r="B33" s="47"/>
      <c r="C33" s="319" t="s">
        <v>21</v>
      </c>
      <c r="D33" s="319" t="s">
        <v>615</v>
      </c>
      <c r="E33" s="20" t="s">
        <v>21</v>
      </c>
      <c r="F33" s="320">
        <v>0</v>
      </c>
      <c r="G33" s="41"/>
      <c r="H33" s="47"/>
    </row>
    <row r="34" s="2" customFormat="1" ht="16.8" customHeight="1">
      <c r="A34" s="41"/>
      <c r="B34" s="47"/>
      <c r="C34" s="319" t="s">
        <v>21</v>
      </c>
      <c r="D34" s="319" t="s">
        <v>616</v>
      </c>
      <c r="E34" s="20" t="s">
        <v>21</v>
      </c>
      <c r="F34" s="320">
        <v>0</v>
      </c>
      <c r="G34" s="41"/>
      <c r="H34" s="47"/>
    </row>
    <row r="35" s="2" customFormat="1" ht="16.8" customHeight="1">
      <c r="A35" s="41"/>
      <c r="B35" s="47"/>
      <c r="C35" s="319" t="s">
        <v>21</v>
      </c>
      <c r="D35" s="319" t="s">
        <v>617</v>
      </c>
      <c r="E35" s="20" t="s">
        <v>21</v>
      </c>
      <c r="F35" s="320">
        <v>20.300000000000001</v>
      </c>
      <c r="G35" s="41"/>
      <c r="H35" s="47"/>
    </row>
    <row r="36" s="2" customFormat="1" ht="16.8" customHeight="1">
      <c r="A36" s="41"/>
      <c r="B36" s="47"/>
      <c r="C36" s="319" t="s">
        <v>21</v>
      </c>
      <c r="D36" s="319" t="s">
        <v>618</v>
      </c>
      <c r="E36" s="20" t="s">
        <v>21</v>
      </c>
      <c r="F36" s="320">
        <v>0</v>
      </c>
      <c r="G36" s="41"/>
      <c r="H36" s="47"/>
    </row>
    <row r="37" s="2" customFormat="1" ht="16.8" customHeight="1">
      <c r="A37" s="41"/>
      <c r="B37" s="47"/>
      <c r="C37" s="319" t="s">
        <v>21</v>
      </c>
      <c r="D37" s="319" t="s">
        <v>619</v>
      </c>
      <c r="E37" s="20" t="s">
        <v>21</v>
      </c>
      <c r="F37" s="320">
        <v>0</v>
      </c>
      <c r="G37" s="41"/>
      <c r="H37" s="47"/>
    </row>
    <row r="38" s="2" customFormat="1" ht="16.8" customHeight="1">
      <c r="A38" s="41"/>
      <c r="B38" s="47"/>
      <c r="C38" s="319" t="s">
        <v>21</v>
      </c>
      <c r="D38" s="319" t="s">
        <v>620</v>
      </c>
      <c r="E38" s="20" t="s">
        <v>21</v>
      </c>
      <c r="F38" s="320">
        <v>0</v>
      </c>
      <c r="G38" s="41"/>
      <c r="H38" s="47"/>
    </row>
    <row r="39" s="2" customFormat="1" ht="16.8" customHeight="1">
      <c r="A39" s="41"/>
      <c r="B39" s="47"/>
      <c r="C39" s="319" t="s">
        <v>21</v>
      </c>
      <c r="D39" s="319" t="s">
        <v>621</v>
      </c>
      <c r="E39" s="20" t="s">
        <v>21</v>
      </c>
      <c r="F39" s="320">
        <v>0</v>
      </c>
      <c r="G39" s="41"/>
      <c r="H39" s="47"/>
    </row>
    <row r="40" s="2" customFormat="1" ht="16.8" customHeight="1">
      <c r="A40" s="41"/>
      <c r="B40" s="47"/>
      <c r="C40" s="319" t="s">
        <v>21</v>
      </c>
      <c r="D40" s="319" t="s">
        <v>622</v>
      </c>
      <c r="E40" s="20" t="s">
        <v>21</v>
      </c>
      <c r="F40" s="320">
        <v>29.030000000000001</v>
      </c>
      <c r="G40" s="41"/>
      <c r="H40" s="47"/>
    </row>
    <row r="41" s="2" customFormat="1" ht="16.8" customHeight="1">
      <c r="A41" s="41"/>
      <c r="B41" s="47"/>
      <c r="C41" s="319" t="s">
        <v>21</v>
      </c>
      <c r="D41" s="319" t="s">
        <v>623</v>
      </c>
      <c r="E41" s="20" t="s">
        <v>21</v>
      </c>
      <c r="F41" s="320">
        <v>19.353999999999999</v>
      </c>
      <c r="G41" s="41"/>
      <c r="H41" s="47"/>
    </row>
    <row r="42" s="2" customFormat="1" ht="16.8" customHeight="1">
      <c r="A42" s="41"/>
      <c r="B42" s="47"/>
      <c r="C42" s="319" t="s">
        <v>21</v>
      </c>
      <c r="D42" s="319" t="s">
        <v>624</v>
      </c>
      <c r="E42" s="20" t="s">
        <v>21</v>
      </c>
      <c r="F42" s="320">
        <v>0</v>
      </c>
      <c r="G42" s="41"/>
      <c r="H42" s="47"/>
    </row>
    <row r="43" s="2" customFormat="1" ht="16.8" customHeight="1">
      <c r="A43" s="41"/>
      <c r="B43" s="47"/>
      <c r="C43" s="319" t="s">
        <v>21</v>
      </c>
      <c r="D43" s="319" t="s">
        <v>625</v>
      </c>
      <c r="E43" s="20" t="s">
        <v>21</v>
      </c>
      <c r="F43" s="320">
        <v>10.5</v>
      </c>
      <c r="G43" s="41"/>
      <c r="H43" s="47"/>
    </row>
    <row r="44" s="2" customFormat="1" ht="16.8" customHeight="1">
      <c r="A44" s="41"/>
      <c r="B44" s="47"/>
      <c r="C44" s="319" t="s">
        <v>21</v>
      </c>
      <c r="D44" s="319" t="s">
        <v>626</v>
      </c>
      <c r="E44" s="20" t="s">
        <v>21</v>
      </c>
      <c r="F44" s="320">
        <v>0</v>
      </c>
      <c r="G44" s="41"/>
      <c r="H44" s="47"/>
    </row>
    <row r="45" s="2" customFormat="1" ht="16.8" customHeight="1">
      <c r="A45" s="41"/>
      <c r="B45" s="47"/>
      <c r="C45" s="319" t="s">
        <v>21</v>
      </c>
      <c r="D45" s="319" t="s">
        <v>627</v>
      </c>
      <c r="E45" s="20" t="s">
        <v>21</v>
      </c>
      <c r="F45" s="320">
        <v>18</v>
      </c>
      <c r="G45" s="41"/>
      <c r="H45" s="47"/>
    </row>
    <row r="46" s="2" customFormat="1" ht="16.8" customHeight="1">
      <c r="A46" s="41"/>
      <c r="B46" s="47"/>
      <c r="C46" s="319" t="s">
        <v>21</v>
      </c>
      <c r="D46" s="319" t="s">
        <v>628</v>
      </c>
      <c r="E46" s="20" t="s">
        <v>21</v>
      </c>
      <c r="F46" s="320">
        <v>0</v>
      </c>
      <c r="G46" s="41"/>
      <c r="H46" s="47"/>
    </row>
    <row r="47" s="2" customFormat="1" ht="16.8" customHeight="1">
      <c r="A47" s="41"/>
      <c r="B47" s="47"/>
      <c r="C47" s="319" t="s">
        <v>21</v>
      </c>
      <c r="D47" s="319" t="s">
        <v>629</v>
      </c>
      <c r="E47" s="20" t="s">
        <v>21</v>
      </c>
      <c r="F47" s="320">
        <v>456.94999999999999</v>
      </c>
      <c r="G47" s="41"/>
      <c r="H47" s="47"/>
    </row>
    <row r="48" s="2" customFormat="1" ht="16.8" customHeight="1">
      <c r="A48" s="41"/>
      <c r="B48" s="47"/>
      <c r="C48" s="319" t="s">
        <v>21</v>
      </c>
      <c r="D48" s="319" t="s">
        <v>630</v>
      </c>
      <c r="E48" s="20" t="s">
        <v>21</v>
      </c>
      <c r="F48" s="320">
        <v>0</v>
      </c>
      <c r="G48" s="41"/>
      <c r="H48" s="47"/>
    </row>
    <row r="49" s="2" customFormat="1" ht="16.8" customHeight="1">
      <c r="A49" s="41"/>
      <c r="B49" s="47"/>
      <c r="C49" s="319" t="s">
        <v>21</v>
      </c>
      <c r="D49" s="319" t="s">
        <v>631</v>
      </c>
      <c r="E49" s="20" t="s">
        <v>21</v>
      </c>
      <c r="F49" s="320">
        <v>-224.869</v>
      </c>
      <c r="G49" s="41"/>
      <c r="H49" s="47"/>
    </row>
    <row r="50" s="2" customFormat="1" ht="16.8" customHeight="1">
      <c r="A50" s="41"/>
      <c r="B50" s="47"/>
      <c r="C50" s="319" t="s">
        <v>21</v>
      </c>
      <c r="D50" s="319" t="s">
        <v>632</v>
      </c>
      <c r="E50" s="20" t="s">
        <v>21</v>
      </c>
      <c r="F50" s="320">
        <v>0</v>
      </c>
      <c r="G50" s="41"/>
      <c r="H50" s="47"/>
    </row>
    <row r="51" s="2" customFormat="1" ht="16.8" customHeight="1">
      <c r="A51" s="41"/>
      <c r="B51" s="47"/>
      <c r="C51" s="319" t="s">
        <v>21</v>
      </c>
      <c r="D51" s="319" t="s">
        <v>633</v>
      </c>
      <c r="E51" s="20" t="s">
        <v>21</v>
      </c>
      <c r="F51" s="320">
        <v>150.13200000000001</v>
      </c>
      <c r="G51" s="41"/>
      <c r="H51" s="47"/>
    </row>
    <row r="52" s="2" customFormat="1" ht="16.8" customHeight="1">
      <c r="A52" s="41"/>
      <c r="B52" s="47"/>
      <c r="C52" s="319" t="s">
        <v>21</v>
      </c>
      <c r="D52" s="319" t="s">
        <v>634</v>
      </c>
      <c r="E52" s="20" t="s">
        <v>21</v>
      </c>
      <c r="F52" s="320">
        <v>0</v>
      </c>
      <c r="G52" s="41"/>
      <c r="H52" s="47"/>
    </row>
    <row r="53" s="2" customFormat="1" ht="16.8" customHeight="1">
      <c r="A53" s="41"/>
      <c r="B53" s="47"/>
      <c r="C53" s="319" t="s">
        <v>21</v>
      </c>
      <c r="D53" s="319" t="s">
        <v>635</v>
      </c>
      <c r="E53" s="20" t="s">
        <v>21</v>
      </c>
      <c r="F53" s="320">
        <v>30.527000000000001</v>
      </c>
      <c r="G53" s="41"/>
      <c r="H53" s="47"/>
    </row>
    <row r="54" s="2" customFormat="1" ht="16.8" customHeight="1">
      <c r="A54" s="41"/>
      <c r="B54" s="47"/>
      <c r="C54" s="319" t="s">
        <v>21</v>
      </c>
      <c r="D54" s="319" t="s">
        <v>636</v>
      </c>
      <c r="E54" s="20" t="s">
        <v>21</v>
      </c>
      <c r="F54" s="320">
        <v>0</v>
      </c>
      <c r="G54" s="41"/>
      <c r="H54" s="47"/>
    </row>
    <row r="55" s="2" customFormat="1" ht="16.8" customHeight="1">
      <c r="A55" s="41"/>
      <c r="B55" s="47"/>
      <c r="C55" s="319" t="s">
        <v>21</v>
      </c>
      <c r="D55" s="319" t="s">
        <v>637</v>
      </c>
      <c r="E55" s="20" t="s">
        <v>21</v>
      </c>
      <c r="F55" s="320">
        <v>272.88900000000001</v>
      </c>
      <c r="G55" s="41"/>
      <c r="H55" s="47"/>
    </row>
    <row r="56" s="2" customFormat="1" ht="16.8" customHeight="1">
      <c r="A56" s="41"/>
      <c r="B56" s="47"/>
      <c r="C56" s="319" t="s">
        <v>21</v>
      </c>
      <c r="D56" s="319" t="s">
        <v>638</v>
      </c>
      <c r="E56" s="20" t="s">
        <v>21</v>
      </c>
      <c r="F56" s="320">
        <v>574.87</v>
      </c>
      <c r="G56" s="41"/>
      <c r="H56" s="47"/>
    </row>
    <row r="57" s="2" customFormat="1" ht="16.8" customHeight="1">
      <c r="A57" s="41"/>
      <c r="B57" s="47"/>
      <c r="C57" s="319" t="s">
        <v>21</v>
      </c>
      <c r="D57" s="319" t="s">
        <v>639</v>
      </c>
      <c r="E57" s="20" t="s">
        <v>21</v>
      </c>
      <c r="F57" s="320">
        <v>0</v>
      </c>
      <c r="G57" s="41"/>
      <c r="H57" s="47"/>
    </row>
    <row r="58" s="2" customFormat="1" ht="16.8" customHeight="1">
      <c r="A58" s="41"/>
      <c r="B58" s="47"/>
      <c r="C58" s="319" t="s">
        <v>21</v>
      </c>
      <c r="D58" s="319" t="s">
        <v>640</v>
      </c>
      <c r="E58" s="20" t="s">
        <v>21</v>
      </c>
      <c r="F58" s="320">
        <v>72.959999999999994</v>
      </c>
      <c r="G58" s="41"/>
      <c r="H58" s="47"/>
    </row>
    <row r="59" s="2" customFormat="1" ht="16.8" customHeight="1">
      <c r="A59" s="41"/>
      <c r="B59" s="47"/>
      <c r="C59" s="319" t="s">
        <v>21</v>
      </c>
      <c r="D59" s="319" t="s">
        <v>641</v>
      </c>
      <c r="E59" s="20" t="s">
        <v>21</v>
      </c>
      <c r="F59" s="320">
        <v>0</v>
      </c>
      <c r="G59" s="41"/>
      <c r="H59" s="47"/>
    </row>
    <row r="60" s="2" customFormat="1" ht="16.8" customHeight="1">
      <c r="A60" s="41"/>
      <c r="B60" s="47"/>
      <c r="C60" s="319" t="s">
        <v>21</v>
      </c>
      <c r="D60" s="319" t="s">
        <v>642</v>
      </c>
      <c r="E60" s="20" t="s">
        <v>21</v>
      </c>
      <c r="F60" s="320">
        <v>17.800000000000001</v>
      </c>
      <c r="G60" s="41"/>
      <c r="H60" s="47"/>
    </row>
    <row r="61" s="2" customFormat="1" ht="16.8" customHeight="1">
      <c r="A61" s="41"/>
      <c r="B61" s="47"/>
      <c r="C61" s="319" t="s">
        <v>21</v>
      </c>
      <c r="D61" s="319" t="s">
        <v>643</v>
      </c>
      <c r="E61" s="20" t="s">
        <v>21</v>
      </c>
      <c r="F61" s="320">
        <v>0</v>
      </c>
      <c r="G61" s="41"/>
      <c r="H61" s="47"/>
    </row>
    <row r="62" s="2" customFormat="1" ht="16.8" customHeight="1">
      <c r="A62" s="41"/>
      <c r="B62" s="47"/>
      <c r="C62" s="319" t="s">
        <v>21</v>
      </c>
      <c r="D62" s="319" t="s">
        <v>644</v>
      </c>
      <c r="E62" s="20" t="s">
        <v>21</v>
      </c>
      <c r="F62" s="320">
        <v>11.6</v>
      </c>
      <c r="G62" s="41"/>
      <c r="H62" s="47"/>
    </row>
    <row r="63" s="2" customFormat="1" ht="16.8" customHeight="1">
      <c r="A63" s="41"/>
      <c r="B63" s="47"/>
      <c r="C63" s="319" t="s">
        <v>21</v>
      </c>
      <c r="D63" s="319" t="s">
        <v>645</v>
      </c>
      <c r="E63" s="20" t="s">
        <v>21</v>
      </c>
      <c r="F63" s="320">
        <v>0</v>
      </c>
      <c r="G63" s="41"/>
      <c r="H63" s="47"/>
    </row>
    <row r="64" s="2" customFormat="1" ht="16.8" customHeight="1">
      <c r="A64" s="41"/>
      <c r="B64" s="47"/>
      <c r="C64" s="319" t="s">
        <v>21</v>
      </c>
      <c r="D64" s="319" t="s">
        <v>646</v>
      </c>
      <c r="E64" s="20" t="s">
        <v>21</v>
      </c>
      <c r="F64" s="320">
        <v>8.2080000000000002</v>
      </c>
      <c r="G64" s="41"/>
      <c r="H64" s="47"/>
    </row>
    <row r="65" s="2" customFormat="1" ht="16.8" customHeight="1">
      <c r="A65" s="41"/>
      <c r="B65" s="47"/>
      <c r="C65" s="319" t="s">
        <v>21</v>
      </c>
      <c r="D65" s="319" t="s">
        <v>647</v>
      </c>
      <c r="E65" s="20" t="s">
        <v>21</v>
      </c>
      <c r="F65" s="320">
        <v>0</v>
      </c>
      <c r="G65" s="41"/>
      <c r="H65" s="47"/>
    </row>
    <row r="66" s="2" customFormat="1" ht="16.8" customHeight="1">
      <c r="A66" s="41"/>
      <c r="B66" s="47"/>
      <c r="C66" s="319" t="s">
        <v>21</v>
      </c>
      <c r="D66" s="319" t="s">
        <v>648</v>
      </c>
      <c r="E66" s="20" t="s">
        <v>21</v>
      </c>
      <c r="F66" s="320">
        <v>5.9000000000000004</v>
      </c>
      <c r="G66" s="41"/>
      <c r="H66" s="47"/>
    </row>
    <row r="67" s="2" customFormat="1" ht="16.8" customHeight="1">
      <c r="A67" s="41"/>
      <c r="B67" s="47"/>
      <c r="C67" s="319" t="s">
        <v>21</v>
      </c>
      <c r="D67" s="319" t="s">
        <v>649</v>
      </c>
      <c r="E67" s="20" t="s">
        <v>21</v>
      </c>
      <c r="F67" s="320">
        <v>0</v>
      </c>
      <c r="G67" s="41"/>
      <c r="H67" s="47"/>
    </row>
    <row r="68" s="2" customFormat="1" ht="16.8" customHeight="1">
      <c r="A68" s="41"/>
      <c r="B68" s="47"/>
      <c r="C68" s="319" t="s">
        <v>21</v>
      </c>
      <c r="D68" s="319" t="s">
        <v>650</v>
      </c>
      <c r="E68" s="20" t="s">
        <v>21</v>
      </c>
      <c r="F68" s="320">
        <v>4.617</v>
      </c>
      <c r="G68" s="41"/>
      <c r="H68" s="47"/>
    </row>
    <row r="69" s="2" customFormat="1" ht="16.8" customHeight="1">
      <c r="A69" s="41"/>
      <c r="B69" s="47"/>
      <c r="C69" s="319" t="s">
        <v>21</v>
      </c>
      <c r="D69" s="319" t="s">
        <v>651</v>
      </c>
      <c r="E69" s="20" t="s">
        <v>21</v>
      </c>
      <c r="F69" s="320">
        <v>0</v>
      </c>
      <c r="G69" s="41"/>
      <c r="H69" s="47"/>
    </row>
    <row r="70" s="2" customFormat="1" ht="16.8" customHeight="1">
      <c r="A70" s="41"/>
      <c r="B70" s="47"/>
      <c r="C70" s="319" t="s">
        <v>21</v>
      </c>
      <c r="D70" s="319" t="s">
        <v>652</v>
      </c>
      <c r="E70" s="20" t="s">
        <v>21</v>
      </c>
      <c r="F70" s="320">
        <v>0</v>
      </c>
      <c r="G70" s="41"/>
      <c r="H70" s="47"/>
    </row>
    <row r="71" s="2" customFormat="1" ht="16.8" customHeight="1">
      <c r="A71" s="41"/>
      <c r="B71" s="47"/>
      <c r="C71" s="319" t="s">
        <v>21</v>
      </c>
      <c r="D71" s="319" t="s">
        <v>653</v>
      </c>
      <c r="E71" s="20" t="s">
        <v>21</v>
      </c>
      <c r="F71" s="320">
        <v>8.6400000000000006</v>
      </c>
      <c r="G71" s="41"/>
      <c r="H71" s="47"/>
    </row>
    <row r="72" s="2" customFormat="1" ht="16.8" customHeight="1">
      <c r="A72" s="41"/>
      <c r="B72" s="47"/>
      <c r="C72" s="319" t="s">
        <v>21</v>
      </c>
      <c r="D72" s="319" t="s">
        <v>654</v>
      </c>
      <c r="E72" s="20" t="s">
        <v>21</v>
      </c>
      <c r="F72" s="320">
        <v>0</v>
      </c>
      <c r="G72" s="41"/>
      <c r="H72" s="47"/>
    </row>
    <row r="73" s="2" customFormat="1" ht="16.8" customHeight="1">
      <c r="A73" s="41"/>
      <c r="B73" s="47"/>
      <c r="C73" s="319" t="s">
        <v>21</v>
      </c>
      <c r="D73" s="319" t="s">
        <v>655</v>
      </c>
      <c r="E73" s="20" t="s">
        <v>21</v>
      </c>
      <c r="F73" s="320">
        <v>450</v>
      </c>
      <c r="G73" s="41"/>
      <c r="H73" s="47"/>
    </row>
    <row r="74" s="2" customFormat="1" ht="16.8" customHeight="1">
      <c r="A74" s="41"/>
      <c r="B74" s="47"/>
      <c r="C74" s="319" t="s">
        <v>21</v>
      </c>
      <c r="D74" s="319" t="s">
        <v>21</v>
      </c>
      <c r="E74" s="20" t="s">
        <v>21</v>
      </c>
      <c r="F74" s="320">
        <v>0</v>
      </c>
      <c r="G74" s="41"/>
      <c r="H74" s="47"/>
    </row>
    <row r="75" s="2" customFormat="1" ht="16.8" customHeight="1">
      <c r="A75" s="41"/>
      <c r="B75" s="47"/>
      <c r="C75" s="319" t="s">
        <v>585</v>
      </c>
      <c r="D75" s="319" t="s">
        <v>380</v>
      </c>
      <c r="E75" s="20" t="s">
        <v>21</v>
      </c>
      <c r="F75" s="320">
        <v>1937.4079999999999</v>
      </c>
      <c r="G75" s="41"/>
      <c r="H75" s="47"/>
    </row>
    <row r="76" s="2" customFormat="1" ht="16.8" customHeight="1">
      <c r="A76" s="41"/>
      <c r="B76" s="47"/>
      <c r="C76" s="321" t="s">
        <v>6195</v>
      </c>
      <c r="D76" s="41"/>
      <c r="E76" s="41"/>
      <c r="F76" s="41"/>
      <c r="G76" s="41"/>
      <c r="H76" s="47"/>
    </row>
    <row r="77" s="2" customFormat="1" ht="16.8" customHeight="1">
      <c r="A77" s="41"/>
      <c r="B77" s="47"/>
      <c r="C77" s="319" t="s">
        <v>612</v>
      </c>
      <c r="D77" s="319" t="s">
        <v>613</v>
      </c>
      <c r="E77" s="20" t="s">
        <v>218</v>
      </c>
      <c r="F77" s="320">
        <v>1937.4079999999999</v>
      </c>
      <c r="G77" s="41"/>
      <c r="H77" s="47"/>
    </row>
    <row r="78" s="2" customFormat="1" ht="16.8" customHeight="1">
      <c r="A78" s="41"/>
      <c r="B78" s="47"/>
      <c r="C78" s="319" t="s">
        <v>675</v>
      </c>
      <c r="D78" s="319" t="s">
        <v>6200</v>
      </c>
      <c r="E78" s="20" t="s">
        <v>218</v>
      </c>
      <c r="F78" s="320">
        <v>2522.2080000000001</v>
      </c>
      <c r="G78" s="41"/>
      <c r="H78" s="47"/>
    </row>
    <row r="79" s="2" customFormat="1" ht="16.8" customHeight="1">
      <c r="A79" s="41"/>
      <c r="B79" s="47"/>
      <c r="C79" s="319" t="s">
        <v>682</v>
      </c>
      <c r="D79" s="319" t="s">
        <v>6201</v>
      </c>
      <c r="E79" s="20" t="s">
        <v>218</v>
      </c>
      <c r="F79" s="320">
        <v>1613.3900000000001</v>
      </c>
      <c r="G79" s="41"/>
      <c r="H79" s="47"/>
    </row>
    <row r="80" s="2" customFormat="1" ht="16.8" customHeight="1">
      <c r="A80" s="41"/>
      <c r="B80" s="47"/>
      <c r="C80" s="319" t="s">
        <v>686</v>
      </c>
      <c r="D80" s="319" t="s">
        <v>687</v>
      </c>
      <c r="E80" s="20" t="s">
        <v>218</v>
      </c>
      <c r="F80" s="320">
        <v>2522.2080000000001</v>
      </c>
      <c r="G80" s="41"/>
      <c r="H80" s="47"/>
    </row>
    <row r="81" s="2" customFormat="1" ht="16.8" customHeight="1">
      <c r="A81" s="41"/>
      <c r="B81" s="47"/>
      <c r="C81" s="315" t="s">
        <v>6202</v>
      </c>
      <c r="D81" s="316" t="s">
        <v>21</v>
      </c>
      <c r="E81" s="317" t="s">
        <v>21</v>
      </c>
      <c r="F81" s="318">
        <v>392.62799999999999</v>
      </c>
      <c r="G81" s="41"/>
      <c r="H81" s="47"/>
    </row>
    <row r="82" s="2" customFormat="1" ht="16.8" customHeight="1">
      <c r="A82" s="41"/>
      <c r="B82" s="47"/>
      <c r="C82" s="315" t="s">
        <v>6203</v>
      </c>
      <c r="D82" s="316" t="s">
        <v>21</v>
      </c>
      <c r="E82" s="317" t="s">
        <v>21</v>
      </c>
      <c r="F82" s="318">
        <v>477.38499999999999</v>
      </c>
      <c r="G82" s="41"/>
      <c r="H82" s="47"/>
    </row>
    <row r="83" s="2" customFormat="1" ht="16.8" customHeight="1">
      <c r="A83" s="41"/>
      <c r="B83" s="47"/>
      <c r="C83" s="315" t="s">
        <v>6204</v>
      </c>
      <c r="D83" s="316" t="s">
        <v>21</v>
      </c>
      <c r="E83" s="317" t="s">
        <v>21</v>
      </c>
      <c r="F83" s="318">
        <v>550</v>
      </c>
      <c r="G83" s="41"/>
      <c r="H83" s="47"/>
    </row>
    <row r="84" s="2" customFormat="1" ht="16.8" customHeight="1">
      <c r="A84" s="41"/>
      <c r="B84" s="47"/>
      <c r="C84" s="315" t="s">
        <v>587</v>
      </c>
      <c r="D84" s="316" t="s">
        <v>21</v>
      </c>
      <c r="E84" s="317" t="s">
        <v>21</v>
      </c>
      <c r="F84" s="318">
        <v>20.329999999999998</v>
      </c>
      <c r="G84" s="41"/>
      <c r="H84" s="47"/>
    </row>
    <row r="85" s="2" customFormat="1" ht="16.8" customHeight="1">
      <c r="A85" s="41"/>
      <c r="B85" s="47"/>
      <c r="C85" s="319" t="s">
        <v>21</v>
      </c>
      <c r="D85" s="319" t="s">
        <v>1739</v>
      </c>
      <c r="E85" s="20" t="s">
        <v>21</v>
      </c>
      <c r="F85" s="320">
        <v>0</v>
      </c>
      <c r="G85" s="41"/>
      <c r="H85" s="47"/>
    </row>
    <row r="86" s="2" customFormat="1" ht="16.8" customHeight="1">
      <c r="A86" s="41"/>
      <c r="B86" s="47"/>
      <c r="C86" s="319" t="s">
        <v>21</v>
      </c>
      <c r="D86" s="319" t="s">
        <v>1842</v>
      </c>
      <c r="E86" s="20" t="s">
        <v>21</v>
      </c>
      <c r="F86" s="320">
        <v>20.329999999999998</v>
      </c>
      <c r="G86" s="41"/>
      <c r="H86" s="47"/>
    </row>
    <row r="87" s="2" customFormat="1" ht="16.8" customHeight="1">
      <c r="A87" s="41"/>
      <c r="B87" s="47"/>
      <c r="C87" s="319" t="s">
        <v>21</v>
      </c>
      <c r="D87" s="319" t="s">
        <v>21</v>
      </c>
      <c r="E87" s="20" t="s">
        <v>21</v>
      </c>
      <c r="F87" s="320">
        <v>0</v>
      </c>
      <c r="G87" s="41"/>
      <c r="H87" s="47"/>
    </row>
    <row r="88" s="2" customFormat="1" ht="16.8" customHeight="1">
      <c r="A88" s="41"/>
      <c r="B88" s="47"/>
      <c r="C88" s="319" t="s">
        <v>587</v>
      </c>
      <c r="D88" s="319" t="s">
        <v>380</v>
      </c>
      <c r="E88" s="20" t="s">
        <v>21</v>
      </c>
      <c r="F88" s="320">
        <v>20.329999999999998</v>
      </c>
      <c r="G88" s="41"/>
      <c r="H88" s="47"/>
    </row>
    <row r="89" s="2" customFormat="1" ht="16.8" customHeight="1">
      <c r="A89" s="41"/>
      <c r="B89" s="47"/>
      <c r="C89" s="321" t="s">
        <v>6195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19" t="s">
        <v>1838</v>
      </c>
      <c r="D90" s="319" t="s">
        <v>6205</v>
      </c>
      <c r="E90" s="20" t="s">
        <v>248</v>
      </c>
      <c r="F90" s="320">
        <v>20.329999999999998</v>
      </c>
      <c r="G90" s="41"/>
      <c r="H90" s="47"/>
    </row>
    <row r="91" s="2" customFormat="1" ht="16.8" customHeight="1">
      <c r="A91" s="41"/>
      <c r="B91" s="47"/>
      <c r="C91" s="319" t="s">
        <v>1735</v>
      </c>
      <c r="D91" s="319" t="s">
        <v>6206</v>
      </c>
      <c r="E91" s="20" t="s">
        <v>248</v>
      </c>
      <c r="F91" s="320">
        <v>20.329999999999998</v>
      </c>
      <c r="G91" s="41"/>
      <c r="H91" s="47"/>
    </row>
    <row r="92" s="2" customFormat="1" ht="16.8" customHeight="1">
      <c r="A92" s="41"/>
      <c r="B92" s="47"/>
      <c r="C92" s="319" t="s">
        <v>1741</v>
      </c>
      <c r="D92" s="319" t="s">
        <v>6207</v>
      </c>
      <c r="E92" s="20" t="s">
        <v>248</v>
      </c>
      <c r="F92" s="320">
        <v>20.329999999999998</v>
      </c>
      <c r="G92" s="41"/>
      <c r="H92" s="47"/>
    </row>
    <row r="93" s="2" customFormat="1" ht="16.8" customHeight="1">
      <c r="A93" s="41"/>
      <c r="B93" s="47"/>
      <c r="C93" s="319" t="s">
        <v>1849</v>
      </c>
      <c r="D93" s="319" t="s">
        <v>6208</v>
      </c>
      <c r="E93" s="20" t="s">
        <v>248</v>
      </c>
      <c r="F93" s="320">
        <v>40.659999999999997</v>
      </c>
      <c r="G93" s="41"/>
      <c r="H93" s="47"/>
    </row>
    <row r="94" s="2" customFormat="1" ht="16.8" customHeight="1">
      <c r="A94" s="41"/>
      <c r="B94" s="47"/>
      <c r="C94" s="319" t="s">
        <v>1869</v>
      </c>
      <c r="D94" s="319" t="s">
        <v>6209</v>
      </c>
      <c r="E94" s="20" t="s">
        <v>248</v>
      </c>
      <c r="F94" s="320">
        <v>446.70999999999998</v>
      </c>
      <c r="G94" s="41"/>
      <c r="H94" s="47"/>
    </row>
    <row r="95" s="2" customFormat="1" ht="16.8" customHeight="1">
      <c r="A95" s="41"/>
      <c r="B95" s="47"/>
      <c r="C95" s="319" t="s">
        <v>1885</v>
      </c>
      <c r="D95" s="319" t="s">
        <v>6210</v>
      </c>
      <c r="E95" s="20" t="s">
        <v>248</v>
      </c>
      <c r="F95" s="320">
        <v>20.329999999999998</v>
      </c>
      <c r="G95" s="41"/>
      <c r="H95" s="47"/>
    </row>
    <row r="96" s="2" customFormat="1" ht="16.8" customHeight="1">
      <c r="A96" s="41"/>
      <c r="B96" s="47"/>
      <c r="C96" s="319" t="s">
        <v>1844</v>
      </c>
      <c r="D96" s="319" t="s">
        <v>1845</v>
      </c>
      <c r="E96" s="20" t="s">
        <v>284</v>
      </c>
      <c r="F96" s="320">
        <v>0.0070000000000000001</v>
      </c>
      <c r="G96" s="41"/>
      <c r="H96" s="47"/>
    </row>
    <row r="97" s="2" customFormat="1" ht="16.8" customHeight="1">
      <c r="A97" s="41"/>
      <c r="B97" s="47"/>
      <c r="C97" s="319" t="s">
        <v>1890</v>
      </c>
      <c r="D97" s="319" t="s">
        <v>1891</v>
      </c>
      <c r="E97" s="20" t="s">
        <v>218</v>
      </c>
      <c r="F97" s="320">
        <v>0.42699999999999999</v>
      </c>
      <c r="G97" s="41"/>
      <c r="H97" s="47"/>
    </row>
    <row r="98" s="2" customFormat="1" ht="16.8" customHeight="1">
      <c r="A98" s="41"/>
      <c r="B98" s="47"/>
      <c r="C98" s="319" t="s">
        <v>1880</v>
      </c>
      <c r="D98" s="319" t="s">
        <v>1881</v>
      </c>
      <c r="E98" s="20" t="s">
        <v>248</v>
      </c>
      <c r="F98" s="320">
        <v>21.347000000000001</v>
      </c>
      <c r="G98" s="41"/>
      <c r="H98" s="47"/>
    </row>
    <row r="99" s="2" customFormat="1" ht="16.8" customHeight="1">
      <c r="A99" s="41"/>
      <c r="B99" s="47"/>
      <c r="C99" s="319" t="s">
        <v>1746</v>
      </c>
      <c r="D99" s="319" t="s">
        <v>1747</v>
      </c>
      <c r="E99" s="20" t="s">
        <v>248</v>
      </c>
      <c r="F99" s="320">
        <v>22.363</v>
      </c>
      <c r="G99" s="41"/>
      <c r="H99" s="47"/>
    </row>
    <row r="100" s="2" customFormat="1">
      <c r="A100" s="41"/>
      <c r="B100" s="47"/>
      <c r="C100" s="319" t="s">
        <v>1856</v>
      </c>
      <c r="D100" s="319" t="s">
        <v>1857</v>
      </c>
      <c r="E100" s="20" t="s">
        <v>248</v>
      </c>
      <c r="F100" s="320">
        <v>47.369</v>
      </c>
      <c r="G100" s="41"/>
      <c r="H100" s="47"/>
    </row>
    <row r="101" s="2" customFormat="1" ht="16.8" customHeight="1">
      <c r="A101" s="41"/>
      <c r="B101" s="47"/>
      <c r="C101" s="315" t="s">
        <v>2940</v>
      </c>
      <c r="D101" s="316" t="s">
        <v>21</v>
      </c>
      <c r="E101" s="317" t="s">
        <v>21</v>
      </c>
      <c r="F101" s="318">
        <v>157.678</v>
      </c>
      <c r="G101" s="41"/>
      <c r="H101" s="47"/>
    </row>
    <row r="102" s="2" customFormat="1" ht="16.8" customHeight="1">
      <c r="A102" s="41"/>
      <c r="B102" s="47"/>
      <c r="C102" s="315" t="s">
        <v>589</v>
      </c>
      <c r="D102" s="316" t="s">
        <v>21</v>
      </c>
      <c r="E102" s="317" t="s">
        <v>21</v>
      </c>
      <c r="F102" s="318">
        <v>1613.3900000000001</v>
      </c>
      <c r="G102" s="41"/>
      <c r="H102" s="47"/>
    </row>
    <row r="103" s="2" customFormat="1" ht="16.8" customHeight="1">
      <c r="A103" s="41"/>
      <c r="B103" s="47"/>
      <c r="C103" s="319" t="s">
        <v>21</v>
      </c>
      <c r="D103" s="319" t="s">
        <v>679</v>
      </c>
      <c r="E103" s="20" t="s">
        <v>21</v>
      </c>
      <c r="F103" s="320">
        <v>0</v>
      </c>
      <c r="G103" s="41"/>
      <c r="H103" s="47"/>
    </row>
    <row r="104" s="2" customFormat="1" ht="16.8" customHeight="1">
      <c r="A104" s="41"/>
      <c r="B104" s="47"/>
      <c r="C104" s="319" t="s">
        <v>21</v>
      </c>
      <c r="D104" s="319" t="s">
        <v>585</v>
      </c>
      <c r="E104" s="20" t="s">
        <v>21</v>
      </c>
      <c r="F104" s="320">
        <v>1937.4079999999999</v>
      </c>
      <c r="G104" s="41"/>
      <c r="H104" s="47"/>
    </row>
    <row r="105" s="2" customFormat="1" ht="16.8" customHeight="1">
      <c r="A105" s="41"/>
      <c r="B105" s="47"/>
      <c r="C105" s="319" t="s">
        <v>21</v>
      </c>
      <c r="D105" s="319" t="s">
        <v>583</v>
      </c>
      <c r="E105" s="20" t="s">
        <v>21</v>
      </c>
      <c r="F105" s="320">
        <v>130.39099999999999</v>
      </c>
      <c r="G105" s="41"/>
      <c r="H105" s="47"/>
    </row>
    <row r="106" s="2" customFormat="1" ht="16.8" customHeight="1">
      <c r="A106" s="41"/>
      <c r="B106" s="47"/>
      <c r="C106" s="319" t="s">
        <v>21</v>
      </c>
      <c r="D106" s="319" t="s">
        <v>21</v>
      </c>
      <c r="E106" s="20" t="s">
        <v>21</v>
      </c>
      <c r="F106" s="320">
        <v>0</v>
      </c>
      <c r="G106" s="41"/>
      <c r="H106" s="47"/>
    </row>
    <row r="107" s="2" customFormat="1" ht="16.8" customHeight="1">
      <c r="A107" s="41"/>
      <c r="B107" s="47"/>
      <c r="C107" s="319" t="s">
        <v>21</v>
      </c>
      <c r="D107" s="319" t="s">
        <v>680</v>
      </c>
      <c r="E107" s="20" t="s">
        <v>21</v>
      </c>
      <c r="F107" s="320">
        <v>0</v>
      </c>
      <c r="G107" s="41"/>
      <c r="H107" s="47"/>
    </row>
    <row r="108" s="2" customFormat="1" ht="16.8" customHeight="1">
      <c r="A108" s="41"/>
      <c r="B108" s="47"/>
      <c r="C108" s="319" t="s">
        <v>21</v>
      </c>
      <c r="D108" s="319" t="s">
        <v>685</v>
      </c>
      <c r="E108" s="20" t="s">
        <v>21</v>
      </c>
      <c r="F108" s="320">
        <v>-454.40899999999999</v>
      </c>
      <c r="G108" s="41"/>
      <c r="H108" s="47"/>
    </row>
    <row r="109" s="2" customFormat="1" ht="16.8" customHeight="1">
      <c r="A109" s="41"/>
      <c r="B109" s="47"/>
      <c r="C109" s="319" t="s">
        <v>21</v>
      </c>
      <c r="D109" s="319" t="s">
        <v>21</v>
      </c>
      <c r="E109" s="20" t="s">
        <v>21</v>
      </c>
      <c r="F109" s="320">
        <v>0</v>
      </c>
      <c r="G109" s="41"/>
      <c r="H109" s="47"/>
    </row>
    <row r="110" s="2" customFormat="1" ht="16.8" customHeight="1">
      <c r="A110" s="41"/>
      <c r="B110" s="47"/>
      <c r="C110" s="319" t="s">
        <v>589</v>
      </c>
      <c r="D110" s="319" t="s">
        <v>380</v>
      </c>
      <c r="E110" s="20" t="s">
        <v>21</v>
      </c>
      <c r="F110" s="320">
        <v>1613.3900000000001</v>
      </c>
      <c r="G110" s="41"/>
      <c r="H110" s="47"/>
    </row>
    <row r="111" s="2" customFormat="1" ht="16.8" customHeight="1">
      <c r="A111" s="41"/>
      <c r="B111" s="47"/>
      <c r="C111" s="321" t="s">
        <v>6195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319" t="s">
        <v>682</v>
      </c>
      <c r="D112" s="319" t="s">
        <v>6201</v>
      </c>
      <c r="E112" s="20" t="s">
        <v>218</v>
      </c>
      <c r="F112" s="320">
        <v>1613.3900000000001</v>
      </c>
      <c r="G112" s="41"/>
      <c r="H112" s="47"/>
    </row>
    <row r="113" s="2" customFormat="1" ht="16.8" customHeight="1">
      <c r="A113" s="41"/>
      <c r="B113" s="47"/>
      <c r="C113" s="319" t="s">
        <v>689</v>
      </c>
      <c r="D113" s="319" t="s">
        <v>6211</v>
      </c>
      <c r="E113" s="20" t="s">
        <v>284</v>
      </c>
      <c r="F113" s="320">
        <v>2904.1019999999999</v>
      </c>
      <c r="G113" s="41"/>
      <c r="H113" s="47"/>
    </row>
    <row r="114" s="2" customFormat="1" ht="16.8" customHeight="1">
      <c r="A114" s="41"/>
      <c r="B114" s="47"/>
      <c r="C114" s="315" t="s">
        <v>6212</v>
      </c>
      <c r="D114" s="316" t="s">
        <v>21</v>
      </c>
      <c r="E114" s="317" t="s">
        <v>21</v>
      </c>
      <c r="F114" s="318">
        <v>110.33</v>
      </c>
      <c r="G114" s="41"/>
      <c r="H114" s="47"/>
    </row>
    <row r="115" s="2" customFormat="1" ht="16.8" customHeight="1">
      <c r="A115" s="41"/>
      <c r="B115" s="47"/>
      <c r="C115" s="315" t="s">
        <v>6213</v>
      </c>
      <c r="D115" s="316" t="s">
        <v>21</v>
      </c>
      <c r="E115" s="317" t="s">
        <v>21</v>
      </c>
      <c r="F115" s="318">
        <v>45.887999999999998</v>
      </c>
      <c r="G115" s="41"/>
      <c r="H115" s="47"/>
    </row>
    <row r="116" s="2" customFormat="1" ht="16.8" customHeight="1">
      <c r="A116" s="41"/>
      <c r="B116" s="47"/>
      <c r="C116" s="315" t="s">
        <v>591</v>
      </c>
      <c r="D116" s="316" t="s">
        <v>21</v>
      </c>
      <c r="E116" s="317" t="s">
        <v>21</v>
      </c>
      <c r="F116" s="318">
        <v>908.81700000000001</v>
      </c>
      <c r="G116" s="41"/>
      <c r="H116" s="47"/>
    </row>
    <row r="117" s="2" customFormat="1" ht="16.8" customHeight="1">
      <c r="A117" s="41"/>
      <c r="B117" s="47"/>
      <c r="C117" s="319" t="s">
        <v>21</v>
      </c>
      <c r="D117" s="319" t="s">
        <v>697</v>
      </c>
      <c r="E117" s="20" t="s">
        <v>21</v>
      </c>
      <c r="F117" s="320">
        <v>0</v>
      </c>
      <c r="G117" s="41"/>
      <c r="H117" s="47"/>
    </row>
    <row r="118" s="2" customFormat="1" ht="16.8" customHeight="1">
      <c r="A118" s="41"/>
      <c r="B118" s="47"/>
      <c r="C118" s="319" t="s">
        <v>21</v>
      </c>
      <c r="D118" s="319" t="s">
        <v>698</v>
      </c>
      <c r="E118" s="20" t="s">
        <v>21</v>
      </c>
      <c r="F118" s="320">
        <v>0</v>
      </c>
      <c r="G118" s="41"/>
      <c r="H118" s="47"/>
    </row>
    <row r="119" s="2" customFormat="1" ht="16.8" customHeight="1">
      <c r="A119" s="41"/>
      <c r="B119" s="47"/>
      <c r="C119" s="319" t="s">
        <v>21</v>
      </c>
      <c r="D119" s="319" t="s">
        <v>699</v>
      </c>
      <c r="E119" s="20" t="s">
        <v>21</v>
      </c>
      <c r="F119" s="320">
        <v>57.399999999999999</v>
      </c>
      <c r="G119" s="41"/>
      <c r="H119" s="47"/>
    </row>
    <row r="120" s="2" customFormat="1" ht="16.8" customHeight="1">
      <c r="A120" s="41"/>
      <c r="B120" s="47"/>
      <c r="C120" s="319" t="s">
        <v>21</v>
      </c>
      <c r="D120" s="319" t="s">
        <v>700</v>
      </c>
      <c r="E120" s="20" t="s">
        <v>21</v>
      </c>
      <c r="F120" s="320">
        <v>0</v>
      </c>
      <c r="G120" s="41"/>
      <c r="H120" s="47"/>
    </row>
    <row r="121" s="2" customFormat="1" ht="16.8" customHeight="1">
      <c r="A121" s="41"/>
      <c r="B121" s="47"/>
      <c r="C121" s="319" t="s">
        <v>21</v>
      </c>
      <c r="D121" s="319" t="s">
        <v>701</v>
      </c>
      <c r="E121" s="20" t="s">
        <v>21</v>
      </c>
      <c r="F121" s="320">
        <v>7.6200000000000001</v>
      </c>
      <c r="G121" s="41"/>
      <c r="H121" s="47"/>
    </row>
    <row r="122" s="2" customFormat="1" ht="16.8" customHeight="1">
      <c r="A122" s="41"/>
      <c r="B122" s="47"/>
      <c r="C122" s="319" t="s">
        <v>21</v>
      </c>
      <c r="D122" s="319" t="s">
        <v>702</v>
      </c>
      <c r="E122" s="20" t="s">
        <v>21</v>
      </c>
      <c r="F122" s="320">
        <v>0</v>
      </c>
      <c r="G122" s="41"/>
      <c r="H122" s="47"/>
    </row>
    <row r="123" s="2" customFormat="1" ht="16.8" customHeight="1">
      <c r="A123" s="41"/>
      <c r="B123" s="47"/>
      <c r="C123" s="319" t="s">
        <v>21</v>
      </c>
      <c r="D123" s="319" t="s">
        <v>703</v>
      </c>
      <c r="E123" s="20" t="s">
        <v>21</v>
      </c>
      <c r="F123" s="320">
        <v>106.19</v>
      </c>
      <c r="G123" s="41"/>
      <c r="H123" s="47"/>
    </row>
    <row r="124" s="2" customFormat="1" ht="16.8" customHeight="1">
      <c r="A124" s="41"/>
      <c r="B124" s="47"/>
      <c r="C124" s="319" t="s">
        <v>21</v>
      </c>
      <c r="D124" s="319" t="s">
        <v>704</v>
      </c>
      <c r="E124" s="20" t="s">
        <v>21</v>
      </c>
      <c r="F124" s="320">
        <v>0</v>
      </c>
      <c r="G124" s="41"/>
      <c r="H124" s="47"/>
    </row>
    <row r="125" s="2" customFormat="1" ht="16.8" customHeight="1">
      <c r="A125" s="41"/>
      <c r="B125" s="47"/>
      <c r="C125" s="319" t="s">
        <v>21</v>
      </c>
      <c r="D125" s="319" t="s">
        <v>705</v>
      </c>
      <c r="E125" s="20" t="s">
        <v>21</v>
      </c>
      <c r="F125" s="320">
        <v>79.230000000000004</v>
      </c>
      <c r="G125" s="41"/>
      <c r="H125" s="47"/>
    </row>
    <row r="126" s="2" customFormat="1" ht="16.8" customHeight="1">
      <c r="A126" s="41"/>
      <c r="B126" s="47"/>
      <c r="C126" s="319" t="s">
        <v>21</v>
      </c>
      <c r="D126" s="319" t="s">
        <v>706</v>
      </c>
      <c r="E126" s="20" t="s">
        <v>21</v>
      </c>
      <c r="F126" s="320">
        <v>0</v>
      </c>
      <c r="G126" s="41"/>
      <c r="H126" s="47"/>
    </row>
    <row r="127" s="2" customFormat="1" ht="16.8" customHeight="1">
      <c r="A127" s="41"/>
      <c r="B127" s="47"/>
      <c r="C127" s="319" t="s">
        <v>21</v>
      </c>
      <c r="D127" s="319" t="s">
        <v>707</v>
      </c>
      <c r="E127" s="20" t="s">
        <v>21</v>
      </c>
      <c r="F127" s="320">
        <v>0</v>
      </c>
      <c r="G127" s="41"/>
      <c r="H127" s="47"/>
    </row>
    <row r="128" s="2" customFormat="1" ht="16.8" customHeight="1">
      <c r="A128" s="41"/>
      <c r="B128" s="47"/>
      <c r="C128" s="319" t="s">
        <v>21</v>
      </c>
      <c r="D128" s="319" t="s">
        <v>708</v>
      </c>
      <c r="E128" s="20" t="s">
        <v>21</v>
      </c>
      <c r="F128" s="320">
        <v>4.3659999999999997</v>
      </c>
      <c r="G128" s="41"/>
      <c r="H128" s="47"/>
    </row>
    <row r="129" s="2" customFormat="1" ht="16.8" customHeight="1">
      <c r="A129" s="41"/>
      <c r="B129" s="47"/>
      <c r="C129" s="319" t="s">
        <v>21</v>
      </c>
      <c r="D129" s="319" t="s">
        <v>709</v>
      </c>
      <c r="E129" s="20" t="s">
        <v>21</v>
      </c>
      <c r="F129" s="320">
        <v>18.327999999999999</v>
      </c>
      <c r="G129" s="41"/>
      <c r="H129" s="47"/>
    </row>
    <row r="130" s="2" customFormat="1" ht="16.8" customHeight="1">
      <c r="A130" s="41"/>
      <c r="B130" s="47"/>
      <c r="C130" s="319" t="s">
        <v>21</v>
      </c>
      <c r="D130" s="319" t="s">
        <v>710</v>
      </c>
      <c r="E130" s="20" t="s">
        <v>21</v>
      </c>
      <c r="F130" s="320">
        <v>24.648</v>
      </c>
      <c r="G130" s="41"/>
      <c r="H130" s="47"/>
    </row>
    <row r="131" s="2" customFormat="1" ht="16.8" customHeight="1">
      <c r="A131" s="41"/>
      <c r="B131" s="47"/>
      <c r="C131" s="319" t="s">
        <v>21</v>
      </c>
      <c r="D131" s="319" t="s">
        <v>711</v>
      </c>
      <c r="E131" s="20" t="s">
        <v>21</v>
      </c>
      <c r="F131" s="320">
        <v>0</v>
      </c>
      <c r="G131" s="41"/>
      <c r="H131" s="47"/>
    </row>
    <row r="132" s="2" customFormat="1" ht="16.8" customHeight="1">
      <c r="A132" s="41"/>
      <c r="B132" s="47"/>
      <c r="C132" s="319" t="s">
        <v>21</v>
      </c>
      <c r="D132" s="319" t="s">
        <v>712</v>
      </c>
      <c r="E132" s="20" t="s">
        <v>21</v>
      </c>
      <c r="F132" s="320">
        <v>89.25</v>
      </c>
      <c r="G132" s="41"/>
      <c r="H132" s="47"/>
    </row>
    <row r="133" s="2" customFormat="1" ht="16.8" customHeight="1">
      <c r="A133" s="41"/>
      <c r="B133" s="47"/>
      <c r="C133" s="319" t="s">
        <v>21</v>
      </c>
      <c r="D133" s="319" t="s">
        <v>713</v>
      </c>
      <c r="E133" s="20" t="s">
        <v>21</v>
      </c>
      <c r="F133" s="320">
        <v>12.648</v>
      </c>
      <c r="G133" s="41"/>
      <c r="H133" s="47"/>
    </row>
    <row r="134" s="2" customFormat="1" ht="16.8" customHeight="1">
      <c r="A134" s="41"/>
      <c r="B134" s="47"/>
      <c r="C134" s="319" t="s">
        <v>21</v>
      </c>
      <c r="D134" s="319" t="s">
        <v>714</v>
      </c>
      <c r="E134" s="20" t="s">
        <v>21</v>
      </c>
      <c r="F134" s="320">
        <v>0</v>
      </c>
      <c r="G134" s="41"/>
      <c r="H134" s="47"/>
    </row>
    <row r="135" s="2" customFormat="1" ht="16.8" customHeight="1">
      <c r="A135" s="41"/>
      <c r="B135" s="47"/>
      <c r="C135" s="319" t="s">
        <v>21</v>
      </c>
      <c r="D135" s="319" t="s">
        <v>715</v>
      </c>
      <c r="E135" s="20" t="s">
        <v>21</v>
      </c>
      <c r="F135" s="320">
        <v>20.16</v>
      </c>
      <c r="G135" s="41"/>
      <c r="H135" s="47"/>
    </row>
    <row r="136" s="2" customFormat="1" ht="16.8" customHeight="1">
      <c r="A136" s="41"/>
      <c r="B136" s="47"/>
      <c r="C136" s="319" t="s">
        <v>21</v>
      </c>
      <c r="D136" s="319" t="s">
        <v>716</v>
      </c>
      <c r="E136" s="20" t="s">
        <v>21</v>
      </c>
      <c r="F136" s="320">
        <v>0</v>
      </c>
      <c r="G136" s="41"/>
      <c r="H136" s="47"/>
    </row>
    <row r="137" s="2" customFormat="1" ht="16.8" customHeight="1">
      <c r="A137" s="41"/>
      <c r="B137" s="47"/>
      <c r="C137" s="319" t="s">
        <v>21</v>
      </c>
      <c r="D137" s="319" t="s">
        <v>717</v>
      </c>
      <c r="E137" s="20" t="s">
        <v>21</v>
      </c>
      <c r="F137" s="320">
        <v>206.976</v>
      </c>
      <c r="G137" s="41"/>
      <c r="H137" s="47"/>
    </row>
    <row r="138" s="2" customFormat="1" ht="16.8" customHeight="1">
      <c r="A138" s="41"/>
      <c r="B138" s="47"/>
      <c r="C138" s="319" t="s">
        <v>21</v>
      </c>
      <c r="D138" s="319" t="s">
        <v>718</v>
      </c>
      <c r="E138" s="20" t="s">
        <v>21</v>
      </c>
      <c r="F138" s="320">
        <v>0</v>
      </c>
      <c r="G138" s="41"/>
      <c r="H138" s="47"/>
    </row>
    <row r="139" s="2" customFormat="1" ht="16.8" customHeight="1">
      <c r="A139" s="41"/>
      <c r="B139" s="47"/>
      <c r="C139" s="319" t="s">
        <v>21</v>
      </c>
      <c r="D139" s="319" t="s">
        <v>719</v>
      </c>
      <c r="E139" s="20" t="s">
        <v>21</v>
      </c>
      <c r="F139" s="320">
        <v>69.843999999999994</v>
      </c>
      <c r="G139" s="41"/>
      <c r="H139" s="47"/>
    </row>
    <row r="140" s="2" customFormat="1" ht="16.8" customHeight="1">
      <c r="A140" s="41"/>
      <c r="B140" s="47"/>
      <c r="C140" s="319" t="s">
        <v>21</v>
      </c>
      <c r="D140" s="319" t="s">
        <v>720</v>
      </c>
      <c r="E140" s="20" t="s">
        <v>21</v>
      </c>
      <c r="F140" s="320">
        <v>0</v>
      </c>
      <c r="G140" s="41"/>
      <c r="H140" s="47"/>
    </row>
    <row r="141" s="2" customFormat="1" ht="16.8" customHeight="1">
      <c r="A141" s="41"/>
      <c r="B141" s="47"/>
      <c r="C141" s="319" t="s">
        <v>21</v>
      </c>
      <c r="D141" s="319" t="s">
        <v>721</v>
      </c>
      <c r="E141" s="20" t="s">
        <v>21</v>
      </c>
      <c r="F141" s="320">
        <v>73.971999999999994</v>
      </c>
      <c r="G141" s="41"/>
      <c r="H141" s="47"/>
    </row>
    <row r="142" s="2" customFormat="1" ht="16.8" customHeight="1">
      <c r="A142" s="41"/>
      <c r="B142" s="47"/>
      <c r="C142" s="319" t="s">
        <v>21</v>
      </c>
      <c r="D142" s="319" t="s">
        <v>722</v>
      </c>
      <c r="E142" s="20" t="s">
        <v>21</v>
      </c>
      <c r="F142" s="320">
        <v>0</v>
      </c>
      <c r="G142" s="41"/>
      <c r="H142" s="47"/>
    </row>
    <row r="143" s="2" customFormat="1" ht="16.8" customHeight="1">
      <c r="A143" s="41"/>
      <c r="B143" s="47"/>
      <c r="C143" s="319" t="s">
        <v>21</v>
      </c>
      <c r="D143" s="319" t="s">
        <v>723</v>
      </c>
      <c r="E143" s="20" t="s">
        <v>21</v>
      </c>
      <c r="F143" s="320">
        <v>18.184999999999999</v>
      </c>
      <c r="G143" s="41"/>
      <c r="H143" s="47"/>
    </row>
    <row r="144" s="2" customFormat="1" ht="16.8" customHeight="1">
      <c r="A144" s="41"/>
      <c r="B144" s="47"/>
      <c r="C144" s="319" t="s">
        <v>21</v>
      </c>
      <c r="D144" s="319" t="s">
        <v>654</v>
      </c>
      <c r="E144" s="20" t="s">
        <v>21</v>
      </c>
      <c r="F144" s="320">
        <v>0</v>
      </c>
      <c r="G144" s="41"/>
      <c r="H144" s="47"/>
    </row>
    <row r="145" s="2" customFormat="1" ht="16.8" customHeight="1">
      <c r="A145" s="41"/>
      <c r="B145" s="47"/>
      <c r="C145" s="319" t="s">
        <v>21</v>
      </c>
      <c r="D145" s="319" t="s">
        <v>724</v>
      </c>
      <c r="E145" s="20" t="s">
        <v>21</v>
      </c>
      <c r="F145" s="320">
        <v>120</v>
      </c>
      <c r="G145" s="41"/>
      <c r="H145" s="47"/>
    </row>
    <row r="146" s="2" customFormat="1" ht="16.8" customHeight="1">
      <c r="A146" s="41"/>
      <c r="B146" s="47"/>
      <c r="C146" s="319" t="s">
        <v>21</v>
      </c>
      <c r="D146" s="319" t="s">
        <v>21</v>
      </c>
      <c r="E146" s="20" t="s">
        <v>21</v>
      </c>
      <c r="F146" s="320">
        <v>0</v>
      </c>
      <c r="G146" s="41"/>
      <c r="H146" s="47"/>
    </row>
    <row r="147" s="2" customFormat="1" ht="16.8" customHeight="1">
      <c r="A147" s="41"/>
      <c r="B147" s="47"/>
      <c r="C147" s="319" t="s">
        <v>591</v>
      </c>
      <c r="D147" s="319" t="s">
        <v>380</v>
      </c>
      <c r="E147" s="20" t="s">
        <v>21</v>
      </c>
      <c r="F147" s="320">
        <v>908.81700000000001</v>
      </c>
      <c r="G147" s="41"/>
      <c r="H147" s="47"/>
    </row>
    <row r="148" s="2" customFormat="1" ht="16.8" customHeight="1">
      <c r="A148" s="41"/>
      <c r="B148" s="47"/>
      <c r="C148" s="321" t="s">
        <v>6195</v>
      </c>
      <c r="D148" s="41"/>
      <c r="E148" s="41"/>
      <c r="F148" s="41"/>
      <c r="G148" s="41"/>
      <c r="H148" s="47"/>
    </row>
    <row r="149" s="2" customFormat="1">
      <c r="A149" s="41"/>
      <c r="B149" s="47"/>
      <c r="C149" s="319" t="s">
        <v>694</v>
      </c>
      <c r="D149" s="319" t="s">
        <v>695</v>
      </c>
      <c r="E149" s="20" t="s">
        <v>218</v>
      </c>
      <c r="F149" s="320">
        <v>454.40899999999999</v>
      </c>
      <c r="G149" s="41"/>
      <c r="H149" s="47"/>
    </row>
    <row r="150" s="2" customFormat="1" ht="16.8" customHeight="1">
      <c r="A150" s="41"/>
      <c r="B150" s="47"/>
      <c r="C150" s="319" t="s">
        <v>675</v>
      </c>
      <c r="D150" s="319" t="s">
        <v>6200</v>
      </c>
      <c r="E150" s="20" t="s">
        <v>218</v>
      </c>
      <c r="F150" s="320">
        <v>2522.2080000000001</v>
      </c>
      <c r="G150" s="41"/>
      <c r="H150" s="47"/>
    </row>
    <row r="151" s="2" customFormat="1" ht="16.8" customHeight="1">
      <c r="A151" s="41"/>
      <c r="B151" s="47"/>
      <c r="C151" s="319" t="s">
        <v>682</v>
      </c>
      <c r="D151" s="319" t="s">
        <v>6201</v>
      </c>
      <c r="E151" s="20" t="s">
        <v>218</v>
      </c>
      <c r="F151" s="320">
        <v>1613.3900000000001</v>
      </c>
      <c r="G151" s="41"/>
      <c r="H151" s="47"/>
    </row>
    <row r="152" s="2" customFormat="1" ht="16.8" customHeight="1">
      <c r="A152" s="41"/>
      <c r="B152" s="47"/>
      <c r="C152" s="319" t="s">
        <v>686</v>
      </c>
      <c r="D152" s="319" t="s">
        <v>687</v>
      </c>
      <c r="E152" s="20" t="s">
        <v>218</v>
      </c>
      <c r="F152" s="320">
        <v>2522.2080000000001</v>
      </c>
      <c r="G152" s="41"/>
      <c r="H152" s="47"/>
    </row>
    <row r="153" s="2" customFormat="1" ht="16.8" customHeight="1">
      <c r="A153" s="41"/>
      <c r="B153" s="47"/>
      <c r="C153" s="319" t="s">
        <v>235</v>
      </c>
      <c r="D153" s="319" t="s">
        <v>6214</v>
      </c>
      <c r="E153" s="20" t="s">
        <v>218</v>
      </c>
      <c r="F153" s="320">
        <v>454.40899999999999</v>
      </c>
      <c r="G153" s="41"/>
      <c r="H153" s="47"/>
    </row>
    <row r="154" s="2" customFormat="1" ht="16.8" customHeight="1">
      <c r="A154" s="41"/>
      <c r="B154" s="47"/>
      <c r="C154" s="319" t="s">
        <v>729</v>
      </c>
      <c r="D154" s="319" t="s">
        <v>730</v>
      </c>
      <c r="E154" s="20" t="s">
        <v>284</v>
      </c>
      <c r="F154" s="320">
        <v>908.81700000000001</v>
      </c>
      <c r="G154" s="41"/>
      <c r="H154" s="47"/>
    </row>
    <row r="155" s="2" customFormat="1" ht="16.8" customHeight="1">
      <c r="A155" s="41"/>
      <c r="B155" s="47"/>
      <c r="C155" s="319" t="s">
        <v>242</v>
      </c>
      <c r="D155" s="319" t="s">
        <v>21</v>
      </c>
      <c r="E155" s="20" t="s">
        <v>218</v>
      </c>
      <c r="F155" s="320">
        <v>454.40899999999999</v>
      </c>
      <c r="G155" s="41"/>
      <c r="H155" s="47"/>
    </row>
    <row r="156" s="2" customFormat="1" ht="16.8" customHeight="1">
      <c r="A156" s="41"/>
      <c r="B156" s="47"/>
      <c r="C156" s="315" t="s">
        <v>6215</v>
      </c>
      <c r="D156" s="316" t="s">
        <v>21</v>
      </c>
      <c r="E156" s="317" t="s">
        <v>21</v>
      </c>
      <c r="F156" s="318">
        <v>302.20999999999998</v>
      </c>
      <c r="G156" s="41"/>
      <c r="H156" s="47"/>
    </row>
    <row r="157" s="2" customFormat="1" ht="26.4" customHeight="1">
      <c r="A157" s="41"/>
      <c r="B157" s="47"/>
      <c r="C157" s="314" t="s">
        <v>6216</v>
      </c>
      <c r="D157" s="314" t="s">
        <v>101</v>
      </c>
      <c r="E157" s="41"/>
      <c r="F157" s="41"/>
      <c r="G157" s="41"/>
      <c r="H157" s="47"/>
    </row>
    <row r="158" s="2" customFormat="1" ht="16.8" customHeight="1">
      <c r="A158" s="41"/>
      <c r="B158" s="47"/>
      <c r="C158" s="315" t="s">
        <v>1970</v>
      </c>
      <c r="D158" s="316" t="s">
        <v>21</v>
      </c>
      <c r="E158" s="317" t="s">
        <v>21</v>
      </c>
      <c r="F158" s="318">
        <v>4.3600000000000003</v>
      </c>
      <c r="G158" s="41"/>
      <c r="H158" s="47"/>
    </row>
    <row r="159" s="2" customFormat="1" ht="16.8" customHeight="1">
      <c r="A159" s="41"/>
      <c r="B159" s="47"/>
      <c r="C159" s="319" t="s">
        <v>21</v>
      </c>
      <c r="D159" s="319" t="s">
        <v>2582</v>
      </c>
      <c r="E159" s="20" t="s">
        <v>21</v>
      </c>
      <c r="F159" s="320">
        <v>0</v>
      </c>
      <c r="G159" s="41"/>
      <c r="H159" s="47"/>
    </row>
    <row r="160" s="2" customFormat="1" ht="16.8" customHeight="1">
      <c r="A160" s="41"/>
      <c r="B160" s="47"/>
      <c r="C160" s="319" t="s">
        <v>21</v>
      </c>
      <c r="D160" s="319" t="s">
        <v>1035</v>
      </c>
      <c r="E160" s="20" t="s">
        <v>21</v>
      </c>
      <c r="F160" s="320">
        <v>0</v>
      </c>
      <c r="G160" s="41"/>
      <c r="H160" s="47"/>
    </row>
    <row r="161" s="2" customFormat="1" ht="16.8" customHeight="1">
      <c r="A161" s="41"/>
      <c r="B161" s="47"/>
      <c r="C161" s="319" t="s">
        <v>21</v>
      </c>
      <c r="D161" s="319" t="s">
        <v>2360</v>
      </c>
      <c r="E161" s="20" t="s">
        <v>21</v>
      </c>
      <c r="F161" s="320">
        <v>4.3600000000000003</v>
      </c>
      <c r="G161" s="41"/>
      <c r="H161" s="47"/>
    </row>
    <row r="162" s="2" customFormat="1" ht="16.8" customHeight="1">
      <c r="A162" s="41"/>
      <c r="B162" s="47"/>
      <c r="C162" s="319" t="s">
        <v>1970</v>
      </c>
      <c r="D162" s="319" t="s">
        <v>380</v>
      </c>
      <c r="E162" s="20" t="s">
        <v>21</v>
      </c>
      <c r="F162" s="320">
        <v>4.3600000000000003</v>
      </c>
      <c r="G162" s="41"/>
      <c r="H162" s="47"/>
    </row>
    <row r="163" s="2" customFormat="1" ht="16.8" customHeight="1">
      <c r="A163" s="41"/>
      <c r="B163" s="47"/>
      <c r="C163" s="321" t="s">
        <v>6195</v>
      </c>
      <c r="D163" s="41"/>
      <c r="E163" s="41"/>
      <c r="F163" s="41"/>
      <c r="G163" s="41"/>
      <c r="H163" s="47"/>
    </row>
    <row r="164" s="2" customFormat="1" ht="16.8" customHeight="1">
      <c r="A164" s="41"/>
      <c r="B164" s="47"/>
      <c r="C164" s="319" t="s">
        <v>2592</v>
      </c>
      <c r="D164" s="319" t="s">
        <v>6217</v>
      </c>
      <c r="E164" s="20" t="s">
        <v>248</v>
      </c>
      <c r="F164" s="320">
        <v>153.56</v>
      </c>
      <c r="G164" s="41"/>
      <c r="H164" s="47"/>
    </row>
    <row r="165" s="2" customFormat="1" ht="16.8" customHeight="1">
      <c r="A165" s="41"/>
      <c r="B165" s="47"/>
      <c r="C165" s="319" t="s">
        <v>2563</v>
      </c>
      <c r="D165" s="319" t="s">
        <v>6218</v>
      </c>
      <c r="E165" s="20" t="s">
        <v>248</v>
      </c>
      <c r="F165" s="320">
        <v>153.56</v>
      </c>
      <c r="G165" s="41"/>
      <c r="H165" s="47"/>
    </row>
    <row r="166" s="2" customFormat="1" ht="16.8" customHeight="1">
      <c r="A166" s="41"/>
      <c r="B166" s="47"/>
      <c r="C166" s="319" t="s">
        <v>2567</v>
      </c>
      <c r="D166" s="319" t="s">
        <v>6219</v>
      </c>
      <c r="E166" s="20" t="s">
        <v>248</v>
      </c>
      <c r="F166" s="320">
        <v>508.77999999999997</v>
      </c>
      <c r="G166" s="41"/>
      <c r="H166" s="47"/>
    </row>
    <row r="167" s="2" customFormat="1" ht="16.8" customHeight="1">
      <c r="A167" s="41"/>
      <c r="B167" s="47"/>
      <c r="C167" s="319" t="s">
        <v>2573</v>
      </c>
      <c r="D167" s="319" t="s">
        <v>6220</v>
      </c>
      <c r="E167" s="20" t="s">
        <v>248</v>
      </c>
      <c r="F167" s="320">
        <v>153.56</v>
      </c>
      <c r="G167" s="41"/>
      <c r="H167" s="47"/>
    </row>
    <row r="168" s="2" customFormat="1">
      <c r="A168" s="41"/>
      <c r="B168" s="47"/>
      <c r="C168" s="319" t="s">
        <v>2584</v>
      </c>
      <c r="D168" s="319" t="s">
        <v>6221</v>
      </c>
      <c r="E168" s="20" t="s">
        <v>248</v>
      </c>
      <c r="F168" s="320">
        <v>4.7960000000000003</v>
      </c>
      <c r="G168" s="41"/>
      <c r="H168" s="47"/>
    </row>
    <row r="169" s="2" customFormat="1" ht="16.8" customHeight="1">
      <c r="A169" s="41"/>
      <c r="B169" s="47"/>
      <c r="C169" s="315" t="s">
        <v>1972</v>
      </c>
      <c r="D169" s="316" t="s">
        <v>21</v>
      </c>
      <c r="E169" s="317" t="s">
        <v>21</v>
      </c>
      <c r="F169" s="318">
        <v>149.19999999999999</v>
      </c>
      <c r="G169" s="41"/>
      <c r="H169" s="47"/>
    </row>
    <row r="170" s="2" customFormat="1" ht="16.8" customHeight="1">
      <c r="A170" s="41"/>
      <c r="B170" s="47"/>
      <c r="C170" s="319" t="s">
        <v>21</v>
      </c>
      <c r="D170" s="319" t="s">
        <v>21</v>
      </c>
      <c r="E170" s="20" t="s">
        <v>21</v>
      </c>
      <c r="F170" s="320">
        <v>0</v>
      </c>
      <c r="G170" s="41"/>
      <c r="H170" s="47"/>
    </row>
    <row r="171" s="2" customFormat="1" ht="16.8" customHeight="1">
      <c r="A171" s="41"/>
      <c r="B171" s="47"/>
      <c r="C171" s="319" t="s">
        <v>21</v>
      </c>
      <c r="D171" s="319" t="s">
        <v>2583</v>
      </c>
      <c r="E171" s="20" t="s">
        <v>21</v>
      </c>
      <c r="F171" s="320">
        <v>0</v>
      </c>
      <c r="G171" s="41"/>
      <c r="H171" s="47"/>
    </row>
    <row r="172" s="2" customFormat="1" ht="16.8" customHeight="1">
      <c r="A172" s="41"/>
      <c r="B172" s="47"/>
      <c r="C172" s="319" t="s">
        <v>21</v>
      </c>
      <c r="D172" s="319" t="s">
        <v>1035</v>
      </c>
      <c r="E172" s="20" t="s">
        <v>21</v>
      </c>
      <c r="F172" s="320">
        <v>0</v>
      </c>
      <c r="G172" s="41"/>
      <c r="H172" s="47"/>
    </row>
    <row r="173" s="2" customFormat="1" ht="16.8" customHeight="1">
      <c r="A173" s="41"/>
      <c r="B173" s="47"/>
      <c r="C173" s="319" t="s">
        <v>21</v>
      </c>
      <c r="D173" s="319" t="s">
        <v>2362</v>
      </c>
      <c r="E173" s="20" t="s">
        <v>21</v>
      </c>
      <c r="F173" s="320">
        <v>14.17</v>
      </c>
      <c r="G173" s="41"/>
      <c r="H173" s="47"/>
    </row>
    <row r="174" s="2" customFormat="1" ht="16.8" customHeight="1">
      <c r="A174" s="41"/>
      <c r="B174" s="47"/>
      <c r="C174" s="319" t="s">
        <v>21</v>
      </c>
      <c r="D174" s="319" t="s">
        <v>2366</v>
      </c>
      <c r="E174" s="20" t="s">
        <v>21</v>
      </c>
      <c r="F174" s="320">
        <v>4.2999999999999998</v>
      </c>
      <c r="G174" s="41"/>
      <c r="H174" s="47"/>
    </row>
    <row r="175" s="2" customFormat="1" ht="16.8" customHeight="1">
      <c r="A175" s="41"/>
      <c r="B175" s="47"/>
      <c r="C175" s="319" t="s">
        <v>21</v>
      </c>
      <c r="D175" s="319" t="s">
        <v>2367</v>
      </c>
      <c r="E175" s="20" t="s">
        <v>21</v>
      </c>
      <c r="F175" s="320">
        <v>4.96</v>
      </c>
      <c r="G175" s="41"/>
      <c r="H175" s="47"/>
    </row>
    <row r="176" s="2" customFormat="1" ht="16.8" customHeight="1">
      <c r="A176" s="41"/>
      <c r="B176" s="47"/>
      <c r="C176" s="319" t="s">
        <v>21</v>
      </c>
      <c r="D176" s="319" t="s">
        <v>2375</v>
      </c>
      <c r="E176" s="20" t="s">
        <v>21</v>
      </c>
      <c r="F176" s="320">
        <v>8.7400000000000002</v>
      </c>
      <c r="G176" s="41"/>
      <c r="H176" s="47"/>
    </row>
    <row r="177" s="2" customFormat="1" ht="16.8" customHeight="1">
      <c r="A177" s="41"/>
      <c r="B177" s="47"/>
      <c r="C177" s="319" t="s">
        <v>21</v>
      </c>
      <c r="D177" s="319" t="s">
        <v>2376</v>
      </c>
      <c r="E177" s="20" t="s">
        <v>21</v>
      </c>
      <c r="F177" s="320">
        <v>2.8500000000000001</v>
      </c>
      <c r="G177" s="41"/>
      <c r="H177" s="47"/>
    </row>
    <row r="178" s="2" customFormat="1" ht="16.8" customHeight="1">
      <c r="A178" s="41"/>
      <c r="B178" s="47"/>
      <c r="C178" s="319" t="s">
        <v>21</v>
      </c>
      <c r="D178" s="319" t="s">
        <v>2377</v>
      </c>
      <c r="E178" s="20" t="s">
        <v>21</v>
      </c>
      <c r="F178" s="320">
        <v>5.79</v>
      </c>
      <c r="G178" s="41"/>
      <c r="H178" s="47"/>
    </row>
    <row r="179" s="2" customFormat="1" ht="16.8" customHeight="1">
      <c r="A179" s="41"/>
      <c r="B179" s="47"/>
      <c r="C179" s="319" t="s">
        <v>21</v>
      </c>
      <c r="D179" s="319" t="s">
        <v>2378</v>
      </c>
      <c r="E179" s="20" t="s">
        <v>21</v>
      </c>
      <c r="F179" s="320">
        <v>4.0199999999999996</v>
      </c>
      <c r="G179" s="41"/>
      <c r="H179" s="47"/>
    </row>
    <row r="180" s="2" customFormat="1" ht="16.8" customHeight="1">
      <c r="A180" s="41"/>
      <c r="B180" s="47"/>
      <c r="C180" s="319" t="s">
        <v>21</v>
      </c>
      <c r="D180" s="319" t="s">
        <v>2379</v>
      </c>
      <c r="E180" s="20" t="s">
        <v>21</v>
      </c>
      <c r="F180" s="320">
        <v>1.78</v>
      </c>
      <c r="G180" s="41"/>
      <c r="H180" s="47"/>
    </row>
    <row r="181" s="2" customFormat="1" ht="16.8" customHeight="1">
      <c r="A181" s="41"/>
      <c r="B181" s="47"/>
      <c r="C181" s="319" t="s">
        <v>21</v>
      </c>
      <c r="D181" s="319" t="s">
        <v>2380</v>
      </c>
      <c r="E181" s="20" t="s">
        <v>21</v>
      </c>
      <c r="F181" s="320">
        <v>6.5</v>
      </c>
      <c r="G181" s="41"/>
      <c r="H181" s="47"/>
    </row>
    <row r="182" s="2" customFormat="1" ht="16.8" customHeight="1">
      <c r="A182" s="41"/>
      <c r="B182" s="47"/>
      <c r="C182" s="319" t="s">
        <v>21</v>
      </c>
      <c r="D182" s="319" t="s">
        <v>2382</v>
      </c>
      <c r="E182" s="20" t="s">
        <v>21</v>
      </c>
      <c r="F182" s="320">
        <v>4.6200000000000001</v>
      </c>
      <c r="G182" s="41"/>
      <c r="H182" s="47"/>
    </row>
    <row r="183" s="2" customFormat="1" ht="16.8" customHeight="1">
      <c r="A183" s="41"/>
      <c r="B183" s="47"/>
      <c r="C183" s="319" t="s">
        <v>21</v>
      </c>
      <c r="D183" s="319" t="s">
        <v>2383</v>
      </c>
      <c r="E183" s="20" t="s">
        <v>21</v>
      </c>
      <c r="F183" s="320">
        <v>4.3200000000000003</v>
      </c>
      <c r="G183" s="41"/>
      <c r="H183" s="47"/>
    </row>
    <row r="184" s="2" customFormat="1" ht="16.8" customHeight="1">
      <c r="A184" s="41"/>
      <c r="B184" s="47"/>
      <c r="C184" s="319" t="s">
        <v>21</v>
      </c>
      <c r="D184" s="319" t="s">
        <v>21</v>
      </c>
      <c r="E184" s="20" t="s">
        <v>21</v>
      </c>
      <c r="F184" s="320">
        <v>0</v>
      </c>
      <c r="G184" s="41"/>
      <c r="H184" s="47"/>
    </row>
    <row r="185" s="2" customFormat="1" ht="16.8" customHeight="1">
      <c r="A185" s="41"/>
      <c r="B185" s="47"/>
      <c r="C185" s="319" t="s">
        <v>21</v>
      </c>
      <c r="D185" s="319" t="s">
        <v>1044</v>
      </c>
      <c r="E185" s="20" t="s">
        <v>21</v>
      </c>
      <c r="F185" s="320">
        <v>0</v>
      </c>
      <c r="G185" s="41"/>
      <c r="H185" s="47"/>
    </row>
    <row r="186" s="2" customFormat="1" ht="16.8" customHeight="1">
      <c r="A186" s="41"/>
      <c r="B186" s="47"/>
      <c r="C186" s="319" t="s">
        <v>21</v>
      </c>
      <c r="D186" s="319" t="s">
        <v>2391</v>
      </c>
      <c r="E186" s="20" t="s">
        <v>21</v>
      </c>
      <c r="F186" s="320">
        <v>4.7699999999999996</v>
      </c>
      <c r="G186" s="41"/>
      <c r="H186" s="47"/>
    </row>
    <row r="187" s="2" customFormat="1" ht="16.8" customHeight="1">
      <c r="A187" s="41"/>
      <c r="B187" s="47"/>
      <c r="C187" s="319" t="s">
        <v>21</v>
      </c>
      <c r="D187" s="319" t="s">
        <v>2392</v>
      </c>
      <c r="E187" s="20" t="s">
        <v>21</v>
      </c>
      <c r="F187" s="320">
        <v>2.0899999999999999</v>
      </c>
      <c r="G187" s="41"/>
      <c r="H187" s="47"/>
    </row>
    <row r="188" s="2" customFormat="1" ht="16.8" customHeight="1">
      <c r="A188" s="41"/>
      <c r="B188" s="47"/>
      <c r="C188" s="319" t="s">
        <v>21</v>
      </c>
      <c r="D188" s="319" t="s">
        <v>2393</v>
      </c>
      <c r="E188" s="20" t="s">
        <v>21</v>
      </c>
      <c r="F188" s="320">
        <v>2.0899999999999999</v>
      </c>
      <c r="G188" s="41"/>
      <c r="H188" s="47"/>
    </row>
    <row r="189" s="2" customFormat="1" ht="16.8" customHeight="1">
      <c r="A189" s="41"/>
      <c r="B189" s="47"/>
      <c r="C189" s="319" t="s">
        <v>21</v>
      </c>
      <c r="D189" s="319" t="s">
        <v>2394</v>
      </c>
      <c r="E189" s="20" t="s">
        <v>21</v>
      </c>
      <c r="F189" s="320">
        <v>6.4100000000000001</v>
      </c>
      <c r="G189" s="41"/>
      <c r="H189" s="47"/>
    </row>
    <row r="190" s="2" customFormat="1" ht="16.8" customHeight="1">
      <c r="A190" s="41"/>
      <c r="B190" s="47"/>
      <c r="C190" s="319" t="s">
        <v>21</v>
      </c>
      <c r="D190" s="319" t="s">
        <v>2399</v>
      </c>
      <c r="E190" s="20" t="s">
        <v>21</v>
      </c>
      <c r="F190" s="320">
        <v>3.73</v>
      </c>
      <c r="G190" s="41"/>
      <c r="H190" s="47"/>
    </row>
    <row r="191" s="2" customFormat="1" ht="16.8" customHeight="1">
      <c r="A191" s="41"/>
      <c r="B191" s="47"/>
      <c r="C191" s="319" t="s">
        <v>21</v>
      </c>
      <c r="D191" s="319" t="s">
        <v>2400</v>
      </c>
      <c r="E191" s="20" t="s">
        <v>21</v>
      </c>
      <c r="F191" s="320">
        <v>9.4399999999999995</v>
      </c>
      <c r="G191" s="41"/>
      <c r="H191" s="47"/>
    </row>
    <row r="192" s="2" customFormat="1" ht="16.8" customHeight="1">
      <c r="A192" s="41"/>
      <c r="B192" s="47"/>
      <c r="C192" s="319" t="s">
        <v>21</v>
      </c>
      <c r="D192" s="319" t="s">
        <v>2401</v>
      </c>
      <c r="E192" s="20" t="s">
        <v>21</v>
      </c>
      <c r="F192" s="320">
        <v>3.2999999999999998</v>
      </c>
      <c r="G192" s="41"/>
      <c r="H192" s="47"/>
    </row>
    <row r="193" s="2" customFormat="1" ht="16.8" customHeight="1">
      <c r="A193" s="41"/>
      <c r="B193" s="47"/>
      <c r="C193" s="319" t="s">
        <v>21</v>
      </c>
      <c r="D193" s="319" t="s">
        <v>2408</v>
      </c>
      <c r="E193" s="20" t="s">
        <v>21</v>
      </c>
      <c r="F193" s="320">
        <v>8.7400000000000002</v>
      </c>
      <c r="G193" s="41"/>
      <c r="H193" s="47"/>
    </row>
    <row r="194" s="2" customFormat="1" ht="16.8" customHeight="1">
      <c r="A194" s="41"/>
      <c r="B194" s="47"/>
      <c r="C194" s="319" t="s">
        <v>21</v>
      </c>
      <c r="D194" s="319" t="s">
        <v>2409</v>
      </c>
      <c r="E194" s="20" t="s">
        <v>21</v>
      </c>
      <c r="F194" s="320">
        <v>2.8500000000000001</v>
      </c>
      <c r="G194" s="41"/>
      <c r="H194" s="47"/>
    </row>
    <row r="195" s="2" customFormat="1" ht="16.8" customHeight="1">
      <c r="A195" s="41"/>
      <c r="B195" s="47"/>
      <c r="C195" s="319" t="s">
        <v>21</v>
      </c>
      <c r="D195" s="319" t="s">
        <v>2410</v>
      </c>
      <c r="E195" s="20" t="s">
        <v>21</v>
      </c>
      <c r="F195" s="320">
        <v>5.79</v>
      </c>
      <c r="G195" s="41"/>
      <c r="H195" s="47"/>
    </row>
    <row r="196" s="2" customFormat="1" ht="16.8" customHeight="1">
      <c r="A196" s="41"/>
      <c r="B196" s="47"/>
      <c r="C196" s="319" t="s">
        <v>21</v>
      </c>
      <c r="D196" s="319" t="s">
        <v>21</v>
      </c>
      <c r="E196" s="20" t="s">
        <v>21</v>
      </c>
      <c r="F196" s="320">
        <v>0</v>
      </c>
      <c r="G196" s="41"/>
      <c r="H196" s="47"/>
    </row>
    <row r="197" s="2" customFormat="1" ht="16.8" customHeight="1">
      <c r="A197" s="41"/>
      <c r="B197" s="47"/>
      <c r="C197" s="319" t="s">
        <v>21</v>
      </c>
      <c r="D197" s="319" t="s">
        <v>1102</v>
      </c>
      <c r="E197" s="20" t="s">
        <v>21</v>
      </c>
      <c r="F197" s="320">
        <v>0</v>
      </c>
      <c r="G197" s="41"/>
      <c r="H197" s="47"/>
    </row>
    <row r="198" s="2" customFormat="1" ht="16.8" customHeight="1">
      <c r="A198" s="41"/>
      <c r="B198" s="47"/>
      <c r="C198" s="319" t="s">
        <v>21</v>
      </c>
      <c r="D198" s="319" t="s">
        <v>2421</v>
      </c>
      <c r="E198" s="20" t="s">
        <v>21</v>
      </c>
      <c r="F198" s="320">
        <v>4.25</v>
      </c>
      <c r="G198" s="41"/>
      <c r="H198" s="47"/>
    </row>
    <row r="199" s="2" customFormat="1" ht="16.8" customHeight="1">
      <c r="A199" s="41"/>
      <c r="B199" s="47"/>
      <c r="C199" s="319" t="s">
        <v>21</v>
      </c>
      <c r="D199" s="319" t="s">
        <v>2422</v>
      </c>
      <c r="E199" s="20" t="s">
        <v>21</v>
      </c>
      <c r="F199" s="320">
        <v>2.7400000000000002</v>
      </c>
      <c r="G199" s="41"/>
      <c r="H199" s="47"/>
    </row>
    <row r="200" s="2" customFormat="1" ht="16.8" customHeight="1">
      <c r="A200" s="41"/>
      <c r="B200" s="47"/>
      <c r="C200" s="319" t="s">
        <v>21</v>
      </c>
      <c r="D200" s="319" t="s">
        <v>2423</v>
      </c>
      <c r="E200" s="20" t="s">
        <v>21</v>
      </c>
      <c r="F200" s="320">
        <v>2.7400000000000002</v>
      </c>
      <c r="G200" s="41"/>
      <c r="H200" s="47"/>
    </row>
    <row r="201" s="2" customFormat="1" ht="16.8" customHeight="1">
      <c r="A201" s="41"/>
      <c r="B201" s="47"/>
      <c r="C201" s="319" t="s">
        <v>21</v>
      </c>
      <c r="D201" s="319" t="s">
        <v>2428</v>
      </c>
      <c r="E201" s="20" t="s">
        <v>21</v>
      </c>
      <c r="F201" s="320">
        <v>11.050000000000001</v>
      </c>
      <c r="G201" s="41"/>
      <c r="H201" s="47"/>
    </row>
    <row r="202" s="2" customFormat="1" ht="16.8" customHeight="1">
      <c r="A202" s="41"/>
      <c r="B202" s="47"/>
      <c r="C202" s="319" t="s">
        <v>21</v>
      </c>
      <c r="D202" s="319" t="s">
        <v>2429</v>
      </c>
      <c r="E202" s="20" t="s">
        <v>21</v>
      </c>
      <c r="F202" s="320">
        <v>1.71</v>
      </c>
      <c r="G202" s="41"/>
      <c r="H202" s="47"/>
    </row>
    <row r="203" s="2" customFormat="1" ht="16.8" customHeight="1">
      <c r="A203" s="41"/>
      <c r="B203" s="47"/>
      <c r="C203" s="319" t="s">
        <v>21</v>
      </c>
      <c r="D203" s="319" t="s">
        <v>2430</v>
      </c>
      <c r="E203" s="20" t="s">
        <v>21</v>
      </c>
      <c r="F203" s="320">
        <v>13.41</v>
      </c>
      <c r="G203" s="41"/>
      <c r="H203" s="47"/>
    </row>
    <row r="204" s="2" customFormat="1" ht="16.8" customHeight="1">
      <c r="A204" s="41"/>
      <c r="B204" s="47"/>
      <c r="C204" s="319" t="s">
        <v>21</v>
      </c>
      <c r="D204" s="319" t="s">
        <v>2431</v>
      </c>
      <c r="E204" s="20" t="s">
        <v>21</v>
      </c>
      <c r="F204" s="320">
        <v>2.04</v>
      </c>
      <c r="G204" s="41"/>
      <c r="H204" s="47"/>
    </row>
    <row r="205" s="2" customFormat="1" ht="16.8" customHeight="1">
      <c r="A205" s="41"/>
      <c r="B205" s="47"/>
      <c r="C205" s="319" t="s">
        <v>1972</v>
      </c>
      <c r="D205" s="319" t="s">
        <v>380</v>
      </c>
      <c r="E205" s="20" t="s">
        <v>21</v>
      </c>
      <c r="F205" s="320">
        <v>149.19999999999999</v>
      </c>
      <c r="G205" s="41"/>
      <c r="H205" s="47"/>
    </row>
    <row r="206" s="2" customFormat="1" ht="16.8" customHeight="1">
      <c r="A206" s="41"/>
      <c r="B206" s="47"/>
      <c r="C206" s="321" t="s">
        <v>6195</v>
      </c>
      <c r="D206" s="41"/>
      <c r="E206" s="41"/>
      <c r="F206" s="41"/>
      <c r="G206" s="41"/>
      <c r="H206" s="47"/>
    </row>
    <row r="207" s="2" customFormat="1" ht="16.8" customHeight="1">
      <c r="A207" s="41"/>
      <c r="B207" s="47"/>
      <c r="C207" s="319" t="s">
        <v>2592</v>
      </c>
      <c r="D207" s="319" t="s">
        <v>6217</v>
      </c>
      <c r="E207" s="20" t="s">
        <v>248</v>
      </c>
      <c r="F207" s="320">
        <v>153.56</v>
      </c>
      <c r="G207" s="41"/>
      <c r="H207" s="47"/>
    </row>
    <row r="208" s="2" customFormat="1" ht="16.8" customHeight="1">
      <c r="A208" s="41"/>
      <c r="B208" s="47"/>
      <c r="C208" s="319" t="s">
        <v>2563</v>
      </c>
      <c r="D208" s="319" t="s">
        <v>6218</v>
      </c>
      <c r="E208" s="20" t="s">
        <v>248</v>
      </c>
      <c r="F208" s="320">
        <v>153.56</v>
      </c>
      <c r="G208" s="41"/>
      <c r="H208" s="47"/>
    </row>
    <row r="209" s="2" customFormat="1" ht="16.8" customHeight="1">
      <c r="A209" s="41"/>
      <c r="B209" s="47"/>
      <c r="C209" s="319" t="s">
        <v>2567</v>
      </c>
      <c r="D209" s="319" t="s">
        <v>6219</v>
      </c>
      <c r="E209" s="20" t="s">
        <v>248</v>
      </c>
      <c r="F209" s="320">
        <v>508.77999999999997</v>
      </c>
      <c r="G209" s="41"/>
      <c r="H209" s="47"/>
    </row>
    <row r="210" s="2" customFormat="1" ht="16.8" customHeight="1">
      <c r="A210" s="41"/>
      <c r="B210" s="47"/>
      <c r="C210" s="319" t="s">
        <v>2573</v>
      </c>
      <c r="D210" s="319" t="s">
        <v>6220</v>
      </c>
      <c r="E210" s="20" t="s">
        <v>248</v>
      </c>
      <c r="F210" s="320">
        <v>153.56</v>
      </c>
      <c r="G210" s="41"/>
      <c r="H210" s="47"/>
    </row>
    <row r="211" s="2" customFormat="1" ht="16.8" customHeight="1">
      <c r="A211" s="41"/>
      <c r="B211" s="47"/>
      <c r="C211" s="319" t="s">
        <v>2588</v>
      </c>
      <c r="D211" s="319" t="s">
        <v>2589</v>
      </c>
      <c r="E211" s="20" t="s">
        <v>248</v>
      </c>
      <c r="F211" s="320">
        <v>164.12000000000001</v>
      </c>
      <c r="G211" s="41"/>
      <c r="H211" s="47"/>
    </row>
    <row r="212" s="2" customFormat="1" ht="16.8" customHeight="1">
      <c r="A212" s="41"/>
      <c r="B212" s="47"/>
      <c r="C212" s="315" t="s">
        <v>1974</v>
      </c>
      <c r="D212" s="316" t="s">
        <v>21</v>
      </c>
      <c r="E212" s="317" t="s">
        <v>21</v>
      </c>
      <c r="F212" s="318">
        <v>26.696000000000002</v>
      </c>
      <c r="G212" s="41"/>
      <c r="H212" s="47"/>
    </row>
    <row r="213" s="2" customFormat="1" ht="16.8" customHeight="1">
      <c r="A213" s="41"/>
      <c r="B213" s="47"/>
      <c r="C213" s="319" t="s">
        <v>21</v>
      </c>
      <c r="D213" s="319" t="s">
        <v>2782</v>
      </c>
      <c r="E213" s="20" t="s">
        <v>21</v>
      </c>
      <c r="F213" s="320">
        <v>0</v>
      </c>
      <c r="G213" s="41"/>
      <c r="H213" s="47"/>
    </row>
    <row r="214" s="2" customFormat="1" ht="16.8" customHeight="1">
      <c r="A214" s="41"/>
      <c r="B214" s="47"/>
      <c r="C214" s="319" t="s">
        <v>21</v>
      </c>
      <c r="D214" s="319" t="s">
        <v>2783</v>
      </c>
      <c r="E214" s="20" t="s">
        <v>21</v>
      </c>
      <c r="F214" s="320">
        <v>0</v>
      </c>
      <c r="G214" s="41"/>
      <c r="H214" s="47"/>
    </row>
    <row r="215" s="2" customFormat="1" ht="16.8" customHeight="1">
      <c r="A215" s="41"/>
      <c r="B215" s="47"/>
      <c r="C215" s="319" t="s">
        <v>21</v>
      </c>
      <c r="D215" s="319" t="s">
        <v>1209</v>
      </c>
      <c r="E215" s="20" t="s">
        <v>21</v>
      </c>
      <c r="F215" s="320">
        <v>0</v>
      </c>
      <c r="G215" s="41"/>
      <c r="H215" s="47"/>
    </row>
    <row r="216" s="2" customFormat="1" ht="16.8" customHeight="1">
      <c r="A216" s="41"/>
      <c r="B216" s="47"/>
      <c r="C216" s="319" t="s">
        <v>21</v>
      </c>
      <c r="D216" s="319" t="s">
        <v>2784</v>
      </c>
      <c r="E216" s="20" t="s">
        <v>21</v>
      </c>
      <c r="F216" s="320">
        <v>0</v>
      </c>
      <c r="G216" s="41"/>
      <c r="H216" s="47"/>
    </row>
    <row r="217" s="2" customFormat="1" ht="16.8" customHeight="1">
      <c r="A217" s="41"/>
      <c r="B217" s="47"/>
      <c r="C217" s="319" t="s">
        <v>21</v>
      </c>
      <c r="D217" s="319" t="s">
        <v>2785</v>
      </c>
      <c r="E217" s="20" t="s">
        <v>21</v>
      </c>
      <c r="F217" s="320">
        <v>1.3999999999999999</v>
      </c>
      <c r="G217" s="41"/>
      <c r="H217" s="47"/>
    </row>
    <row r="218" s="2" customFormat="1" ht="16.8" customHeight="1">
      <c r="A218" s="41"/>
      <c r="B218" s="47"/>
      <c r="C218" s="319" t="s">
        <v>21</v>
      </c>
      <c r="D218" s="319" t="s">
        <v>21</v>
      </c>
      <c r="E218" s="20" t="s">
        <v>21</v>
      </c>
      <c r="F218" s="320">
        <v>0</v>
      </c>
      <c r="G218" s="41"/>
      <c r="H218" s="47"/>
    </row>
    <row r="219" s="2" customFormat="1" ht="16.8" customHeight="1">
      <c r="A219" s="41"/>
      <c r="B219" s="47"/>
      <c r="C219" s="319" t="s">
        <v>21</v>
      </c>
      <c r="D219" s="319" t="s">
        <v>1906</v>
      </c>
      <c r="E219" s="20" t="s">
        <v>21</v>
      </c>
      <c r="F219" s="320">
        <v>0</v>
      </c>
      <c r="G219" s="41"/>
      <c r="H219" s="47"/>
    </row>
    <row r="220" s="2" customFormat="1" ht="16.8" customHeight="1">
      <c r="A220" s="41"/>
      <c r="B220" s="47"/>
      <c r="C220" s="319" t="s">
        <v>21</v>
      </c>
      <c r="D220" s="319" t="s">
        <v>2786</v>
      </c>
      <c r="E220" s="20" t="s">
        <v>21</v>
      </c>
      <c r="F220" s="320">
        <v>25.295999999999999</v>
      </c>
      <c r="G220" s="41"/>
      <c r="H220" s="47"/>
    </row>
    <row r="221" s="2" customFormat="1" ht="16.8" customHeight="1">
      <c r="A221" s="41"/>
      <c r="B221" s="47"/>
      <c r="C221" s="319" t="s">
        <v>1974</v>
      </c>
      <c r="D221" s="319" t="s">
        <v>380</v>
      </c>
      <c r="E221" s="20" t="s">
        <v>21</v>
      </c>
      <c r="F221" s="320">
        <v>26.696000000000002</v>
      </c>
      <c r="G221" s="41"/>
      <c r="H221" s="47"/>
    </row>
    <row r="222" s="2" customFormat="1" ht="16.8" customHeight="1">
      <c r="A222" s="41"/>
      <c r="B222" s="47"/>
      <c r="C222" s="321" t="s">
        <v>6195</v>
      </c>
      <c r="D222" s="41"/>
      <c r="E222" s="41"/>
      <c r="F222" s="41"/>
      <c r="G222" s="41"/>
      <c r="H222" s="47"/>
    </row>
    <row r="223" s="2" customFormat="1" ht="16.8" customHeight="1">
      <c r="A223" s="41"/>
      <c r="B223" s="47"/>
      <c r="C223" s="319" t="s">
        <v>2778</v>
      </c>
      <c r="D223" s="319" t="s">
        <v>6222</v>
      </c>
      <c r="E223" s="20" t="s">
        <v>248</v>
      </c>
      <c r="F223" s="320">
        <v>53.159999999999997</v>
      </c>
      <c r="G223" s="41"/>
      <c r="H223" s="47"/>
    </row>
    <row r="224" s="2" customFormat="1" ht="16.8" customHeight="1">
      <c r="A224" s="41"/>
      <c r="B224" s="47"/>
      <c r="C224" s="319" t="s">
        <v>2226</v>
      </c>
      <c r="D224" s="319" t="s">
        <v>6223</v>
      </c>
      <c r="E224" s="20" t="s">
        <v>248</v>
      </c>
      <c r="F224" s="320">
        <v>3792.3850000000002</v>
      </c>
      <c r="G224" s="41"/>
      <c r="H224" s="47"/>
    </row>
    <row r="225" s="2" customFormat="1" ht="16.8" customHeight="1">
      <c r="A225" s="41"/>
      <c r="B225" s="47"/>
      <c r="C225" s="319" t="s">
        <v>2702</v>
      </c>
      <c r="D225" s="319" t="s">
        <v>6224</v>
      </c>
      <c r="E225" s="20" t="s">
        <v>248</v>
      </c>
      <c r="F225" s="320">
        <v>427.23899999999998</v>
      </c>
      <c r="G225" s="41"/>
      <c r="H225" s="47"/>
    </row>
    <row r="226" s="2" customFormat="1" ht="16.8" customHeight="1">
      <c r="A226" s="41"/>
      <c r="B226" s="47"/>
      <c r="C226" s="319" t="s">
        <v>2706</v>
      </c>
      <c r="D226" s="319" t="s">
        <v>6225</v>
      </c>
      <c r="E226" s="20" t="s">
        <v>248</v>
      </c>
      <c r="F226" s="320">
        <v>427.23899999999998</v>
      </c>
      <c r="G226" s="41"/>
      <c r="H226" s="47"/>
    </row>
    <row r="227" s="2" customFormat="1" ht="16.8" customHeight="1">
      <c r="A227" s="41"/>
      <c r="B227" s="47"/>
      <c r="C227" s="319" t="s">
        <v>2853</v>
      </c>
      <c r="D227" s="319" t="s">
        <v>6226</v>
      </c>
      <c r="E227" s="20" t="s">
        <v>248</v>
      </c>
      <c r="F227" s="320">
        <v>4238.9579999999996</v>
      </c>
      <c r="G227" s="41"/>
      <c r="H227" s="47"/>
    </row>
    <row r="228" s="2" customFormat="1" ht="16.8" customHeight="1">
      <c r="A228" s="41"/>
      <c r="B228" s="47"/>
      <c r="C228" s="319" t="s">
        <v>2800</v>
      </c>
      <c r="D228" s="319" t="s">
        <v>2801</v>
      </c>
      <c r="E228" s="20" t="s">
        <v>248</v>
      </c>
      <c r="F228" s="320">
        <v>30.699999999999999</v>
      </c>
      <c r="G228" s="41"/>
      <c r="H228" s="47"/>
    </row>
    <row r="229" s="2" customFormat="1" ht="16.8" customHeight="1">
      <c r="A229" s="41"/>
      <c r="B229" s="47"/>
      <c r="C229" s="315" t="s">
        <v>1976</v>
      </c>
      <c r="D229" s="316" t="s">
        <v>21</v>
      </c>
      <c r="E229" s="317" t="s">
        <v>21</v>
      </c>
      <c r="F229" s="318">
        <v>5.9950000000000001</v>
      </c>
      <c r="G229" s="41"/>
      <c r="H229" s="47"/>
    </row>
    <row r="230" s="2" customFormat="1" ht="16.8" customHeight="1">
      <c r="A230" s="41"/>
      <c r="B230" s="47"/>
      <c r="C230" s="319" t="s">
        <v>21</v>
      </c>
      <c r="D230" s="319" t="s">
        <v>2742</v>
      </c>
      <c r="E230" s="20" t="s">
        <v>21</v>
      </c>
      <c r="F230" s="320">
        <v>0</v>
      </c>
      <c r="G230" s="41"/>
      <c r="H230" s="47"/>
    </row>
    <row r="231" s="2" customFormat="1" ht="16.8" customHeight="1">
      <c r="A231" s="41"/>
      <c r="B231" s="47"/>
      <c r="C231" s="319" t="s">
        <v>21</v>
      </c>
      <c r="D231" s="319" t="s">
        <v>2838</v>
      </c>
      <c r="E231" s="20" t="s">
        <v>21</v>
      </c>
      <c r="F231" s="320">
        <v>0</v>
      </c>
      <c r="G231" s="41"/>
      <c r="H231" s="47"/>
    </row>
    <row r="232" s="2" customFormat="1" ht="16.8" customHeight="1">
      <c r="A232" s="41"/>
      <c r="B232" s="47"/>
      <c r="C232" s="319" t="s">
        <v>21</v>
      </c>
      <c r="D232" s="319" t="s">
        <v>1035</v>
      </c>
      <c r="E232" s="20" t="s">
        <v>21</v>
      </c>
      <c r="F232" s="320">
        <v>0</v>
      </c>
      <c r="G232" s="41"/>
      <c r="H232" s="47"/>
    </row>
    <row r="233" s="2" customFormat="1" ht="16.8" customHeight="1">
      <c r="A233" s="41"/>
      <c r="B233" s="47"/>
      <c r="C233" s="319" t="s">
        <v>21</v>
      </c>
      <c r="D233" s="319" t="s">
        <v>2839</v>
      </c>
      <c r="E233" s="20" t="s">
        <v>21</v>
      </c>
      <c r="F233" s="320">
        <v>0</v>
      </c>
      <c r="G233" s="41"/>
      <c r="H233" s="47"/>
    </row>
    <row r="234" s="2" customFormat="1" ht="16.8" customHeight="1">
      <c r="A234" s="41"/>
      <c r="B234" s="47"/>
      <c r="C234" s="319" t="s">
        <v>21</v>
      </c>
      <c r="D234" s="319" t="s">
        <v>2840</v>
      </c>
      <c r="E234" s="20" t="s">
        <v>21</v>
      </c>
      <c r="F234" s="320">
        <v>1.4750000000000001</v>
      </c>
      <c r="G234" s="41"/>
      <c r="H234" s="47"/>
    </row>
    <row r="235" s="2" customFormat="1" ht="16.8" customHeight="1">
      <c r="A235" s="41"/>
      <c r="B235" s="47"/>
      <c r="C235" s="319" t="s">
        <v>21</v>
      </c>
      <c r="D235" s="319" t="s">
        <v>21</v>
      </c>
      <c r="E235" s="20" t="s">
        <v>21</v>
      </c>
      <c r="F235" s="320">
        <v>0</v>
      </c>
      <c r="G235" s="41"/>
      <c r="H235" s="47"/>
    </row>
    <row r="236" s="2" customFormat="1" ht="16.8" customHeight="1">
      <c r="A236" s="41"/>
      <c r="B236" s="47"/>
      <c r="C236" s="319" t="s">
        <v>21</v>
      </c>
      <c r="D236" s="319" t="s">
        <v>1040</v>
      </c>
      <c r="E236" s="20" t="s">
        <v>21</v>
      </c>
      <c r="F236" s="320">
        <v>0</v>
      </c>
      <c r="G236" s="41"/>
      <c r="H236" s="47"/>
    </row>
    <row r="237" s="2" customFormat="1" ht="16.8" customHeight="1">
      <c r="A237" s="41"/>
      <c r="B237" s="47"/>
      <c r="C237" s="319" t="s">
        <v>21</v>
      </c>
      <c r="D237" s="319" t="s">
        <v>2841</v>
      </c>
      <c r="E237" s="20" t="s">
        <v>21</v>
      </c>
      <c r="F237" s="320">
        <v>1.3200000000000001</v>
      </c>
      <c r="G237" s="41"/>
      <c r="H237" s="47"/>
    </row>
    <row r="238" s="2" customFormat="1" ht="16.8" customHeight="1">
      <c r="A238" s="41"/>
      <c r="B238" s="47"/>
      <c r="C238" s="319" t="s">
        <v>21</v>
      </c>
      <c r="D238" s="319" t="s">
        <v>21</v>
      </c>
      <c r="E238" s="20" t="s">
        <v>21</v>
      </c>
      <c r="F238" s="320">
        <v>0</v>
      </c>
      <c r="G238" s="41"/>
      <c r="H238" s="47"/>
    </row>
    <row r="239" s="2" customFormat="1" ht="16.8" customHeight="1">
      <c r="A239" s="41"/>
      <c r="B239" s="47"/>
      <c r="C239" s="319" t="s">
        <v>21</v>
      </c>
      <c r="D239" s="319" t="s">
        <v>1044</v>
      </c>
      <c r="E239" s="20" t="s">
        <v>21</v>
      </c>
      <c r="F239" s="320">
        <v>0</v>
      </c>
      <c r="G239" s="41"/>
      <c r="H239" s="47"/>
    </row>
    <row r="240" s="2" customFormat="1" ht="16.8" customHeight="1">
      <c r="A240" s="41"/>
      <c r="B240" s="47"/>
      <c r="C240" s="319" t="s">
        <v>21</v>
      </c>
      <c r="D240" s="319" t="s">
        <v>2764</v>
      </c>
      <c r="E240" s="20" t="s">
        <v>21</v>
      </c>
      <c r="F240" s="320">
        <v>0</v>
      </c>
      <c r="G240" s="41"/>
      <c r="H240" s="47"/>
    </row>
    <row r="241" s="2" customFormat="1" ht="16.8" customHeight="1">
      <c r="A241" s="41"/>
      <c r="B241" s="47"/>
      <c r="C241" s="319" t="s">
        <v>21</v>
      </c>
      <c r="D241" s="319" t="s">
        <v>2840</v>
      </c>
      <c r="E241" s="20" t="s">
        <v>21</v>
      </c>
      <c r="F241" s="320">
        <v>1.4750000000000001</v>
      </c>
      <c r="G241" s="41"/>
      <c r="H241" s="47"/>
    </row>
    <row r="242" s="2" customFormat="1" ht="16.8" customHeight="1">
      <c r="A242" s="41"/>
      <c r="B242" s="47"/>
      <c r="C242" s="319" t="s">
        <v>21</v>
      </c>
      <c r="D242" s="319" t="s">
        <v>21</v>
      </c>
      <c r="E242" s="20" t="s">
        <v>21</v>
      </c>
      <c r="F242" s="320">
        <v>0</v>
      </c>
      <c r="G242" s="41"/>
      <c r="H242" s="47"/>
    </row>
    <row r="243" s="2" customFormat="1" ht="16.8" customHeight="1">
      <c r="A243" s="41"/>
      <c r="B243" s="47"/>
      <c r="C243" s="319" t="s">
        <v>21</v>
      </c>
      <c r="D243" s="319" t="s">
        <v>1047</v>
      </c>
      <c r="E243" s="20" t="s">
        <v>21</v>
      </c>
      <c r="F243" s="320">
        <v>0</v>
      </c>
      <c r="G243" s="41"/>
      <c r="H243" s="47"/>
    </row>
    <row r="244" s="2" customFormat="1" ht="16.8" customHeight="1">
      <c r="A244" s="41"/>
      <c r="B244" s="47"/>
      <c r="C244" s="319" t="s">
        <v>21</v>
      </c>
      <c r="D244" s="319" t="s">
        <v>2842</v>
      </c>
      <c r="E244" s="20" t="s">
        <v>21</v>
      </c>
      <c r="F244" s="320">
        <v>1.7250000000000001</v>
      </c>
      <c r="G244" s="41"/>
      <c r="H244" s="47"/>
    </row>
    <row r="245" s="2" customFormat="1" ht="16.8" customHeight="1">
      <c r="A245" s="41"/>
      <c r="B245" s="47"/>
      <c r="C245" s="319" t="s">
        <v>21</v>
      </c>
      <c r="D245" s="319" t="s">
        <v>21</v>
      </c>
      <c r="E245" s="20" t="s">
        <v>21</v>
      </c>
      <c r="F245" s="320">
        <v>0</v>
      </c>
      <c r="G245" s="41"/>
      <c r="H245" s="47"/>
    </row>
    <row r="246" s="2" customFormat="1" ht="16.8" customHeight="1">
      <c r="A246" s="41"/>
      <c r="B246" s="47"/>
      <c r="C246" s="319" t="s">
        <v>1976</v>
      </c>
      <c r="D246" s="319" t="s">
        <v>380</v>
      </c>
      <c r="E246" s="20" t="s">
        <v>21</v>
      </c>
      <c r="F246" s="320">
        <v>5.9950000000000001</v>
      </c>
      <c r="G246" s="41"/>
      <c r="H246" s="47"/>
    </row>
    <row r="247" s="2" customFormat="1" ht="16.8" customHeight="1">
      <c r="A247" s="41"/>
      <c r="B247" s="47"/>
      <c r="C247" s="321" t="s">
        <v>6195</v>
      </c>
      <c r="D247" s="41"/>
      <c r="E247" s="41"/>
      <c r="F247" s="41"/>
      <c r="G247" s="41"/>
      <c r="H247" s="47"/>
    </row>
    <row r="248" s="2" customFormat="1" ht="16.8" customHeight="1">
      <c r="A248" s="41"/>
      <c r="B248" s="47"/>
      <c r="C248" s="319" t="s">
        <v>2834</v>
      </c>
      <c r="D248" s="319" t="s">
        <v>6227</v>
      </c>
      <c r="E248" s="20" t="s">
        <v>248</v>
      </c>
      <c r="F248" s="320">
        <v>5.9950000000000001</v>
      </c>
      <c r="G248" s="41"/>
      <c r="H248" s="47"/>
    </row>
    <row r="249" s="2" customFormat="1" ht="16.8" customHeight="1">
      <c r="A249" s="41"/>
      <c r="B249" s="47"/>
      <c r="C249" s="319" t="s">
        <v>2226</v>
      </c>
      <c r="D249" s="319" t="s">
        <v>6223</v>
      </c>
      <c r="E249" s="20" t="s">
        <v>248</v>
      </c>
      <c r="F249" s="320">
        <v>3792.3850000000002</v>
      </c>
      <c r="G249" s="41"/>
      <c r="H249" s="47"/>
    </row>
    <row r="250" s="2" customFormat="1" ht="16.8" customHeight="1">
      <c r="A250" s="41"/>
      <c r="B250" s="47"/>
      <c r="C250" s="319" t="s">
        <v>2702</v>
      </c>
      <c r="D250" s="319" t="s">
        <v>6224</v>
      </c>
      <c r="E250" s="20" t="s">
        <v>248</v>
      </c>
      <c r="F250" s="320">
        <v>427.23899999999998</v>
      </c>
      <c r="G250" s="41"/>
      <c r="H250" s="47"/>
    </row>
    <row r="251" s="2" customFormat="1" ht="16.8" customHeight="1">
      <c r="A251" s="41"/>
      <c r="B251" s="47"/>
      <c r="C251" s="319" t="s">
        <v>2706</v>
      </c>
      <c r="D251" s="319" t="s">
        <v>6225</v>
      </c>
      <c r="E251" s="20" t="s">
        <v>248</v>
      </c>
      <c r="F251" s="320">
        <v>427.23899999999998</v>
      </c>
      <c r="G251" s="41"/>
      <c r="H251" s="47"/>
    </row>
    <row r="252" s="2" customFormat="1" ht="16.8" customHeight="1">
      <c r="A252" s="41"/>
      <c r="B252" s="47"/>
      <c r="C252" s="319" t="s">
        <v>2853</v>
      </c>
      <c r="D252" s="319" t="s">
        <v>6226</v>
      </c>
      <c r="E252" s="20" t="s">
        <v>248</v>
      </c>
      <c r="F252" s="320">
        <v>4238.9579999999996</v>
      </c>
      <c r="G252" s="41"/>
      <c r="H252" s="47"/>
    </row>
    <row r="253" s="2" customFormat="1" ht="16.8" customHeight="1">
      <c r="A253" s="41"/>
      <c r="B253" s="47"/>
      <c r="C253" s="319" t="s">
        <v>2843</v>
      </c>
      <c r="D253" s="319" t="s">
        <v>2844</v>
      </c>
      <c r="E253" s="20" t="s">
        <v>248</v>
      </c>
      <c r="F253" s="320">
        <v>6.5949999999999998</v>
      </c>
      <c r="G253" s="41"/>
      <c r="H253" s="47"/>
    </row>
    <row r="254" s="2" customFormat="1" ht="16.8" customHeight="1">
      <c r="A254" s="41"/>
      <c r="B254" s="47"/>
      <c r="C254" s="315" t="s">
        <v>1978</v>
      </c>
      <c r="D254" s="316" t="s">
        <v>21</v>
      </c>
      <c r="E254" s="317" t="s">
        <v>21</v>
      </c>
      <c r="F254" s="318">
        <v>339.83600000000001</v>
      </c>
      <c r="G254" s="41"/>
      <c r="H254" s="47"/>
    </row>
    <row r="255" s="2" customFormat="1" ht="16.8" customHeight="1">
      <c r="A255" s="41"/>
      <c r="B255" s="47"/>
      <c r="C255" s="319" t="s">
        <v>21</v>
      </c>
      <c r="D255" s="319" t="s">
        <v>2742</v>
      </c>
      <c r="E255" s="20" t="s">
        <v>21</v>
      </c>
      <c r="F255" s="320">
        <v>0</v>
      </c>
      <c r="G255" s="41"/>
      <c r="H255" s="47"/>
    </row>
    <row r="256" s="2" customFormat="1" ht="16.8" customHeight="1">
      <c r="A256" s="41"/>
      <c r="B256" s="47"/>
      <c r="C256" s="319" t="s">
        <v>21</v>
      </c>
      <c r="D256" s="319" t="s">
        <v>2743</v>
      </c>
      <c r="E256" s="20" t="s">
        <v>21</v>
      </c>
      <c r="F256" s="320">
        <v>0</v>
      </c>
      <c r="G256" s="41"/>
      <c r="H256" s="47"/>
    </row>
    <row r="257" s="2" customFormat="1" ht="16.8" customHeight="1">
      <c r="A257" s="41"/>
      <c r="B257" s="47"/>
      <c r="C257" s="319" t="s">
        <v>21</v>
      </c>
      <c r="D257" s="319" t="s">
        <v>1035</v>
      </c>
      <c r="E257" s="20" t="s">
        <v>21</v>
      </c>
      <c r="F257" s="320">
        <v>0</v>
      </c>
      <c r="G257" s="41"/>
      <c r="H257" s="47"/>
    </row>
    <row r="258" s="2" customFormat="1" ht="16.8" customHeight="1">
      <c r="A258" s="41"/>
      <c r="B258" s="47"/>
      <c r="C258" s="319" t="s">
        <v>21</v>
      </c>
      <c r="D258" s="319" t="s">
        <v>1370</v>
      </c>
      <c r="E258" s="20" t="s">
        <v>21</v>
      </c>
      <c r="F258" s="320">
        <v>0</v>
      </c>
      <c r="G258" s="41"/>
      <c r="H258" s="47"/>
    </row>
    <row r="259" s="2" customFormat="1" ht="16.8" customHeight="1">
      <c r="A259" s="41"/>
      <c r="B259" s="47"/>
      <c r="C259" s="319" t="s">
        <v>21</v>
      </c>
      <c r="D259" s="319" t="s">
        <v>2744</v>
      </c>
      <c r="E259" s="20" t="s">
        <v>21</v>
      </c>
      <c r="F259" s="320">
        <v>8.3559999999999999</v>
      </c>
      <c r="G259" s="41"/>
      <c r="H259" s="47"/>
    </row>
    <row r="260" s="2" customFormat="1" ht="16.8" customHeight="1">
      <c r="A260" s="41"/>
      <c r="B260" s="47"/>
      <c r="C260" s="319" t="s">
        <v>21</v>
      </c>
      <c r="D260" s="319" t="s">
        <v>21</v>
      </c>
      <c r="E260" s="20" t="s">
        <v>21</v>
      </c>
      <c r="F260" s="320">
        <v>0</v>
      </c>
      <c r="G260" s="41"/>
      <c r="H260" s="47"/>
    </row>
    <row r="261" s="2" customFormat="1" ht="16.8" customHeight="1">
      <c r="A261" s="41"/>
      <c r="B261" s="47"/>
      <c r="C261" s="319" t="s">
        <v>21</v>
      </c>
      <c r="D261" s="319" t="s">
        <v>1909</v>
      </c>
      <c r="E261" s="20" t="s">
        <v>21</v>
      </c>
      <c r="F261" s="320">
        <v>0</v>
      </c>
      <c r="G261" s="41"/>
      <c r="H261" s="47"/>
    </row>
    <row r="262" s="2" customFormat="1" ht="16.8" customHeight="1">
      <c r="A262" s="41"/>
      <c r="B262" s="47"/>
      <c r="C262" s="319" t="s">
        <v>21</v>
      </c>
      <c r="D262" s="319" t="s">
        <v>2745</v>
      </c>
      <c r="E262" s="20" t="s">
        <v>21</v>
      </c>
      <c r="F262" s="320">
        <v>23.724</v>
      </c>
      <c r="G262" s="41"/>
      <c r="H262" s="47"/>
    </row>
    <row r="263" s="2" customFormat="1" ht="16.8" customHeight="1">
      <c r="A263" s="41"/>
      <c r="B263" s="47"/>
      <c r="C263" s="319" t="s">
        <v>21</v>
      </c>
      <c r="D263" s="319" t="s">
        <v>21</v>
      </c>
      <c r="E263" s="20" t="s">
        <v>21</v>
      </c>
      <c r="F263" s="320">
        <v>0</v>
      </c>
      <c r="G263" s="41"/>
      <c r="H263" s="47"/>
    </row>
    <row r="264" s="2" customFormat="1" ht="16.8" customHeight="1">
      <c r="A264" s="41"/>
      <c r="B264" s="47"/>
      <c r="C264" s="319" t="s">
        <v>21</v>
      </c>
      <c r="D264" s="319" t="s">
        <v>1366</v>
      </c>
      <c r="E264" s="20" t="s">
        <v>21</v>
      </c>
      <c r="F264" s="320">
        <v>0</v>
      </c>
      <c r="G264" s="41"/>
      <c r="H264" s="47"/>
    </row>
    <row r="265" s="2" customFormat="1" ht="16.8" customHeight="1">
      <c r="A265" s="41"/>
      <c r="B265" s="47"/>
      <c r="C265" s="319" t="s">
        <v>21</v>
      </c>
      <c r="D265" s="319" t="s">
        <v>2746</v>
      </c>
      <c r="E265" s="20" t="s">
        <v>21</v>
      </c>
      <c r="F265" s="320">
        <v>10.349</v>
      </c>
      <c r="G265" s="41"/>
      <c r="H265" s="47"/>
    </row>
    <row r="266" s="2" customFormat="1" ht="16.8" customHeight="1">
      <c r="A266" s="41"/>
      <c r="B266" s="47"/>
      <c r="C266" s="319" t="s">
        <v>21</v>
      </c>
      <c r="D266" s="319" t="s">
        <v>21</v>
      </c>
      <c r="E266" s="20" t="s">
        <v>21</v>
      </c>
      <c r="F266" s="320">
        <v>0</v>
      </c>
      <c r="G266" s="41"/>
      <c r="H266" s="47"/>
    </row>
    <row r="267" s="2" customFormat="1" ht="16.8" customHeight="1">
      <c r="A267" s="41"/>
      <c r="B267" s="47"/>
      <c r="C267" s="319" t="s">
        <v>21</v>
      </c>
      <c r="D267" s="319" t="s">
        <v>1916</v>
      </c>
      <c r="E267" s="20" t="s">
        <v>21</v>
      </c>
      <c r="F267" s="320">
        <v>0</v>
      </c>
      <c r="G267" s="41"/>
      <c r="H267" s="47"/>
    </row>
    <row r="268" s="2" customFormat="1" ht="16.8" customHeight="1">
      <c r="A268" s="41"/>
      <c r="B268" s="47"/>
      <c r="C268" s="319" t="s">
        <v>21</v>
      </c>
      <c r="D268" s="319" t="s">
        <v>2747</v>
      </c>
      <c r="E268" s="20" t="s">
        <v>21</v>
      </c>
      <c r="F268" s="320">
        <v>7.0490000000000004</v>
      </c>
      <c r="G268" s="41"/>
      <c r="H268" s="47"/>
    </row>
    <row r="269" s="2" customFormat="1" ht="16.8" customHeight="1">
      <c r="A269" s="41"/>
      <c r="B269" s="47"/>
      <c r="C269" s="319" t="s">
        <v>21</v>
      </c>
      <c r="D269" s="319" t="s">
        <v>21</v>
      </c>
      <c r="E269" s="20" t="s">
        <v>21</v>
      </c>
      <c r="F269" s="320">
        <v>0</v>
      </c>
      <c r="G269" s="41"/>
      <c r="H269" s="47"/>
    </row>
    <row r="270" s="2" customFormat="1" ht="16.8" customHeight="1">
      <c r="A270" s="41"/>
      <c r="B270" s="47"/>
      <c r="C270" s="319" t="s">
        <v>21</v>
      </c>
      <c r="D270" s="319" t="s">
        <v>1918</v>
      </c>
      <c r="E270" s="20" t="s">
        <v>21</v>
      </c>
      <c r="F270" s="320">
        <v>0</v>
      </c>
      <c r="G270" s="41"/>
      <c r="H270" s="47"/>
    </row>
    <row r="271" s="2" customFormat="1" ht="16.8" customHeight="1">
      <c r="A271" s="41"/>
      <c r="B271" s="47"/>
      <c r="C271" s="319" t="s">
        <v>21</v>
      </c>
      <c r="D271" s="319" t="s">
        <v>2748</v>
      </c>
      <c r="E271" s="20" t="s">
        <v>21</v>
      </c>
      <c r="F271" s="320">
        <v>10.771000000000001</v>
      </c>
      <c r="G271" s="41"/>
      <c r="H271" s="47"/>
    </row>
    <row r="272" s="2" customFormat="1" ht="16.8" customHeight="1">
      <c r="A272" s="41"/>
      <c r="B272" s="47"/>
      <c r="C272" s="319" t="s">
        <v>21</v>
      </c>
      <c r="D272" s="319" t="s">
        <v>21</v>
      </c>
      <c r="E272" s="20" t="s">
        <v>21</v>
      </c>
      <c r="F272" s="320">
        <v>0</v>
      </c>
      <c r="G272" s="41"/>
      <c r="H272" s="47"/>
    </row>
    <row r="273" s="2" customFormat="1" ht="16.8" customHeight="1">
      <c r="A273" s="41"/>
      <c r="B273" s="47"/>
      <c r="C273" s="319" t="s">
        <v>21</v>
      </c>
      <c r="D273" s="319" t="s">
        <v>1038</v>
      </c>
      <c r="E273" s="20" t="s">
        <v>21</v>
      </c>
      <c r="F273" s="320">
        <v>0</v>
      </c>
      <c r="G273" s="41"/>
      <c r="H273" s="47"/>
    </row>
    <row r="274" s="2" customFormat="1" ht="16.8" customHeight="1">
      <c r="A274" s="41"/>
      <c r="B274" s="47"/>
      <c r="C274" s="319" t="s">
        <v>21</v>
      </c>
      <c r="D274" s="319" t="s">
        <v>2749</v>
      </c>
      <c r="E274" s="20" t="s">
        <v>21</v>
      </c>
      <c r="F274" s="320">
        <v>1.452</v>
      </c>
      <c r="G274" s="41"/>
      <c r="H274" s="47"/>
    </row>
    <row r="275" s="2" customFormat="1" ht="16.8" customHeight="1">
      <c r="A275" s="41"/>
      <c r="B275" s="47"/>
      <c r="C275" s="319" t="s">
        <v>21</v>
      </c>
      <c r="D275" s="319" t="s">
        <v>21</v>
      </c>
      <c r="E275" s="20" t="s">
        <v>21</v>
      </c>
      <c r="F275" s="320">
        <v>0</v>
      </c>
      <c r="G275" s="41"/>
      <c r="H275" s="47"/>
    </row>
    <row r="276" s="2" customFormat="1" ht="16.8" customHeight="1">
      <c r="A276" s="41"/>
      <c r="B276" s="47"/>
      <c r="C276" s="319" t="s">
        <v>21</v>
      </c>
      <c r="D276" s="319" t="s">
        <v>1920</v>
      </c>
      <c r="E276" s="20" t="s">
        <v>21</v>
      </c>
      <c r="F276" s="320">
        <v>0</v>
      </c>
      <c r="G276" s="41"/>
      <c r="H276" s="47"/>
    </row>
    <row r="277" s="2" customFormat="1" ht="16.8" customHeight="1">
      <c r="A277" s="41"/>
      <c r="B277" s="47"/>
      <c r="C277" s="319" t="s">
        <v>21</v>
      </c>
      <c r="D277" s="319" t="s">
        <v>2750</v>
      </c>
      <c r="E277" s="20" t="s">
        <v>21</v>
      </c>
      <c r="F277" s="320">
        <v>20.536000000000001</v>
      </c>
      <c r="G277" s="41"/>
      <c r="H277" s="47"/>
    </row>
    <row r="278" s="2" customFormat="1" ht="16.8" customHeight="1">
      <c r="A278" s="41"/>
      <c r="B278" s="47"/>
      <c r="C278" s="319" t="s">
        <v>21</v>
      </c>
      <c r="D278" s="319" t="s">
        <v>21</v>
      </c>
      <c r="E278" s="20" t="s">
        <v>21</v>
      </c>
      <c r="F278" s="320">
        <v>0</v>
      </c>
      <c r="G278" s="41"/>
      <c r="H278" s="47"/>
    </row>
    <row r="279" s="2" customFormat="1" ht="16.8" customHeight="1">
      <c r="A279" s="41"/>
      <c r="B279" s="47"/>
      <c r="C279" s="319" t="s">
        <v>21</v>
      </c>
      <c r="D279" s="319" t="s">
        <v>1913</v>
      </c>
      <c r="E279" s="20" t="s">
        <v>21</v>
      </c>
      <c r="F279" s="320">
        <v>0</v>
      </c>
      <c r="G279" s="41"/>
      <c r="H279" s="47"/>
    </row>
    <row r="280" s="2" customFormat="1" ht="16.8" customHeight="1">
      <c r="A280" s="41"/>
      <c r="B280" s="47"/>
      <c r="C280" s="319" t="s">
        <v>21</v>
      </c>
      <c r="D280" s="319" t="s">
        <v>2751</v>
      </c>
      <c r="E280" s="20" t="s">
        <v>21</v>
      </c>
      <c r="F280" s="320">
        <v>34.972999999999999</v>
      </c>
      <c r="G280" s="41"/>
      <c r="H280" s="47"/>
    </row>
    <row r="281" s="2" customFormat="1" ht="16.8" customHeight="1">
      <c r="A281" s="41"/>
      <c r="B281" s="47"/>
      <c r="C281" s="319" t="s">
        <v>21</v>
      </c>
      <c r="D281" s="319" t="s">
        <v>21</v>
      </c>
      <c r="E281" s="20" t="s">
        <v>21</v>
      </c>
      <c r="F281" s="320">
        <v>0</v>
      </c>
      <c r="G281" s="41"/>
      <c r="H281" s="47"/>
    </row>
    <row r="282" s="2" customFormat="1" ht="16.8" customHeight="1">
      <c r="A282" s="41"/>
      <c r="B282" s="47"/>
      <c r="C282" s="319" t="s">
        <v>21</v>
      </c>
      <c r="D282" s="319" t="s">
        <v>1044</v>
      </c>
      <c r="E282" s="20" t="s">
        <v>21</v>
      </c>
      <c r="F282" s="320">
        <v>0</v>
      </c>
      <c r="G282" s="41"/>
      <c r="H282" s="47"/>
    </row>
    <row r="283" s="2" customFormat="1" ht="16.8" customHeight="1">
      <c r="A283" s="41"/>
      <c r="B283" s="47"/>
      <c r="C283" s="319" t="s">
        <v>21</v>
      </c>
      <c r="D283" s="319" t="s">
        <v>1921</v>
      </c>
      <c r="E283" s="20" t="s">
        <v>21</v>
      </c>
      <c r="F283" s="320">
        <v>0</v>
      </c>
      <c r="G283" s="41"/>
      <c r="H283" s="47"/>
    </row>
    <row r="284" s="2" customFormat="1" ht="16.8" customHeight="1">
      <c r="A284" s="41"/>
      <c r="B284" s="47"/>
      <c r="C284" s="319" t="s">
        <v>21</v>
      </c>
      <c r="D284" s="319" t="s">
        <v>2752</v>
      </c>
      <c r="E284" s="20" t="s">
        <v>21</v>
      </c>
      <c r="F284" s="320">
        <v>8.9760000000000009</v>
      </c>
      <c r="G284" s="41"/>
      <c r="H284" s="47"/>
    </row>
    <row r="285" s="2" customFormat="1" ht="16.8" customHeight="1">
      <c r="A285" s="41"/>
      <c r="B285" s="47"/>
      <c r="C285" s="319" t="s">
        <v>21</v>
      </c>
      <c r="D285" s="319" t="s">
        <v>21</v>
      </c>
      <c r="E285" s="20" t="s">
        <v>21</v>
      </c>
      <c r="F285" s="320">
        <v>0</v>
      </c>
      <c r="G285" s="41"/>
      <c r="H285" s="47"/>
    </row>
    <row r="286" s="2" customFormat="1" ht="16.8" customHeight="1">
      <c r="A286" s="41"/>
      <c r="B286" s="47"/>
      <c r="C286" s="319" t="s">
        <v>21</v>
      </c>
      <c r="D286" s="319" t="s">
        <v>2753</v>
      </c>
      <c r="E286" s="20" t="s">
        <v>21</v>
      </c>
      <c r="F286" s="320">
        <v>0</v>
      </c>
      <c r="G286" s="41"/>
      <c r="H286" s="47"/>
    </row>
    <row r="287" s="2" customFormat="1" ht="16.8" customHeight="1">
      <c r="A287" s="41"/>
      <c r="B287" s="47"/>
      <c r="C287" s="319" t="s">
        <v>21</v>
      </c>
      <c r="D287" s="319" t="s">
        <v>2754</v>
      </c>
      <c r="E287" s="20" t="s">
        <v>21</v>
      </c>
      <c r="F287" s="320">
        <v>24.186</v>
      </c>
      <c r="G287" s="41"/>
      <c r="H287" s="47"/>
    </row>
    <row r="288" s="2" customFormat="1" ht="16.8" customHeight="1">
      <c r="A288" s="41"/>
      <c r="B288" s="47"/>
      <c r="C288" s="319" t="s">
        <v>21</v>
      </c>
      <c r="D288" s="319" t="s">
        <v>21</v>
      </c>
      <c r="E288" s="20" t="s">
        <v>21</v>
      </c>
      <c r="F288" s="320">
        <v>0</v>
      </c>
      <c r="G288" s="41"/>
      <c r="H288" s="47"/>
    </row>
    <row r="289" s="2" customFormat="1" ht="16.8" customHeight="1">
      <c r="A289" s="41"/>
      <c r="B289" s="47"/>
      <c r="C289" s="319" t="s">
        <v>21</v>
      </c>
      <c r="D289" s="319" t="s">
        <v>1377</v>
      </c>
      <c r="E289" s="20" t="s">
        <v>21</v>
      </c>
      <c r="F289" s="320">
        <v>0</v>
      </c>
      <c r="G289" s="41"/>
      <c r="H289" s="47"/>
    </row>
    <row r="290" s="2" customFormat="1" ht="16.8" customHeight="1">
      <c r="A290" s="41"/>
      <c r="B290" s="47"/>
      <c r="C290" s="319" t="s">
        <v>21</v>
      </c>
      <c r="D290" s="319" t="s">
        <v>2755</v>
      </c>
      <c r="E290" s="20" t="s">
        <v>21</v>
      </c>
      <c r="F290" s="320">
        <v>7.7880000000000003</v>
      </c>
      <c r="G290" s="41"/>
      <c r="H290" s="47"/>
    </row>
    <row r="291" s="2" customFormat="1" ht="16.8" customHeight="1">
      <c r="A291" s="41"/>
      <c r="B291" s="47"/>
      <c r="C291" s="319" t="s">
        <v>21</v>
      </c>
      <c r="D291" s="319" t="s">
        <v>21</v>
      </c>
      <c r="E291" s="20" t="s">
        <v>21</v>
      </c>
      <c r="F291" s="320">
        <v>0</v>
      </c>
      <c r="G291" s="41"/>
      <c r="H291" s="47"/>
    </row>
    <row r="292" s="2" customFormat="1" ht="16.8" customHeight="1">
      <c r="A292" s="41"/>
      <c r="B292" s="47"/>
      <c r="C292" s="319" t="s">
        <v>21</v>
      </c>
      <c r="D292" s="319" t="s">
        <v>1924</v>
      </c>
      <c r="E292" s="20" t="s">
        <v>21</v>
      </c>
      <c r="F292" s="320">
        <v>0</v>
      </c>
      <c r="G292" s="41"/>
      <c r="H292" s="47"/>
    </row>
    <row r="293" s="2" customFormat="1" ht="16.8" customHeight="1">
      <c r="A293" s="41"/>
      <c r="B293" s="47"/>
      <c r="C293" s="319" t="s">
        <v>21</v>
      </c>
      <c r="D293" s="319" t="s">
        <v>2756</v>
      </c>
      <c r="E293" s="20" t="s">
        <v>21</v>
      </c>
      <c r="F293" s="320">
        <v>7.7880000000000003</v>
      </c>
      <c r="G293" s="41"/>
      <c r="H293" s="47"/>
    </row>
    <row r="294" s="2" customFormat="1" ht="16.8" customHeight="1">
      <c r="A294" s="41"/>
      <c r="B294" s="47"/>
      <c r="C294" s="319" t="s">
        <v>21</v>
      </c>
      <c r="D294" s="319" t="s">
        <v>21</v>
      </c>
      <c r="E294" s="20" t="s">
        <v>21</v>
      </c>
      <c r="F294" s="320">
        <v>0</v>
      </c>
      <c r="G294" s="41"/>
      <c r="H294" s="47"/>
    </row>
    <row r="295" s="2" customFormat="1" ht="16.8" customHeight="1">
      <c r="A295" s="41"/>
      <c r="B295" s="47"/>
      <c r="C295" s="319" t="s">
        <v>21</v>
      </c>
      <c r="D295" s="319" t="s">
        <v>1925</v>
      </c>
      <c r="E295" s="20" t="s">
        <v>21</v>
      </c>
      <c r="F295" s="320">
        <v>0</v>
      </c>
      <c r="G295" s="41"/>
      <c r="H295" s="47"/>
    </row>
    <row r="296" s="2" customFormat="1" ht="16.8" customHeight="1">
      <c r="A296" s="41"/>
      <c r="B296" s="47"/>
      <c r="C296" s="319" t="s">
        <v>21</v>
      </c>
      <c r="D296" s="319" t="s">
        <v>2757</v>
      </c>
      <c r="E296" s="20" t="s">
        <v>21</v>
      </c>
      <c r="F296" s="320">
        <v>15.286</v>
      </c>
      <c r="G296" s="41"/>
      <c r="H296" s="47"/>
    </row>
    <row r="297" s="2" customFormat="1" ht="16.8" customHeight="1">
      <c r="A297" s="41"/>
      <c r="B297" s="47"/>
      <c r="C297" s="319" t="s">
        <v>21</v>
      </c>
      <c r="D297" s="319" t="s">
        <v>21</v>
      </c>
      <c r="E297" s="20" t="s">
        <v>21</v>
      </c>
      <c r="F297" s="320">
        <v>0</v>
      </c>
      <c r="G297" s="41"/>
      <c r="H297" s="47"/>
    </row>
    <row r="298" s="2" customFormat="1" ht="16.8" customHeight="1">
      <c r="A298" s="41"/>
      <c r="B298" s="47"/>
      <c r="C298" s="319" t="s">
        <v>21</v>
      </c>
      <c r="D298" s="319" t="s">
        <v>1929</v>
      </c>
      <c r="E298" s="20" t="s">
        <v>21</v>
      </c>
      <c r="F298" s="320">
        <v>0</v>
      </c>
      <c r="G298" s="41"/>
      <c r="H298" s="47"/>
    </row>
    <row r="299" s="2" customFormat="1" ht="16.8" customHeight="1">
      <c r="A299" s="41"/>
      <c r="B299" s="47"/>
      <c r="C299" s="319" t="s">
        <v>21</v>
      </c>
      <c r="D299" s="319" t="s">
        <v>2758</v>
      </c>
      <c r="E299" s="20" t="s">
        <v>21</v>
      </c>
      <c r="F299" s="320">
        <v>29.890999999999998</v>
      </c>
      <c r="G299" s="41"/>
      <c r="H299" s="47"/>
    </row>
    <row r="300" s="2" customFormat="1" ht="16.8" customHeight="1">
      <c r="A300" s="41"/>
      <c r="B300" s="47"/>
      <c r="C300" s="319" t="s">
        <v>21</v>
      </c>
      <c r="D300" s="319" t="s">
        <v>21</v>
      </c>
      <c r="E300" s="20" t="s">
        <v>21</v>
      </c>
      <c r="F300" s="320">
        <v>0</v>
      </c>
      <c r="G300" s="41"/>
      <c r="H300" s="47"/>
    </row>
    <row r="301" s="2" customFormat="1" ht="16.8" customHeight="1">
      <c r="A301" s="41"/>
      <c r="B301" s="47"/>
      <c r="C301" s="319" t="s">
        <v>21</v>
      </c>
      <c r="D301" s="319" t="s">
        <v>1927</v>
      </c>
      <c r="E301" s="20" t="s">
        <v>21</v>
      </c>
      <c r="F301" s="320">
        <v>0</v>
      </c>
      <c r="G301" s="41"/>
      <c r="H301" s="47"/>
    </row>
    <row r="302" s="2" customFormat="1" ht="16.8" customHeight="1">
      <c r="A302" s="41"/>
      <c r="B302" s="47"/>
      <c r="C302" s="319" t="s">
        <v>21</v>
      </c>
      <c r="D302" s="319" t="s">
        <v>2759</v>
      </c>
      <c r="E302" s="20" t="s">
        <v>21</v>
      </c>
      <c r="F302" s="320">
        <v>9.5960000000000001</v>
      </c>
      <c r="G302" s="41"/>
      <c r="H302" s="47"/>
    </row>
    <row r="303" s="2" customFormat="1" ht="16.8" customHeight="1">
      <c r="A303" s="41"/>
      <c r="B303" s="47"/>
      <c r="C303" s="319" t="s">
        <v>21</v>
      </c>
      <c r="D303" s="319" t="s">
        <v>21</v>
      </c>
      <c r="E303" s="20" t="s">
        <v>21</v>
      </c>
      <c r="F303" s="320">
        <v>0</v>
      </c>
      <c r="G303" s="41"/>
      <c r="H303" s="47"/>
    </row>
    <row r="304" s="2" customFormat="1" ht="16.8" customHeight="1">
      <c r="A304" s="41"/>
      <c r="B304" s="47"/>
      <c r="C304" s="319" t="s">
        <v>21</v>
      </c>
      <c r="D304" s="319" t="s">
        <v>1102</v>
      </c>
      <c r="E304" s="20" t="s">
        <v>21</v>
      </c>
      <c r="F304" s="320">
        <v>0</v>
      </c>
      <c r="G304" s="41"/>
      <c r="H304" s="47"/>
    </row>
    <row r="305" s="2" customFormat="1" ht="16.8" customHeight="1">
      <c r="A305" s="41"/>
      <c r="B305" s="47"/>
      <c r="C305" s="319" t="s">
        <v>21</v>
      </c>
      <c r="D305" s="319" t="s">
        <v>1383</v>
      </c>
      <c r="E305" s="20" t="s">
        <v>21</v>
      </c>
      <c r="F305" s="320">
        <v>0</v>
      </c>
      <c r="G305" s="41"/>
      <c r="H305" s="47"/>
    </row>
    <row r="306" s="2" customFormat="1" ht="16.8" customHeight="1">
      <c r="A306" s="41"/>
      <c r="B306" s="47"/>
      <c r="C306" s="319" t="s">
        <v>21</v>
      </c>
      <c r="D306" s="319" t="s">
        <v>2760</v>
      </c>
      <c r="E306" s="20" t="s">
        <v>21</v>
      </c>
      <c r="F306" s="320">
        <v>9.1999999999999993</v>
      </c>
      <c r="G306" s="41"/>
      <c r="H306" s="47"/>
    </row>
    <row r="307" s="2" customFormat="1" ht="16.8" customHeight="1">
      <c r="A307" s="41"/>
      <c r="B307" s="47"/>
      <c r="C307" s="319" t="s">
        <v>21</v>
      </c>
      <c r="D307" s="319" t="s">
        <v>21</v>
      </c>
      <c r="E307" s="20" t="s">
        <v>21</v>
      </c>
      <c r="F307" s="320">
        <v>0</v>
      </c>
      <c r="G307" s="41"/>
      <c r="H307" s="47"/>
    </row>
    <row r="308" s="2" customFormat="1" ht="16.8" customHeight="1">
      <c r="A308" s="41"/>
      <c r="B308" s="47"/>
      <c r="C308" s="319" t="s">
        <v>21</v>
      </c>
      <c r="D308" s="319" t="s">
        <v>1932</v>
      </c>
      <c r="E308" s="20" t="s">
        <v>21</v>
      </c>
      <c r="F308" s="320">
        <v>0</v>
      </c>
      <c r="G308" s="41"/>
      <c r="H308" s="47"/>
    </row>
    <row r="309" s="2" customFormat="1" ht="16.8" customHeight="1">
      <c r="A309" s="41"/>
      <c r="B309" s="47"/>
      <c r="C309" s="319" t="s">
        <v>21</v>
      </c>
      <c r="D309" s="319" t="s">
        <v>2761</v>
      </c>
      <c r="E309" s="20" t="s">
        <v>21</v>
      </c>
      <c r="F309" s="320">
        <v>9.1999999999999993</v>
      </c>
      <c r="G309" s="41"/>
      <c r="H309" s="47"/>
    </row>
    <row r="310" s="2" customFormat="1" ht="16.8" customHeight="1">
      <c r="A310" s="41"/>
      <c r="B310" s="47"/>
      <c r="C310" s="319" t="s">
        <v>21</v>
      </c>
      <c r="D310" s="319" t="s">
        <v>21</v>
      </c>
      <c r="E310" s="20" t="s">
        <v>21</v>
      </c>
      <c r="F310" s="320">
        <v>0</v>
      </c>
      <c r="G310" s="41"/>
      <c r="H310" s="47"/>
    </row>
    <row r="311" s="2" customFormat="1" ht="16.8" customHeight="1">
      <c r="A311" s="41"/>
      <c r="B311" s="47"/>
      <c r="C311" s="319" t="s">
        <v>21</v>
      </c>
      <c r="D311" s="319" t="s">
        <v>1929</v>
      </c>
      <c r="E311" s="20" t="s">
        <v>21</v>
      </c>
      <c r="F311" s="320">
        <v>0</v>
      </c>
      <c r="G311" s="41"/>
      <c r="H311" s="47"/>
    </row>
    <row r="312" s="2" customFormat="1" ht="16.8" customHeight="1">
      <c r="A312" s="41"/>
      <c r="B312" s="47"/>
      <c r="C312" s="319" t="s">
        <v>21</v>
      </c>
      <c r="D312" s="319" t="s">
        <v>2762</v>
      </c>
      <c r="E312" s="20" t="s">
        <v>21</v>
      </c>
      <c r="F312" s="320">
        <v>37.744999999999997</v>
      </c>
      <c r="G312" s="41"/>
      <c r="H312" s="47"/>
    </row>
    <row r="313" s="2" customFormat="1" ht="16.8" customHeight="1">
      <c r="A313" s="41"/>
      <c r="B313" s="47"/>
      <c r="C313" s="319" t="s">
        <v>21</v>
      </c>
      <c r="D313" s="319" t="s">
        <v>21</v>
      </c>
      <c r="E313" s="20" t="s">
        <v>21</v>
      </c>
      <c r="F313" s="320">
        <v>0</v>
      </c>
      <c r="G313" s="41"/>
      <c r="H313" s="47"/>
    </row>
    <row r="314" s="2" customFormat="1" ht="16.8" customHeight="1">
      <c r="A314" s="41"/>
      <c r="B314" s="47"/>
      <c r="C314" s="319" t="s">
        <v>21</v>
      </c>
      <c r="D314" s="319" t="s">
        <v>1927</v>
      </c>
      <c r="E314" s="20" t="s">
        <v>21</v>
      </c>
      <c r="F314" s="320">
        <v>0</v>
      </c>
      <c r="G314" s="41"/>
      <c r="H314" s="47"/>
    </row>
    <row r="315" s="2" customFormat="1" ht="16.8" customHeight="1">
      <c r="A315" s="41"/>
      <c r="B315" s="47"/>
      <c r="C315" s="319" t="s">
        <v>21</v>
      </c>
      <c r="D315" s="319" t="s">
        <v>2763</v>
      </c>
      <c r="E315" s="20" t="s">
        <v>21</v>
      </c>
      <c r="F315" s="320">
        <v>12.566000000000001</v>
      </c>
      <c r="G315" s="41"/>
      <c r="H315" s="47"/>
    </row>
    <row r="316" s="2" customFormat="1" ht="16.8" customHeight="1">
      <c r="A316" s="41"/>
      <c r="B316" s="47"/>
      <c r="C316" s="319" t="s">
        <v>21</v>
      </c>
      <c r="D316" s="319" t="s">
        <v>21</v>
      </c>
      <c r="E316" s="20" t="s">
        <v>21</v>
      </c>
      <c r="F316" s="320">
        <v>0</v>
      </c>
      <c r="G316" s="41"/>
      <c r="H316" s="47"/>
    </row>
    <row r="317" s="2" customFormat="1" ht="16.8" customHeight="1">
      <c r="A317" s="41"/>
      <c r="B317" s="47"/>
      <c r="C317" s="319" t="s">
        <v>21</v>
      </c>
      <c r="D317" s="319" t="s">
        <v>2764</v>
      </c>
      <c r="E317" s="20" t="s">
        <v>21</v>
      </c>
      <c r="F317" s="320">
        <v>0</v>
      </c>
      <c r="G317" s="41"/>
      <c r="H317" s="47"/>
    </row>
    <row r="318" s="2" customFormat="1" ht="16.8" customHeight="1">
      <c r="A318" s="41"/>
      <c r="B318" s="47"/>
      <c r="C318" s="319" t="s">
        <v>21</v>
      </c>
      <c r="D318" s="319" t="s">
        <v>2765</v>
      </c>
      <c r="E318" s="20" t="s">
        <v>21</v>
      </c>
      <c r="F318" s="320">
        <v>36.289999999999999</v>
      </c>
      <c r="G318" s="41"/>
      <c r="H318" s="47"/>
    </row>
    <row r="319" s="2" customFormat="1" ht="16.8" customHeight="1">
      <c r="A319" s="41"/>
      <c r="B319" s="47"/>
      <c r="C319" s="319" t="s">
        <v>21</v>
      </c>
      <c r="D319" s="319" t="s">
        <v>21</v>
      </c>
      <c r="E319" s="20" t="s">
        <v>21</v>
      </c>
      <c r="F319" s="320">
        <v>0</v>
      </c>
      <c r="G319" s="41"/>
      <c r="H319" s="47"/>
    </row>
    <row r="320" s="2" customFormat="1" ht="16.8" customHeight="1">
      <c r="A320" s="41"/>
      <c r="B320" s="47"/>
      <c r="C320" s="319" t="s">
        <v>21</v>
      </c>
      <c r="D320" s="319" t="s">
        <v>2766</v>
      </c>
      <c r="E320" s="20" t="s">
        <v>21</v>
      </c>
      <c r="F320" s="320">
        <v>0</v>
      </c>
      <c r="G320" s="41"/>
      <c r="H320" s="47"/>
    </row>
    <row r="321" s="2" customFormat="1" ht="16.8" customHeight="1">
      <c r="A321" s="41"/>
      <c r="B321" s="47"/>
      <c r="C321" s="319" t="s">
        <v>21</v>
      </c>
      <c r="D321" s="319" t="s">
        <v>2767</v>
      </c>
      <c r="E321" s="20" t="s">
        <v>21</v>
      </c>
      <c r="F321" s="320">
        <v>14.114000000000001</v>
      </c>
      <c r="G321" s="41"/>
      <c r="H321" s="47"/>
    </row>
    <row r="322" s="2" customFormat="1" ht="16.8" customHeight="1">
      <c r="A322" s="41"/>
      <c r="B322" s="47"/>
      <c r="C322" s="319" t="s">
        <v>1978</v>
      </c>
      <c r="D322" s="319" t="s">
        <v>380</v>
      </c>
      <c r="E322" s="20" t="s">
        <v>21</v>
      </c>
      <c r="F322" s="320">
        <v>339.83600000000001</v>
      </c>
      <c r="G322" s="41"/>
      <c r="H322" s="47"/>
    </row>
    <row r="323" s="2" customFormat="1" ht="16.8" customHeight="1">
      <c r="A323" s="41"/>
      <c r="B323" s="47"/>
      <c r="C323" s="321" t="s">
        <v>6195</v>
      </c>
      <c r="D323" s="41"/>
      <c r="E323" s="41"/>
      <c r="F323" s="41"/>
      <c r="G323" s="41"/>
      <c r="H323" s="47"/>
    </row>
    <row r="324" s="2" customFormat="1" ht="16.8" customHeight="1">
      <c r="A324" s="41"/>
      <c r="B324" s="47"/>
      <c r="C324" s="319" t="s">
        <v>2738</v>
      </c>
      <c r="D324" s="319" t="s">
        <v>6228</v>
      </c>
      <c r="E324" s="20" t="s">
        <v>248</v>
      </c>
      <c r="F324" s="320">
        <v>360.95600000000002</v>
      </c>
      <c r="G324" s="41"/>
      <c r="H324" s="47"/>
    </row>
    <row r="325" s="2" customFormat="1" ht="16.8" customHeight="1">
      <c r="A325" s="41"/>
      <c r="B325" s="47"/>
      <c r="C325" s="319" t="s">
        <v>2226</v>
      </c>
      <c r="D325" s="319" t="s">
        <v>6223</v>
      </c>
      <c r="E325" s="20" t="s">
        <v>248</v>
      </c>
      <c r="F325" s="320">
        <v>3792.3850000000002</v>
      </c>
      <c r="G325" s="41"/>
      <c r="H325" s="47"/>
    </row>
    <row r="326" s="2" customFormat="1" ht="16.8" customHeight="1">
      <c r="A326" s="41"/>
      <c r="B326" s="47"/>
      <c r="C326" s="319" t="s">
        <v>2702</v>
      </c>
      <c r="D326" s="319" t="s">
        <v>6224</v>
      </c>
      <c r="E326" s="20" t="s">
        <v>248</v>
      </c>
      <c r="F326" s="320">
        <v>427.23899999999998</v>
      </c>
      <c r="G326" s="41"/>
      <c r="H326" s="47"/>
    </row>
    <row r="327" s="2" customFormat="1" ht="16.8" customHeight="1">
      <c r="A327" s="41"/>
      <c r="B327" s="47"/>
      <c r="C327" s="319" t="s">
        <v>2706</v>
      </c>
      <c r="D327" s="319" t="s">
        <v>6225</v>
      </c>
      <c r="E327" s="20" t="s">
        <v>248</v>
      </c>
      <c r="F327" s="320">
        <v>427.23899999999998</v>
      </c>
      <c r="G327" s="41"/>
      <c r="H327" s="47"/>
    </row>
    <row r="328" s="2" customFormat="1" ht="16.8" customHeight="1">
      <c r="A328" s="41"/>
      <c r="B328" s="47"/>
      <c r="C328" s="319" t="s">
        <v>2853</v>
      </c>
      <c r="D328" s="319" t="s">
        <v>6226</v>
      </c>
      <c r="E328" s="20" t="s">
        <v>248</v>
      </c>
      <c r="F328" s="320">
        <v>4238.9579999999996</v>
      </c>
      <c r="G328" s="41"/>
      <c r="H328" s="47"/>
    </row>
    <row r="329" s="2" customFormat="1" ht="16.8" customHeight="1">
      <c r="A329" s="41"/>
      <c r="B329" s="47"/>
      <c r="C329" s="319" t="s">
        <v>2770</v>
      </c>
      <c r="D329" s="319" t="s">
        <v>2771</v>
      </c>
      <c r="E329" s="20" t="s">
        <v>248</v>
      </c>
      <c r="F329" s="320">
        <v>390.81099999999998</v>
      </c>
      <c r="G329" s="41"/>
      <c r="H329" s="47"/>
    </row>
    <row r="330" s="2" customFormat="1" ht="16.8" customHeight="1">
      <c r="A330" s="41"/>
      <c r="B330" s="47"/>
      <c r="C330" s="315" t="s">
        <v>1980</v>
      </c>
      <c r="D330" s="316" t="s">
        <v>21</v>
      </c>
      <c r="E330" s="317" t="s">
        <v>21</v>
      </c>
      <c r="F330" s="318">
        <v>21.120000000000001</v>
      </c>
      <c r="G330" s="41"/>
      <c r="H330" s="47"/>
    </row>
    <row r="331" s="2" customFormat="1" ht="16.8" customHeight="1">
      <c r="A331" s="41"/>
      <c r="B331" s="47"/>
      <c r="C331" s="319" t="s">
        <v>21</v>
      </c>
      <c r="D331" s="319" t="s">
        <v>21</v>
      </c>
      <c r="E331" s="20" t="s">
        <v>21</v>
      </c>
      <c r="F331" s="320">
        <v>0</v>
      </c>
      <c r="G331" s="41"/>
      <c r="H331" s="47"/>
    </row>
    <row r="332" s="2" customFormat="1" ht="16.8" customHeight="1">
      <c r="A332" s="41"/>
      <c r="B332" s="47"/>
      <c r="C332" s="319" t="s">
        <v>21</v>
      </c>
      <c r="D332" s="319" t="s">
        <v>2768</v>
      </c>
      <c r="E332" s="20" t="s">
        <v>21</v>
      </c>
      <c r="F332" s="320">
        <v>0</v>
      </c>
      <c r="G332" s="41"/>
      <c r="H332" s="47"/>
    </row>
    <row r="333" s="2" customFormat="1" ht="16.8" customHeight="1">
      <c r="A333" s="41"/>
      <c r="B333" s="47"/>
      <c r="C333" s="319" t="s">
        <v>21</v>
      </c>
      <c r="D333" s="319" t="s">
        <v>1035</v>
      </c>
      <c r="E333" s="20" t="s">
        <v>21</v>
      </c>
      <c r="F333" s="320">
        <v>0</v>
      </c>
      <c r="G333" s="41"/>
      <c r="H333" s="47"/>
    </row>
    <row r="334" s="2" customFormat="1" ht="16.8" customHeight="1">
      <c r="A334" s="41"/>
      <c r="B334" s="47"/>
      <c r="C334" s="319" t="s">
        <v>21</v>
      </c>
      <c r="D334" s="319" t="s">
        <v>2753</v>
      </c>
      <c r="E334" s="20" t="s">
        <v>21</v>
      </c>
      <c r="F334" s="320">
        <v>0</v>
      </c>
      <c r="G334" s="41"/>
      <c r="H334" s="47"/>
    </row>
    <row r="335" s="2" customFormat="1" ht="16.8" customHeight="1">
      <c r="A335" s="41"/>
      <c r="B335" s="47"/>
      <c r="C335" s="319" t="s">
        <v>21</v>
      </c>
      <c r="D335" s="319" t="s">
        <v>2769</v>
      </c>
      <c r="E335" s="20" t="s">
        <v>21</v>
      </c>
      <c r="F335" s="320">
        <v>21.120000000000001</v>
      </c>
      <c r="G335" s="41"/>
      <c r="H335" s="47"/>
    </row>
    <row r="336" s="2" customFormat="1" ht="16.8" customHeight="1">
      <c r="A336" s="41"/>
      <c r="B336" s="47"/>
      <c r="C336" s="319" t="s">
        <v>1980</v>
      </c>
      <c r="D336" s="319" t="s">
        <v>380</v>
      </c>
      <c r="E336" s="20" t="s">
        <v>21</v>
      </c>
      <c r="F336" s="320">
        <v>21.120000000000001</v>
      </c>
      <c r="G336" s="41"/>
      <c r="H336" s="47"/>
    </row>
    <row r="337" s="2" customFormat="1" ht="16.8" customHeight="1">
      <c r="A337" s="41"/>
      <c r="B337" s="47"/>
      <c r="C337" s="321" t="s">
        <v>6195</v>
      </c>
      <c r="D337" s="41"/>
      <c r="E337" s="41"/>
      <c r="F337" s="41"/>
      <c r="G337" s="41"/>
      <c r="H337" s="47"/>
    </row>
    <row r="338" s="2" customFormat="1" ht="16.8" customHeight="1">
      <c r="A338" s="41"/>
      <c r="B338" s="47"/>
      <c r="C338" s="319" t="s">
        <v>2738</v>
      </c>
      <c r="D338" s="319" t="s">
        <v>6228</v>
      </c>
      <c r="E338" s="20" t="s">
        <v>248</v>
      </c>
      <c r="F338" s="320">
        <v>360.95600000000002</v>
      </c>
      <c r="G338" s="41"/>
      <c r="H338" s="47"/>
    </row>
    <row r="339" s="2" customFormat="1" ht="16.8" customHeight="1">
      <c r="A339" s="41"/>
      <c r="B339" s="47"/>
      <c r="C339" s="319" t="s">
        <v>2226</v>
      </c>
      <c r="D339" s="319" t="s">
        <v>6223</v>
      </c>
      <c r="E339" s="20" t="s">
        <v>248</v>
      </c>
      <c r="F339" s="320">
        <v>3792.3850000000002</v>
      </c>
      <c r="G339" s="41"/>
      <c r="H339" s="47"/>
    </row>
    <row r="340" s="2" customFormat="1" ht="16.8" customHeight="1">
      <c r="A340" s="41"/>
      <c r="B340" s="47"/>
      <c r="C340" s="319" t="s">
        <v>2702</v>
      </c>
      <c r="D340" s="319" t="s">
        <v>6224</v>
      </c>
      <c r="E340" s="20" t="s">
        <v>248</v>
      </c>
      <c r="F340" s="320">
        <v>427.23899999999998</v>
      </c>
      <c r="G340" s="41"/>
      <c r="H340" s="47"/>
    </row>
    <row r="341" s="2" customFormat="1" ht="16.8" customHeight="1">
      <c r="A341" s="41"/>
      <c r="B341" s="47"/>
      <c r="C341" s="319" t="s">
        <v>2706</v>
      </c>
      <c r="D341" s="319" t="s">
        <v>6225</v>
      </c>
      <c r="E341" s="20" t="s">
        <v>248</v>
      </c>
      <c r="F341" s="320">
        <v>427.23899999999998</v>
      </c>
      <c r="G341" s="41"/>
      <c r="H341" s="47"/>
    </row>
    <row r="342" s="2" customFormat="1" ht="16.8" customHeight="1">
      <c r="A342" s="41"/>
      <c r="B342" s="47"/>
      <c r="C342" s="319" t="s">
        <v>2853</v>
      </c>
      <c r="D342" s="319" t="s">
        <v>6226</v>
      </c>
      <c r="E342" s="20" t="s">
        <v>248</v>
      </c>
      <c r="F342" s="320">
        <v>4238.9579999999996</v>
      </c>
      <c r="G342" s="41"/>
      <c r="H342" s="47"/>
    </row>
    <row r="343" s="2" customFormat="1" ht="16.8" customHeight="1">
      <c r="A343" s="41"/>
      <c r="B343" s="47"/>
      <c r="C343" s="319" t="s">
        <v>2774</v>
      </c>
      <c r="D343" s="319" t="s">
        <v>2775</v>
      </c>
      <c r="E343" s="20" t="s">
        <v>248</v>
      </c>
      <c r="F343" s="320">
        <v>24.288</v>
      </c>
      <c r="G343" s="41"/>
      <c r="H343" s="47"/>
    </row>
    <row r="344" s="2" customFormat="1" ht="16.8" customHeight="1">
      <c r="A344" s="41"/>
      <c r="B344" s="47"/>
      <c r="C344" s="315" t="s">
        <v>1982</v>
      </c>
      <c r="D344" s="316" t="s">
        <v>21</v>
      </c>
      <c r="E344" s="317" t="s">
        <v>21</v>
      </c>
      <c r="F344" s="318">
        <v>2.2799999999999998</v>
      </c>
      <c r="G344" s="41"/>
      <c r="H344" s="47"/>
    </row>
    <row r="345" s="2" customFormat="1" ht="16.8" customHeight="1">
      <c r="A345" s="41"/>
      <c r="B345" s="47"/>
      <c r="C345" s="319" t="s">
        <v>21</v>
      </c>
      <c r="D345" s="319" t="s">
        <v>2742</v>
      </c>
      <c r="E345" s="20" t="s">
        <v>21</v>
      </c>
      <c r="F345" s="320">
        <v>0</v>
      </c>
      <c r="G345" s="41"/>
      <c r="H345" s="47"/>
    </row>
    <row r="346" s="2" customFormat="1" ht="16.8" customHeight="1">
      <c r="A346" s="41"/>
      <c r="B346" s="47"/>
      <c r="C346" s="319" t="s">
        <v>21</v>
      </c>
      <c r="D346" s="319" t="s">
        <v>2816</v>
      </c>
      <c r="E346" s="20" t="s">
        <v>21</v>
      </c>
      <c r="F346" s="320">
        <v>0</v>
      </c>
      <c r="G346" s="41"/>
      <c r="H346" s="47"/>
    </row>
    <row r="347" s="2" customFormat="1" ht="16.8" customHeight="1">
      <c r="A347" s="41"/>
      <c r="B347" s="47"/>
      <c r="C347" s="319" t="s">
        <v>21</v>
      </c>
      <c r="D347" s="319" t="s">
        <v>1035</v>
      </c>
      <c r="E347" s="20" t="s">
        <v>21</v>
      </c>
      <c r="F347" s="320">
        <v>0</v>
      </c>
      <c r="G347" s="41"/>
      <c r="H347" s="47"/>
    </row>
    <row r="348" s="2" customFormat="1" ht="16.8" customHeight="1">
      <c r="A348" s="41"/>
      <c r="B348" s="47"/>
      <c r="C348" s="319" t="s">
        <v>21</v>
      </c>
      <c r="D348" s="319" t="s">
        <v>2817</v>
      </c>
      <c r="E348" s="20" t="s">
        <v>21</v>
      </c>
      <c r="F348" s="320">
        <v>0</v>
      </c>
      <c r="G348" s="41"/>
      <c r="H348" s="47"/>
    </row>
    <row r="349" s="2" customFormat="1" ht="16.8" customHeight="1">
      <c r="A349" s="41"/>
      <c r="B349" s="47"/>
      <c r="C349" s="319" t="s">
        <v>21</v>
      </c>
      <c r="D349" s="319" t="s">
        <v>2818</v>
      </c>
      <c r="E349" s="20" t="s">
        <v>21</v>
      </c>
      <c r="F349" s="320">
        <v>2.2799999999999998</v>
      </c>
      <c r="G349" s="41"/>
      <c r="H349" s="47"/>
    </row>
    <row r="350" s="2" customFormat="1" ht="16.8" customHeight="1">
      <c r="A350" s="41"/>
      <c r="B350" s="47"/>
      <c r="C350" s="319" t="s">
        <v>1982</v>
      </c>
      <c r="D350" s="319" t="s">
        <v>380</v>
      </c>
      <c r="E350" s="20" t="s">
        <v>21</v>
      </c>
      <c r="F350" s="320">
        <v>2.2799999999999998</v>
      </c>
      <c r="G350" s="41"/>
      <c r="H350" s="47"/>
    </row>
    <row r="351" s="2" customFormat="1" ht="16.8" customHeight="1">
      <c r="A351" s="41"/>
      <c r="B351" s="47"/>
      <c r="C351" s="321" t="s">
        <v>6195</v>
      </c>
      <c r="D351" s="41"/>
      <c r="E351" s="41"/>
      <c r="F351" s="41"/>
      <c r="G351" s="41"/>
      <c r="H351" s="47"/>
    </row>
    <row r="352" s="2" customFormat="1" ht="16.8" customHeight="1">
      <c r="A352" s="41"/>
      <c r="B352" s="47"/>
      <c r="C352" s="319" t="s">
        <v>2812</v>
      </c>
      <c r="D352" s="319" t="s">
        <v>6229</v>
      </c>
      <c r="E352" s="20" t="s">
        <v>248</v>
      </c>
      <c r="F352" s="320">
        <v>2.2799999999999998</v>
      </c>
      <c r="G352" s="41"/>
      <c r="H352" s="47"/>
    </row>
    <row r="353" s="2" customFormat="1" ht="16.8" customHeight="1">
      <c r="A353" s="41"/>
      <c r="B353" s="47"/>
      <c r="C353" s="319" t="s">
        <v>2226</v>
      </c>
      <c r="D353" s="319" t="s">
        <v>6223</v>
      </c>
      <c r="E353" s="20" t="s">
        <v>248</v>
      </c>
      <c r="F353" s="320">
        <v>3792.3850000000002</v>
      </c>
      <c r="G353" s="41"/>
      <c r="H353" s="47"/>
    </row>
    <row r="354" s="2" customFormat="1" ht="16.8" customHeight="1">
      <c r="A354" s="41"/>
      <c r="B354" s="47"/>
      <c r="C354" s="319" t="s">
        <v>2702</v>
      </c>
      <c r="D354" s="319" t="s">
        <v>6224</v>
      </c>
      <c r="E354" s="20" t="s">
        <v>248</v>
      </c>
      <c r="F354" s="320">
        <v>427.23899999999998</v>
      </c>
      <c r="G354" s="41"/>
      <c r="H354" s="47"/>
    </row>
    <row r="355" s="2" customFormat="1" ht="16.8" customHeight="1">
      <c r="A355" s="41"/>
      <c r="B355" s="47"/>
      <c r="C355" s="319" t="s">
        <v>2706</v>
      </c>
      <c r="D355" s="319" t="s">
        <v>6225</v>
      </c>
      <c r="E355" s="20" t="s">
        <v>248</v>
      </c>
      <c r="F355" s="320">
        <v>427.23899999999998</v>
      </c>
      <c r="G355" s="41"/>
      <c r="H355" s="47"/>
    </row>
    <row r="356" s="2" customFormat="1" ht="16.8" customHeight="1">
      <c r="A356" s="41"/>
      <c r="B356" s="47"/>
      <c r="C356" s="319" t="s">
        <v>2853</v>
      </c>
      <c r="D356" s="319" t="s">
        <v>6226</v>
      </c>
      <c r="E356" s="20" t="s">
        <v>248</v>
      </c>
      <c r="F356" s="320">
        <v>4238.9579999999996</v>
      </c>
      <c r="G356" s="41"/>
      <c r="H356" s="47"/>
    </row>
    <row r="357" s="2" customFormat="1" ht="16.8" customHeight="1">
      <c r="A357" s="41"/>
      <c r="B357" s="47"/>
      <c r="C357" s="319" t="s">
        <v>2819</v>
      </c>
      <c r="D357" s="319" t="s">
        <v>2820</v>
      </c>
      <c r="E357" s="20" t="s">
        <v>248</v>
      </c>
      <c r="F357" s="320">
        <v>2.508</v>
      </c>
      <c r="G357" s="41"/>
      <c r="H357" s="47"/>
    </row>
    <row r="358" s="2" customFormat="1" ht="16.8" customHeight="1">
      <c r="A358" s="41"/>
      <c r="B358" s="47"/>
      <c r="C358" s="315" t="s">
        <v>1984</v>
      </c>
      <c r="D358" s="316" t="s">
        <v>21</v>
      </c>
      <c r="E358" s="317" t="s">
        <v>21</v>
      </c>
      <c r="F358" s="318">
        <v>16.59</v>
      </c>
      <c r="G358" s="41"/>
      <c r="H358" s="47"/>
    </row>
    <row r="359" s="2" customFormat="1" ht="16.8" customHeight="1">
      <c r="A359" s="41"/>
      <c r="B359" s="47"/>
      <c r="C359" s="319" t="s">
        <v>21</v>
      </c>
      <c r="D359" s="319" t="s">
        <v>21</v>
      </c>
      <c r="E359" s="20" t="s">
        <v>21</v>
      </c>
      <c r="F359" s="320">
        <v>0</v>
      </c>
      <c r="G359" s="41"/>
      <c r="H359" s="47"/>
    </row>
    <row r="360" s="2" customFormat="1" ht="16.8" customHeight="1">
      <c r="A360" s="41"/>
      <c r="B360" s="47"/>
      <c r="C360" s="319" t="s">
        <v>21</v>
      </c>
      <c r="D360" s="319" t="s">
        <v>2787</v>
      </c>
      <c r="E360" s="20" t="s">
        <v>21</v>
      </c>
      <c r="F360" s="320">
        <v>0</v>
      </c>
      <c r="G360" s="41"/>
      <c r="H360" s="47"/>
    </row>
    <row r="361" s="2" customFormat="1" ht="16.8" customHeight="1">
      <c r="A361" s="41"/>
      <c r="B361" s="47"/>
      <c r="C361" s="319" t="s">
        <v>21</v>
      </c>
      <c r="D361" s="319" t="s">
        <v>1035</v>
      </c>
      <c r="E361" s="20" t="s">
        <v>21</v>
      </c>
      <c r="F361" s="320">
        <v>0</v>
      </c>
      <c r="G361" s="41"/>
      <c r="H361" s="47"/>
    </row>
    <row r="362" s="2" customFormat="1" ht="16.8" customHeight="1">
      <c r="A362" s="41"/>
      <c r="B362" s="47"/>
      <c r="C362" s="319" t="s">
        <v>21</v>
      </c>
      <c r="D362" s="319" t="s">
        <v>2788</v>
      </c>
      <c r="E362" s="20" t="s">
        <v>21</v>
      </c>
      <c r="F362" s="320">
        <v>0</v>
      </c>
      <c r="G362" s="41"/>
      <c r="H362" s="47"/>
    </row>
    <row r="363" s="2" customFormat="1" ht="16.8" customHeight="1">
      <c r="A363" s="41"/>
      <c r="B363" s="47"/>
      <c r="C363" s="319" t="s">
        <v>21</v>
      </c>
      <c r="D363" s="319" t="s">
        <v>2789</v>
      </c>
      <c r="E363" s="20" t="s">
        <v>21</v>
      </c>
      <c r="F363" s="320">
        <v>16.59</v>
      </c>
      <c r="G363" s="41"/>
      <c r="H363" s="47"/>
    </row>
    <row r="364" s="2" customFormat="1" ht="16.8" customHeight="1">
      <c r="A364" s="41"/>
      <c r="B364" s="47"/>
      <c r="C364" s="319" t="s">
        <v>1984</v>
      </c>
      <c r="D364" s="319" t="s">
        <v>380</v>
      </c>
      <c r="E364" s="20" t="s">
        <v>21</v>
      </c>
      <c r="F364" s="320">
        <v>16.59</v>
      </c>
      <c r="G364" s="41"/>
      <c r="H364" s="47"/>
    </row>
    <row r="365" s="2" customFormat="1" ht="16.8" customHeight="1">
      <c r="A365" s="41"/>
      <c r="B365" s="47"/>
      <c r="C365" s="321" t="s">
        <v>6195</v>
      </c>
      <c r="D365" s="41"/>
      <c r="E365" s="41"/>
      <c r="F365" s="41"/>
      <c r="G365" s="41"/>
      <c r="H365" s="47"/>
    </row>
    <row r="366" s="2" customFormat="1" ht="16.8" customHeight="1">
      <c r="A366" s="41"/>
      <c r="B366" s="47"/>
      <c r="C366" s="319" t="s">
        <v>2778</v>
      </c>
      <c r="D366" s="319" t="s">
        <v>6222</v>
      </c>
      <c r="E366" s="20" t="s">
        <v>248</v>
      </c>
      <c r="F366" s="320">
        <v>53.159999999999997</v>
      </c>
      <c r="G366" s="41"/>
      <c r="H366" s="47"/>
    </row>
    <row r="367" s="2" customFormat="1" ht="16.8" customHeight="1">
      <c r="A367" s="41"/>
      <c r="B367" s="47"/>
      <c r="C367" s="319" t="s">
        <v>2226</v>
      </c>
      <c r="D367" s="319" t="s">
        <v>6223</v>
      </c>
      <c r="E367" s="20" t="s">
        <v>248</v>
      </c>
      <c r="F367" s="320">
        <v>3792.3850000000002</v>
      </c>
      <c r="G367" s="41"/>
      <c r="H367" s="47"/>
    </row>
    <row r="368" s="2" customFormat="1" ht="16.8" customHeight="1">
      <c r="A368" s="41"/>
      <c r="B368" s="47"/>
      <c r="C368" s="319" t="s">
        <v>2702</v>
      </c>
      <c r="D368" s="319" t="s">
        <v>6224</v>
      </c>
      <c r="E368" s="20" t="s">
        <v>248</v>
      </c>
      <c r="F368" s="320">
        <v>427.23899999999998</v>
      </c>
      <c r="G368" s="41"/>
      <c r="H368" s="47"/>
    </row>
    <row r="369" s="2" customFormat="1" ht="16.8" customHeight="1">
      <c r="A369" s="41"/>
      <c r="B369" s="47"/>
      <c r="C369" s="319" t="s">
        <v>2706</v>
      </c>
      <c r="D369" s="319" t="s">
        <v>6225</v>
      </c>
      <c r="E369" s="20" t="s">
        <v>248</v>
      </c>
      <c r="F369" s="320">
        <v>427.23899999999998</v>
      </c>
      <c r="G369" s="41"/>
      <c r="H369" s="47"/>
    </row>
    <row r="370" s="2" customFormat="1" ht="16.8" customHeight="1">
      <c r="A370" s="41"/>
      <c r="B370" s="47"/>
      <c r="C370" s="319" t="s">
        <v>2853</v>
      </c>
      <c r="D370" s="319" t="s">
        <v>6226</v>
      </c>
      <c r="E370" s="20" t="s">
        <v>248</v>
      </c>
      <c r="F370" s="320">
        <v>4238.9579999999996</v>
      </c>
      <c r="G370" s="41"/>
      <c r="H370" s="47"/>
    </row>
    <row r="371" s="2" customFormat="1" ht="16.8" customHeight="1">
      <c r="A371" s="41"/>
      <c r="B371" s="47"/>
      <c r="C371" s="319" t="s">
        <v>2804</v>
      </c>
      <c r="D371" s="319" t="s">
        <v>2805</v>
      </c>
      <c r="E371" s="20" t="s">
        <v>248</v>
      </c>
      <c r="F371" s="320">
        <v>19.079000000000001</v>
      </c>
      <c r="G371" s="41"/>
      <c r="H371" s="47"/>
    </row>
    <row r="372" s="2" customFormat="1" ht="16.8" customHeight="1">
      <c r="A372" s="41"/>
      <c r="B372" s="47"/>
      <c r="C372" s="315" t="s">
        <v>1986</v>
      </c>
      <c r="D372" s="316" t="s">
        <v>21</v>
      </c>
      <c r="E372" s="317" t="s">
        <v>21</v>
      </c>
      <c r="F372" s="318">
        <v>4.8479999999999999</v>
      </c>
      <c r="G372" s="41"/>
      <c r="H372" s="47"/>
    </row>
    <row r="373" s="2" customFormat="1" ht="16.8" customHeight="1">
      <c r="A373" s="41"/>
      <c r="B373" s="47"/>
      <c r="C373" s="319" t="s">
        <v>21</v>
      </c>
      <c r="D373" s="319" t="s">
        <v>2742</v>
      </c>
      <c r="E373" s="20" t="s">
        <v>21</v>
      </c>
      <c r="F373" s="320">
        <v>0</v>
      </c>
      <c r="G373" s="41"/>
      <c r="H373" s="47"/>
    </row>
    <row r="374" s="2" customFormat="1" ht="16.8" customHeight="1">
      <c r="A374" s="41"/>
      <c r="B374" s="47"/>
      <c r="C374" s="319" t="s">
        <v>21</v>
      </c>
      <c r="D374" s="319" t="s">
        <v>2827</v>
      </c>
      <c r="E374" s="20" t="s">
        <v>21</v>
      </c>
      <c r="F374" s="320">
        <v>0</v>
      </c>
      <c r="G374" s="41"/>
      <c r="H374" s="47"/>
    </row>
    <row r="375" s="2" customFormat="1" ht="16.8" customHeight="1">
      <c r="A375" s="41"/>
      <c r="B375" s="47"/>
      <c r="C375" s="319" t="s">
        <v>21</v>
      </c>
      <c r="D375" s="319" t="s">
        <v>1035</v>
      </c>
      <c r="E375" s="20" t="s">
        <v>21</v>
      </c>
      <c r="F375" s="320">
        <v>0</v>
      </c>
      <c r="G375" s="41"/>
      <c r="H375" s="47"/>
    </row>
    <row r="376" s="2" customFormat="1" ht="16.8" customHeight="1">
      <c r="A376" s="41"/>
      <c r="B376" s="47"/>
      <c r="C376" s="319" t="s">
        <v>21</v>
      </c>
      <c r="D376" s="319" t="s">
        <v>1911</v>
      </c>
      <c r="E376" s="20" t="s">
        <v>21</v>
      </c>
      <c r="F376" s="320">
        <v>0</v>
      </c>
      <c r="G376" s="41"/>
      <c r="H376" s="47"/>
    </row>
    <row r="377" s="2" customFormat="1" ht="16.8" customHeight="1">
      <c r="A377" s="41"/>
      <c r="B377" s="47"/>
      <c r="C377" s="319" t="s">
        <v>21</v>
      </c>
      <c r="D377" s="319" t="s">
        <v>2828</v>
      </c>
      <c r="E377" s="20" t="s">
        <v>21</v>
      </c>
      <c r="F377" s="320">
        <v>1.3300000000000001</v>
      </c>
      <c r="G377" s="41"/>
      <c r="H377" s="47"/>
    </row>
    <row r="378" s="2" customFormat="1" ht="16.8" customHeight="1">
      <c r="A378" s="41"/>
      <c r="B378" s="47"/>
      <c r="C378" s="319" t="s">
        <v>21</v>
      </c>
      <c r="D378" s="319" t="s">
        <v>2829</v>
      </c>
      <c r="E378" s="20" t="s">
        <v>21</v>
      </c>
      <c r="F378" s="320">
        <v>3.5179999999999998</v>
      </c>
      <c r="G378" s="41"/>
      <c r="H378" s="47"/>
    </row>
    <row r="379" s="2" customFormat="1" ht="16.8" customHeight="1">
      <c r="A379" s="41"/>
      <c r="B379" s="47"/>
      <c r="C379" s="319" t="s">
        <v>21</v>
      </c>
      <c r="D379" s="319" t="s">
        <v>21</v>
      </c>
      <c r="E379" s="20" t="s">
        <v>21</v>
      </c>
      <c r="F379" s="320">
        <v>0</v>
      </c>
      <c r="G379" s="41"/>
      <c r="H379" s="47"/>
    </row>
    <row r="380" s="2" customFormat="1" ht="16.8" customHeight="1">
      <c r="A380" s="41"/>
      <c r="B380" s="47"/>
      <c r="C380" s="319" t="s">
        <v>1986</v>
      </c>
      <c r="D380" s="319" t="s">
        <v>380</v>
      </c>
      <c r="E380" s="20" t="s">
        <v>21</v>
      </c>
      <c r="F380" s="320">
        <v>4.8479999999999999</v>
      </c>
      <c r="G380" s="41"/>
      <c r="H380" s="47"/>
    </row>
    <row r="381" s="2" customFormat="1" ht="16.8" customHeight="1">
      <c r="A381" s="41"/>
      <c r="B381" s="47"/>
      <c r="C381" s="321" t="s">
        <v>6195</v>
      </c>
      <c r="D381" s="41"/>
      <c r="E381" s="41"/>
      <c r="F381" s="41"/>
      <c r="G381" s="41"/>
      <c r="H381" s="47"/>
    </row>
    <row r="382" s="2" customFormat="1" ht="16.8" customHeight="1">
      <c r="A382" s="41"/>
      <c r="B382" s="47"/>
      <c r="C382" s="319" t="s">
        <v>2823</v>
      </c>
      <c r="D382" s="319" t="s">
        <v>6230</v>
      </c>
      <c r="E382" s="20" t="s">
        <v>248</v>
      </c>
      <c r="F382" s="320">
        <v>4.8479999999999999</v>
      </c>
      <c r="G382" s="41"/>
      <c r="H382" s="47"/>
    </row>
    <row r="383" s="2" customFormat="1" ht="16.8" customHeight="1">
      <c r="A383" s="41"/>
      <c r="B383" s="47"/>
      <c r="C383" s="319" t="s">
        <v>2226</v>
      </c>
      <c r="D383" s="319" t="s">
        <v>6223</v>
      </c>
      <c r="E383" s="20" t="s">
        <v>248</v>
      </c>
      <c r="F383" s="320">
        <v>3792.3850000000002</v>
      </c>
      <c r="G383" s="41"/>
      <c r="H383" s="47"/>
    </row>
    <row r="384" s="2" customFormat="1" ht="16.8" customHeight="1">
      <c r="A384" s="41"/>
      <c r="B384" s="47"/>
      <c r="C384" s="319" t="s">
        <v>2702</v>
      </c>
      <c r="D384" s="319" t="s">
        <v>6224</v>
      </c>
      <c r="E384" s="20" t="s">
        <v>248</v>
      </c>
      <c r="F384" s="320">
        <v>427.23899999999998</v>
      </c>
      <c r="G384" s="41"/>
      <c r="H384" s="47"/>
    </row>
    <row r="385" s="2" customFormat="1" ht="16.8" customHeight="1">
      <c r="A385" s="41"/>
      <c r="B385" s="47"/>
      <c r="C385" s="319" t="s">
        <v>2706</v>
      </c>
      <c r="D385" s="319" t="s">
        <v>6225</v>
      </c>
      <c r="E385" s="20" t="s">
        <v>248</v>
      </c>
      <c r="F385" s="320">
        <v>427.23899999999998</v>
      </c>
      <c r="G385" s="41"/>
      <c r="H385" s="47"/>
    </row>
    <row r="386" s="2" customFormat="1" ht="16.8" customHeight="1">
      <c r="A386" s="41"/>
      <c r="B386" s="47"/>
      <c r="C386" s="319" t="s">
        <v>2853</v>
      </c>
      <c r="D386" s="319" t="s">
        <v>6226</v>
      </c>
      <c r="E386" s="20" t="s">
        <v>248</v>
      </c>
      <c r="F386" s="320">
        <v>4238.9579999999996</v>
      </c>
      <c r="G386" s="41"/>
      <c r="H386" s="47"/>
    </row>
    <row r="387" s="2" customFormat="1" ht="16.8" customHeight="1">
      <c r="A387" s="41"/>
      <c r="B387" s="47"/>
      <c r="C387" s="319" t="s">
        <v>2830</v>
      </c>
      <c r="D387" s="319" t="s">
        <v>2831</v>
      </c>
      <c r="E387" s="20" t="s">
        <v>248</v>
      </c>
      <c r="F387" s="320">
        <v>5.3330000000000002</v>
      </c>
      <c r="G387" s="41"/>
      <c r="H387" s="47"/>
    </row>
    <row r="388" s="2" customFormat="1" ht="16.8" customHeight="1">
      <c r="A388" s="41"/>
      <c r="B388" s="47"/>
      <c r="C388" s="315" t="s">
        <v>1989</v>
      </c>
      <c r="D388" s="316" t="s">
        <v>21</v>
      </c>
      <c r="E388" s="317" t="s">
        <v>21</v>
      </c>
      <c r="F388" s="318">
        <v>9.8740000000000006</v>
      </c>
      <c r="G388" s="41"/>
      <c r="H388" s="47"/>
    </row>
    <row r="389" s="2" customFormat="1" ht="16.8" customHeight="1">
      <c r="A389" s="41"/>
      <c r="B389" s="47"/>
      <c r="C389" s="319" t="s">
        <v>21</v>
      </c>
      <c r="D389" s="319" t="s">
        <v>21</v>
      </c>
      <c r="E389" s="20" t="s">
        <v>21</v>
      </c>
      <c r="F389" s="320">
        <v>0</v>
      </c>
      <c r="G389" s="41"/>
      <c r="H389" s="47"/>
    </row>
    <row r="390" s="2" customFormat="1" ht="16.8" customHeight="1">
      <c r="A390" s="41"/>
      <c r="B390" s="47"/>
      <c r="C390" s="319" t="s">
        <v>21</v>
      </c>
      <c r="D390" s="319" t="s">
        <v>2790</v>
      </c>
      <c r="E390" s="20" t="s">
        <v>21</v>
      </c>
      <c r="F390" s="320">
        <v>0</v>
      </c>
      <c r="G390" s="41"/>
      <c r="H390" s="47"/>
    </row>
    <row r="391" s="2" customFormat="1" ht="16.8" customHeight="1">
      <c r="A391" s="41"/>
      <c r="B391" s="47"/>
      <c r="C391" s="319" t="s">
        <v>21</v>
      </c>
      <c r="D391" s="319" t="s">
        <v>1035</v>
      </c>
      <c r="E391" s="20" t="s">
        <v>21</v>
      </c>
      <c r="F391" s="320">
        <v>0</v>
      </c>
      <c r="G391" s="41"/>
      <c r="H391" s="47"/>
    </row>
    <row r="392" s="2" customFormat="1" ht="16.8" customHeight="1">
      <c r="A392" s="41"/>
      <c r="B392" s="47"/>
      <c r="C392" s="319" t="s">
        <v>21</v>
      </c>
      <c r="D392" s="319" t="s">
        <v>1036</v>
      </c>
      <c r="E392" s="20" t="s">
        <v>21</v>
      </c>
      <c r="F392" s="320">
        <v>0</v>
      </c>
      <c r="G392" s="41"/>
      <c r="H392" s="47"/>
    </row>
    <row r="393" s="2" customFormat="1" ht="16.8" customHeight="1">
      <c r="A393" s="41"/>
      <c r="B393" s="47"/>
      <c r="C393" s="319" t="s">
        <v>21</v>
      </c>
      <c r="D393" s="319" t="s">
        <v>2791</v>
      </c>
      <c r="E393" s="20" t="s">
        <v>21</v>
      </c>
      <c r="F393" s="320">
        <v>1.375</v>
      </c>
      <c r="G393" s="41"/>
      <c r="H393" s="47"/>
    </row>
    <row r="394" s="2" customFormat="1" ht="16.8" customHeight="1">
      <c r="A394" s="41"/>
      <c r="B394" s="47"/>
      <c r="C394" s="319" t="s">
        <v>21</v>
      </c>
      <c r="D394" s="319" t="s">
        <v>21</v>
      </c>
      <c r="E394" s="20" t="s">
        <v>21</v>
      </c>
      <c r="F394" s="320">
        <v>0</v>
      </c>
      <c r="G394" s="41"/>
      <c r="H394" s="47"/>
    </row>
    <row r="395" s="2" customFormat="1" ht="16.8" customHeight="1">
      <c r="A395" s="41"/>
      <c r="B395" s="47"/>
      <c r="C395" s="319" t="s">
        <v>21</v>
      </c>
      <c r="D395" s="319" t="s">
        <v>1044</v>
      </c>
      <c r="E395" s="20" t="s">
        <v>21</v>
      </c>
      <c r="F395" s="320">
        <v>0</v>
      </c>
      <c r="G395" s="41"/>
      <c r="H395" s="47"/>
    </row>
    <row r="396" s="2" customFormat="1" ht="16.8" customHeight="1">
      <c r="A396" s="41"/>
      <c r="B396" s="47"/>
      <c r="C396" s="319" t="s">
        <v>21</v>
      </c>
      <c r="D396" s="319" t="s">
        <v>1375</v>
      </c>
      <c r="E396" s="20" t="s">
        <v>21</v>
      </c>
      <c r="F396" s="320">
        <v>0</v>
      </c>
      <c r="G396" s="41"/>
      <c r="H396" s="47"/>
    </row>
    <row r="397" s="2" customFormat="1" ht="16.8" customHeight="1">
      <c r="A397" s="41"/>
      <c r="B397" s="47"/>
      <c r="C397" s="319" t="s">
        <v>21</v>
      </c>
      <c r="D397" s="319" t="s">
        <v>2792</v>
      </c>
      <c r="E397" s="20" t="s">
        <v>21</v>
      </c>
      <c r="F397" s="320">
        <v>0.97999999999999998</v>
      </c>
      <c r="G397" s="41"/>
      <c r="H397" s="47"/>
    </row>
    <row r="398" s="2" customFormat="1" ht="16.8" customHeight="1">
      <c r="A398" s="41"/>
      <c r="B398" s="47"/>
      <c r="C398" s="319" t="s">
        <v>21</v>
      </c>
      <c r="D398" s="319" t="s">
        <v>2793</v>
      </c>
      <c r="E398" s="20" t="s">
        <v>21</v>
      </c>
      <c r="F398" s="320">
        <v>1.2749999999999999</v>
      </c>
      <c r="G398" s="41"/>
      <c r="H398" s="47"/>
    </row>
    <row r="399" s="2" customFormat="1" ht="16.8" customHeight="1">
      <c r="A399" s="41"/>
      <c r="B399" s="47"/>
      <c r="C399" s="319" t="s">
        <v>21</v>
      </c>
      <c r="D399" s="319" t="s">
        <v>21</v>
      </c>
      <c r="E399" s="20" t="s">
        <v>21</v>
      </c>
      <c r="F399" s="320">
        <v>0</v>
      </c>
      <c r="G399" s="41"/>
      <c r="H399" s="47"/>
    </row>
    <row r="400" s="2" customFormat="1" ht="16.8" customHeight="1">
      <c r="A400" s="41"/>
      <c r="B400" s="47"/>
      <c r="C400" s="319" t="s">
        <v>21</v>
      </c>
      <c r="D400" s="319" t="s">
        <v>2794</v>
      </c>
      <c r="E400" s="20" t="s">
        <v>21</v>
      </c>
      <c r="F400" s="320">
        <v>0</v>
      </c>
      <c r="G400" s="41"/>
      <c r="H400" s="47"/>
    </row>
    <row r="401" s="2" customFormat="1" ht="16.8" customHeight="1">
      <c r="A401" s="41"/>
      <c r="B401" s="47"/>
      <c r="C401" s="319" t="s">
        <v>21</v>
      </c>
      <c r="D401" s="319" t="s">
        <v>2792</v>
      </c>
      <c r="E401" s="20" t="s">
        <v>21</v>
      </c>
      <c r="F401" s="320">
        <v>0.97999999999999998</v>
      </c>
      <c r="G401" s="41"/>
      <c r="H401" s="47"/>
    </row>
    <row r="402" s="2" customFormat="1" ht="16.8" customHeight="1">
      <c r="A402" s="41"/>
      <c r="B402" s="47"/>
      <c r="C402" s="319" t="s">
        <v>21</v>
      </c>
      <c r="D402" s="319" t="s">
        <v>2793</v>
      </c>
      <c r="E402" s="20" t="s">
        <v>21</v>
      </c>
      <c r="F402" s="320">
        <v>1.2749999999999999</v>
      </c>
      <c r="G402" s="41"/>
      <c r="H402" s="47"/>
    </row>
    <row r="403" s="2" customFormat="1" ht="16.8" customHeight="1">
      <c r="A403" s="41"/>
      <c r="B403" s="47"/>
      <c r="C403" s="319" t="s">
        <v>21</v>
      </c>
      <c r="D403" s="319" t="s">
        <v>21</v>
      </c>
      <c r="E403" s="20" t="s">
        <v>21</v>
      </c>
      <c r="F403" s="320">
        <v>0</v>
      </c>
      <c r="G403" s="41"/>
      <c r="H403" s="47"/>
    </row>
    <row r="404" s="2" customFormat="1" ht="16.8" customHeight="1">
      <c r="A404" s="41"/>
      <c r="B404" s="47"/>
      <c r="C404" s="319" t="s">
        <v>21</v>
      </c>
      <c r="D404" s="319" t="s">
        <v>1102</v>
      </c>
      <c r="E404" s="20" t="s">
        <v>21</v>
      </c>
      <c r="F404" s="320">
        <v>0</v>
      </c>
      <c r="G404" s="41"/>
      <c r="H404" s="47"/>
    </row>
    <row r="405" s="2" customFormat="1" ht="16.8" customHeight="1">
      <c r="A405" s="41"/>
      <c r="B405" s="47"/>
      <c r="C405" s="319" t="s">
        <v>21</v>
      </c>
      <c r="D405" s="319" t="s">
        <v>2795</v>
      </c>
      <c r="E405" s="20" t="s">
        <v>21</v>
      </c>
      <c r="F405" s="320">
        <v>0</v>
      </c>
      <c r="G405" s="41"/>
      <c r="H405" s="47"/>
    </row>
    <row r="406" s="2" customFormat="1" ht="16.8" customHeight="1">
      <c r="A406" s="41"/>
      <c r="B406" s="47"/>
      <c r="C406" s="319" t="s">
        <v>21</v>
      </c>
      <c r="D406" s="319" t="s">
        <v>2796</v>
      </c>
      <c r="E406" s="20" t="s">
        <v>21</v>
      </c>
      <c r="F406" s="320">
        <v>1.2390000000000001</v>
      </c>
      <c r="G406" s="41"/>
      <c r="H406" s="47"/>
    </row>
    <row r="407" s="2" customFormat="1" ht="16.8" customHeight="1">
      <c r="A407" s="41"/>
      <c r="B407" s="47"/>
      <c r="C407" s="319" t="s">
        <v>21</v>
      </c>
      <c r="D407" s="319" t="s">
        <v>2797</v>
      </c>
      <c r="E407" s="20" t="s">
        <v>21</v>
      </c>
      <c r="F407" s="320">
        <v>1.55</v>
      </c>
      <c r="G407" s="41"/>
      <c r="H407" s="47"/>
    </row>
    <row r="408" s="2" customFormat="1" ht="16.8" customHeight="1">
      <c r="A408" s="41"/>
      <c r="B408" s="47"/>
      <c r="C408" s="319" t="s">
        <v>21</v>
      </c>
      <c r="D408" s="319" t="s">
        <v>21</v>
      </c>
      <c r="E408" s="20" t="s">
        <v>21</v>
      </c>
      <c r="F408" s="320">
        <v>0</v>
      </c>
      <c r="G408" s="41"/>
      <c r="H408" s="47"/>
    </row>
    <row r="409" s="2" customFormat="1" ht="16.8" customHeight="1">
      <c r="A409" s="41"/>
      <c r="B409" s="47"/>
      <c r="C409" s="319" t="s">
        <v>21</v>
      </c>
      <c r="D409" s="319" t="s">
        <v>2798</v>
      </c>
      <c r="E409" s="20" t="s">
        <v>21</v>
      </c>
      <c r="F409" s="320">
        <v>0</v>
      </c>
      <c r="G409" s="41"/>
      <c r="H409" s="47"/>
    </row>
    <row r="410" s="2" customFormat="1" ht="16.8" customHeight="1">
      <c r="A410" s="41"/>
      <c r="B410" s="47"/>
      <c r="C410" s="319" t="s">
        <v>21</v>
      </c>
      <c r="D410" s="319" t="s">
        <v>2799</v>
      </c>
      <c r="E410" s="20" t="s">
        <v>21</v>
      </c>
      <c r="F410" s="320">
        <v>1.2</v>
      </c>
      <c r="G410" s="41"/>
      <c r="H410" s="47"/>
    </row>
    <row r="411" s="2" customFormat="1" ht="16.8" customHeight="1">
      <c r="A411" s="41"/>
      <c r="B411" s="47"/>
      <c r="C411" s="319" t="s">
        <v>1989</v>
      </c>
      <c r="D411" s="319" t="s">
        <v>380</v>
      </c>
      <c r="E411" s="20" t="s">
        <v>21</v>
      </c>
      <c r="F411" s="320">
        <v>9.8740000000000006</v>
      </c>
      <c r="G411" s="41"/>
      <c r="H411" s="47"/>
    </row>
    <row r="412" s="2" customFormat="1" ht="16.8" customHeight="1">
      <c r="A412" s="41"/>
      <c r="B412" s="47"/>
      <c r="C412" s="321" t="s">
        <v>6195</v>
      </c>
      <c r="D412" s="41"/>
      <c r="E412" s="41"/>
      <c r="F412" s="41"/>
      <c r="G412" s="41"/>
      <c r="H412" s="47"/>
    </row>
    <row r="413" s="2" customFormat="1" ht="16.8" customHeight="1">
      <c r="A413" s="41"/>
      <c r="B413" s="47"/>
      <c r="C413" s="319" t="s">
        <v>2778</v>
      </c>
      <c r="D413" s="319" t="s">
        <v>6222</v>
      </c>
      <c r="E413" s="20" t="s">
        <v>248</v>
      </c>
      <c r="F413" s="320">
        <v>53.159999999999997</v>
      </c>
      <c r="G413" s="41"/>
      <c r="H413" s="47"/>
    </row>
    <row r="414" s="2" customFormat="1" ht="16.8" customHeight="1">
      <c r="A414" s="41"/>
      <c r="B414" s="47"/>
      <c r="C414" s="319" t="s">
        <v>2226</v>
      </c>
      <c r="D414" s="319" t="s">
        <v>6223</v>
      </c>
      <c r="E414" s="20" t="s">
        <v>248</v>
      </c>
      <c r="F414" s="320">
        <v>3792.3850000000002</v>
      </c>
      <c r="G414" s="41"/>
      <c r="H414" s="47"/>
    </row>
    <row r="415" s="2" customFormat="1" ht="16.8" customHeight="1">
      <c r="A415" s="41"/>
      <c r="B415" s="47"/>
      <c r="C415" s="319" t="s">
        <v>2702</v>
      </c>
      <c r="D415" s="319" t="s">
        <v>6224</v>
      </c>
      <c r="E415" s="20" t="s">
        <v>248</v>
      </c>
      <c r="F415" s="320">
        <v>427.23899999999998</v>
      </c>
      <c r="G415" s="41"/>
      <c r="H415" s="47"/>
    </row>
    <row r="416" s="2" customFormat="1" ht="16.8" customHeight="1">
      <c r="A416" s="41"/>
      <c r="B416" s="47"/>
      <c r="C416" s="319" t="s">
        <v>2706</v>
      </c>
      <c r="D416" s="319" t="s">
        <v>6225</v>
      </c>
      <c r="E416" s="20" t="s">
        <v>248</v>
      </c>
      <c r="F416" s="320">
        <v>427.23899999999998</v>
      </c>
      <c r="G416" s="41"/>
      <c r="H416" s="47"/>
    </row>
    <row r="417" s="2" customFormat="1" ht="16.8" customHeight="1">
      <c r="A417" s="41"/>
      <c r="B417" s="47"/>
      <c r="C417" s="319" t="s">
        <v>2853</v>
      </c>
      <c r="D417" s="319" t="s">
        <v>6226</v>
      </c>
      <c r="E417" s="20" t="s">
        <v>248</v>
      </c>
      <c r="F417" s="320">
        <v>4238.9579999999996</v>
      </c>
      <c r="G417" s="41"/>
      <c r="H417" s="47"/>
    </row>
    <row r="418" s="2" customFormat="1" ht="16.8" customHeight="1">
      <c r="A418" s="41"/>
      <c r="B418" s="47"/>
      <c r="C418" s="319" t="s">
        <v>2808</v>
      </c>
      <c r="D418" s="319" t="s">
        <v>2809</v>
      </c>
      <c r="E418" s="20" t="s">
        <v>248</v>
      </c>
      <c r="F418" s="320">
        <v>11.355</v>
      </c>
      <c r="G418" s="41"/>
      <c r="H418" s="47"/>
    </row>
    <row r="419" s="2" customFormat="1" ht="16.8" customHeight="1">
      <c r="A419" s="41"/>
      <c r="B419" s="47"/>
      <c r="C419" s="315" t="s">
        <v>1991</v>
      </c>
      <c r="D419" s="316" t="s">
        <v>21</v>
      </c>
      <c r="E419" s="317" t="s">
        <v>21</v>
      </c>
      <c r="F419" s="318">
        <v>4219.6239999999998</v>
      </c>
      <c r="G419" s="41"/>
      <c r="H419" s="47"/>
    </row>
    <row r="420" s="2" customFormat="1" ht="16.8" customHeight="1">
      <c r="A420" s="41"/>
      <c r="B420" s="47"/>
      <c r="C420" s="319" t="s">
        <v>21</v>
      </c>
      <c r="D420" s="319" t="s">
        <v>1209</v>
      </c>
      <c r="E420" s="20" t="s">
        <v>21</v>
      </c>
      <c r="F420" s="320">
        <v>0</v>
      </c>
      <c r="G420" s="41"/>
      <c r="H420" s="47"/>
    </row>
    <row r="421" s="2" customFormat="1" ht="16.8" customHeight="1">
      <c r="A421" s="41"/>
      <c r="B421" s="47"/>
      <c r="C421" s="319" t="s">
        <v>21</v>
      </c>
      <c r="D421" s="319" t="s">
        <v>2065</v>
      </c>
      <c r="E421" s="20" t="s">
        <v>21</v>
      </c>
      <c r="F421" s="320">
        <v>111.78</v>
      </c>
      <c r="G421" s="41"/>
      <c r="H421" s="47"/>
    </row>
    <row r="422" s="2" customFormat="1" ht="16.8" customHeight="1">
      <c r="A422" s="41"/>
      <c r="B422" s="47"/>
      <c r="C422" s="319" t="s">
        <v>21</v>
      </c>
      <c r="D422" s="319" t="s">
        <v>2066</v>
      </c>
      <c r="E422" s="20" t="s">
        <v>21</v>
      </c>
      <c r="F422" s="320">
        <v>69.308999999999998</v>
      </c>
      <c r="G422" s="41"/>
      <c r="H422" s="47"/>
    </row>
    <row r="423" s="2" customFormat="1" ht="16.8" customHeight="1">
      <c r="A423" s="41"/>
      <c r="B423" s="47"/>
      <c r="C423" s="319" t="s">
        <v>21</v>
      </c>
      <c r="D423" s="319" t="s">
        <v>2067</v>
      </c>
      <c r="E423" s="20" t="s">
        <v>21</v>
      </c>
      <c r="F423" s="320">
        <v>75.302999999999997</v>
      </c>
      <c r="G423" s="41"/>
      <c r="H423" s="47"/>
    </row>
    <row r="424" s="2" customFormat="1" ht="16.8" customHeight="1">
      <c r="A424" s="41"/>
      <c r="B424" s="47"/>
      <c r="C424" s="319" t="s">
        <v>21</v>
      </c>
      <c r="D424" s="319" t="s">
        <v>2068</v>
      </c>
      <c r="E424" s="20" t="s">
        <v>21</v>
      </c>
      <c r="F424" s="320">
        <v>55.619999999999997</v>
      </c>
      <c r="G424" s="41"/>
      <c r="H424" s="47"/>
    </row>
    <row r="425" s="2" customFormat="1" ht="16.8" customHeight="1">
      <c r="A425" s="41"/>
      <c r="B425" s="47"/>
      <c r="C425" s="319" t="s">
        <v>21</v>
      </c>
      <c r="D425" s="319" t="s">
        <v>2069</v>
      </c>
      <c r="E425" s="20" t="s">
        <v>21</v>
      </c>
      <c r="F425" s="320">
        <v>66.393000000000001</v>
      </c>
      <c r="G425" s="41"/>
      <c r="H425" s="47"/>
    </row>
    <row r="426" s="2" customFormat="1" ht="16.8" customHeight="1">
      <c r="A426" s="41"/>
      <c r="B426" s="47"/>
      <c r="C426" s="319" t="s">
        <v>21</v>
      </c>
      <c r="D426" s="319" t="s">
        <v>2070</v>
      </c>
      <c r="E426" s="20" t="s">
        <v>21</v>
      </c>
      <c r="F426" s="320">
        <v>67.959000000000003</v>
      </c>
      <c r="G426" s="41"/>
      <c r="H426" s="47"/>
    </row>
    <row r="427" s="2" customFormat="1" ht="16.8" customHeight="1">
      <c r="A427" s="41"/>
      <c r="B427" s="47"/>
      <c r="C427" s="319" t="s">
        <v>21</v>
      </c>
      <c r="D427" s="319" t="s">
        <v>2071</v>
      </c>
      <c r="E427" s="20" t="s">
        <v>21</v>
      </c>
      <c r="F427" s="320">
        <v>28.457999999999998</v>
      </c>
      <c r="G427" s="41"/>
      <c r="H427" s="47"/>
    </row>
    <row r="428" s="2" customFormat="1" ht="16.8" customHeight="1">
      <c r="A428" s="41"/>
      <c r="B428" s="47"/>
      <c r="C428" s="319" t="s">
        <v>21</v>
      </c>
      <c r="D428" s="319" t="s">
        <v>2072</v>
      </c>
      <c r="E428" s="20" t="s">
        <v>21</v>
      </c>
      <c r="F428" s="320">
        <v>32.319000000000003</v>
      </c>
      <c r="G428" s="41"/>
      <c r="H428" s="47"/>
    </row>
    <row r="429" s="2" customFormat="1" ht="16.8" customHeight="1">
      <c r="A429" s="41"/>
      <c r="B429" s="47"/>
      <c r="C429" s="319" t="s">
        <v>21</v>
      </c>
      <c r="D429" s="319" t="s">
        <v>2073</v>
      </c>
      <c r="E429" s="20" t="s">
        <v>21</v>
      </c>
      <c r="F429" s="320">
        <v>58.347000000000001</v>
      </c>
      <c r="G429" s="41"/>
      <c r="H429" s="47"/>
    </row>
    <row r="430" s="2" customFormat="1" ht="16.8" customHeight="1">
      <c r="A430" s="41"/>
      <c r="B430" s="47"/>
      <c r="C430" s="319" t="s">
        <v>21</v>
      </c>
      <c r="D430" s="319" t="s">
        <v>2074</v>
      </c>
      <c r="E430" s="20" t="s">
        <v>21</v>
      </c>
      <c r="F430" s="320">
        <v>65.799000000000007</v>
      </c>
      <c r="G430" s="41"/>
      <c r="H430" s="47"/>
    </row>
    <row r="431" s="2" customFormat="1" ht="16.8" customHeight="1">
      <c r="A431" s="41"/>
      <c r="B431" s="47"/>
      <c r="C431" s="319" t="s">
        <v>21</v>
      </c>
      <c r="D431" s="319" t="s">
        <v>2075</v>
      </c>
      <c r="E431" s="20" t="s">
        <v>21</v>
      </c>
      <c r="F431" s="320">
        <v>41.067</v>
      </c>
      <c r="G431" s="41"/>
      <c r="H431" s="47"/>
    </row>
    <row r="432" s="2" customFormat="1" ht="16.8" customHeight="1">
      <c r="A432" s="41"/>
      <c r="B432" s="47"/>
      <c r="C432" s="319" t="s">
        <v>21</v>
      </c>
      <c r="D432" s="319" t="s">
        <v>2076</v>
      </c>
      <c r="E432" s="20" t="s">
        <v>21</v>
      </c>
      <c r="F432" s="320">
        <v>85.697999999999993</v>
      </c>
      <c r="G432" s="41"/>
      <c r="H432" s="47"/>
    </row>
    <row r="433" s="2" customFormat="1" ht="16.8" customHeight="1">
      <c r="A433" s="41"/>
      <c r="B433" s="47"/>
      <c r="C433" s="319" t="s">
        <v>21</v>
      </c>
      <c r="D433" s="319" t="s">
        <v>2077</v>
      </c>
      <c r="E433" s="20" t="s">
        <v>21</v>
      </c>
      <c r="F433" s="320">
        <v>85.346999999999994</v>
      </c>
      <c r="G433" s="41"/>
      <c r="H433" s="47"/>
    </row>
    <row r="434" s="2" customFormat="1" ht="16.8" customHeight="1">
      <c r="A434" s="41"/>
      <c r="B434" s="47"/>
      <c r="C434" s="319" t="s">
        <v>21</v>
      </c>
      <c r="D434" s="319" t="s">
        <v>2078</v>
      </c>
      <c r="E434" s="20" t="s">
        <v>21</v>
      </c>
      <c r="F434" s="320">
        <v>60.479999999999997</v>
      </c>
      <c r="G434" s="41"/>
      <c r="H434" s="47"/>
    </row>
    <row r="435" s="2" customFormat="1" ht="16.8" customHeight="1">
      <c r="A435" s="41"/>
      <c r="B435" s="47"/>
      <c r="C435" s="319" t="s">
        <v>21</v>
      </c>
      <c r="D435" s="319" t="s">
        <v>21</v>
      </c>
      <c r="E435" s="20" t="s">
        <v>21</v>
      </c>
      <c r="F435" s="320">
        <v>0</v>
      </c>
      <c r="G435" s="41"/>
      <c r="H435" s="47"/>
    </row>
    <row r="436" s="2" customFormat="1" ht="16.8" customHeight="1">
      <c r="A436" s="41"/>
      <c r="B436" s="47"/>
      <c r="C436" s="319" t="s">
        <v>21</v>
      </c>
      <c r="D436" s="319" t="s">
        <v>1035</v>
      </c>
      <c r="E436" s="20" t="s">
        <v>21</v>
      </c>
      <c r="F436" s="320">
        <v>0</v>
      </c>
      <c r="G436" s="41"/>
      <c r="H436" s="47"/>
    </row>
    <row r="437" s="2" customFormat="1" ht="16.8" customHeight="1">
      <c r="A437" s="41"/>
      <c r="B437" s="47"/>
      <c r="C437" s="319" t="s">
        <v>21</v>
      </c>
      <c r="D437" s="319" t="s">
        <v>2079</v>
      </c>
      <c r="E437" s="20" t="s">
        <v>21</v>
      </c>
      <c r="F437" s="320">
        <v>218.268</v>
      </c>
      <c r="G437" s="41"/>
      <c r="H437" s="47"/>
    </row>
    <row r="438" s="2" customFormat="1" ht="16.8" customHeight="1">
      <c r="A438" s="41"/>
      <c r="B438" s="47"/>
      <c r="C438" s="319" t="s">
        <v>21</v>
      </c>
      <c r="D438" s="319" t="s">
        <v>2080</v>
      </c>
      <c r="E438" s="20" t="s">
        <v>21</v>
      </c>
      <c r="F438" s="320">
        <v>91.179000000000002</v>
      </c>
      <c r="G438" s="41"/>
      <c r="H438" s="47"/>
    </row>
    <row r="439" s="2" customFormat="1" ht="16.8" customHeight="1">
      <c r="A439" s="41"/>
      <c r="B439" s="47"/>
      <c r="C439" s="319" t="s">
        <v>21</v>
      </c>
      <c r="D439" s="319" t="s">
        <v>2081</v>
      </c>
      <c r="E439" s="20" t="s">
        <v>21</v>
      </c>
      <c r="F439" s="320">
        <v>41.094000000000001</v>
      </c>
      <c r="G439" s="41"/>
      <c r="H439" s="47"/>
    </row>
    <row r="440" s="2" customFormat="1" ht="16.8" customHeight="1">
      <c r="A440" s="41"/>
      <c r="B440" s="47"/>
      <c r="C440" s="319" t="s">
        <v>21</v>
      </c>
      <c r="D440" s="319" t="s">
        <v>2082</v>
      </c>
      <c r="E440" s="20" t="s">
        <v>21</v>
      </c>
      <c r="F440" s="320">
        <v>31.995000000000001</v>
      </c>
      <c r="G440" s="41"/>
      <c r="H440" s="47"/>
    </row>
    <row r="441" s="2" customFormat="1" ht="16.8" customHeight="1">
      <c r="A441" s="41"/>
      <c r="B441" s="47"/>
      <c r="C441" s="319" t="s">
        <v>21</v>
      </c>
      <c r="D441" s="319" t="s">
        <v>2083</v>
      </c>
      <c r="E441" s="20" t="s">
        <v>21</v>
      </c>
      <c r="F441" s="320">
        <v>30.672000000000001</v>
      </c>
      <c r="G441" s="41"/>
      <c r="H441" s="47"/>
    </row>
    <row r="442" s="2" customFormat="1" ht="16.8" customHeight="1">
      <c r="A442" s="41"/>
      <c r="B442" s="47"/>
      <c r="C442" s="319" t="s">
        <v>21</v>
      </c>
      <c r="D442" s="319" t="s">
        <v>2084</v>
      </c>
      <c r="E442" s="20" t="s">
        <v>21</v>
      </c>
      <c r="F442" s="320">
        <v>22.788</v>
      </c>
      <c r="G442" s="41"/>
      <c r="H442" s="47"/>
    </row>
    <row r="443" s="2" customFormat="1" ht="16.8" customHeight="1">
      <c r="A443" s="41"/>
      <c r="B443" s="47"/>
      <c r="C443" s="319" t="s">
        <v>21</v>
      </c>
      <c r="D443" s="319" t="s">
        <v>2085</v>
      </c>
      <c r="E443" s="20" t="s">
        <v>21</v>
      </c>
      <c r="F443" s="320">
        <v>50.058</v>
      </c>
      <c r="G443" s="41"/>
      <c r="H443" s="47"/>
    </row>
    <row r="444" s="2" customFormat="1" ht="16.8" customHeight="1">
      <c r="A444" s="41"/>
      <c r="B444" s="47"/>
      <c r="C444" s="319" t="s">
        <v>21</v>
      </c>
      <c r="D444" s="319" t="s">
        <v>2086</v>
      </c>
      <c r="E444" s="20" t="s">
        <v>21</v>
      </c>
      <c r="F444" s="320">
        <v>40.878</v>
      </c>
      <c r="G444" s="41"/>
      <c r="H444" s="47"/>
    </row>
    <row r="445" s="2" customFormat="1" ht="16.8" customHeight="1">
      <c r="A445" s="41"/>
      <c r="B445" s="47"/>
      <c r="C445" s="319" t="s">
        <v>21</v>
      </c>
      <c r="D445" s="319" t="s">
        <v>2087</v>
      </c>
      <c r="E445" s="20" t="s">
        <v>21</v>
      </c>
      <c r="F445" s="320">
        <v>60.155999999999999</v>
      </c>
      <c r="G445" s="41"/>
      <c r="H445" s="47"/>
    </row>
    <row r="446" s="2" customFormat="1" ht="16.8" customHeight="1">
      <c r="A446" s="41"/>
      <c r="B446" s="47"/>
      <c r="C446" s="319" t="s">
        <v>21</v>
      </c>
      <c r="D446" s="319" t="s">
        <v>2088</v>
      </c>
      <c r="E446" s="20" t="s">
        <v>21</v>
      </c>
      <c r="F446" s="320">
        <v>54.378</v>
      </c>
      <c r="G446" s="41"/>
      <c r="H446" s="47"/>
    </row>
    <row r="447" s="2" customFormat="1" ht="16.8" customHeight="1">
      <c r="A447" s="41"/>
      <c r="B447" s="47"/>
      <c r="C447" s="319" t="s">
        <v>21</v>
      </c>
      <c r="D447" s="319" t="s">
        <v>2089</v>
      </c>
      <c r="E447" s="20" t="s">
        <v>21</v>
      </c>
      <c r="F447" s="320">
        <v>54.081000000000003</v>
      </c>
      <c r="G447" s="41"/>
      <c r="H447" s="47"/>
    </row>
    <row r="448" s="2" customFormat="1" ht="16.8" customHeight="1">
      <c r="A448" s="41"/>
      <c r="B448" s="47"/>
      <c r="C448" s="319" t="s">
        <v>21</v>
      </c>
      <c r="D448" s="319" t="s">
        <v>2090</v>
      </c>
      <c r="E448" s="20" t="s">
        <v>21</v>
      </c>
      <c r="F448" s="320">
        <v>22.302</v>
      </c>
      <c r="G448" s="41"/>
      <c r="H448" s="47"/>
    </row>
    <row r="449" s="2" customFormat="1" ht="16.8" customHeight="1">
      <c r="A449" s="41"/>
      <c r="B449" s="47"/>
      <c r="C449" s="319" t="s">
        <v>21</v>
      </c>
      <c r="D449" s="319" t="s">
        <v>2091</v>
      </c>
      <c r="E449" s="20" t="s">
        <v>21</v>
      </c>
      <c r="F449" s="320">
        <v>24.003</v>
      </c>
      <c r="G449" s="41"/>
      <c r="H449" s="47"/>
    </row>
    <row r="450" s="2" customFormat="1" ht="16.8" customHeight="1">
      <c r="A450" s="41"/>
      <c r="B450" s="47"/>
      <c r="C450" s="319" t="s">
        <v>21</v>
      </c>
      <c r="D450" s="319" t="s">
        <v>2092</v>
      </c>
      <c r="E450" s="20" t="s">
        <v>21</v>
      </c>
      <c r="F450" s="320">
        <v>34.587000000000003</v>
      </c>
      <c r="G450" s="41"/>
      <c r="H450" s="47"/>
    </row>
    <row r="451" s="2" customFormat="1" ht="16.8" customHeight="1">
      <c r="A451" s="41"/>
      <c r="B451" s="47"/>
      <c r="C451" s="319" t="s">
        <v>21</v>
      </c>
      <c r="D451" s="319" t="s">
        <v>2093</v>
      </c>
      <c r="E451" s="20" t="s">
        <v>21</v>
      </c>
      <c r="F451" s="320">
        <v>119.232</v>
      </c>
      <c r="G451" s="41"/>
      <c r="H451" s="47"/>
    </row>
    <row r="452" s="2" customFormat="1" ht="16.8" customHeight="1">
      <c r="A452" s="41"/>
      <c r="B452" s="47"/>
      <c r="C452" s="319" t="s">
        <v>21</v>
      </c>
      <c r="D452" s="319" t="s">
        <v>2094</v>
      </c>
      <c r="E452" s="20" t="s">
        <v>21</v>
      </c>
      <c r="F452" s="320">
        <v>78.353999999999999</v>
      </c>
      <c r="G452" s="41"/>
      <c r="H452" s="47"/>
    </row>
    <row r="453" s="2" customFormat="1" ht="16.8" customHeight="1">
      <c r="A453" s="41"/>
      <c r="B453" s="47"/>
      <c r="C453" s="319" t="s">
        <v>21</v>
      </c>
      <c r="D453" s="319" t="s">
        <v>2095</v>
      </c>
      <c r="E453" s="20" t="s">
        <v>21</v>
      </c>
      <c r="F453" s="320">
        <v>48.951000000000001</v>
      </c>
      <c r="G453" s="41"/>
      <c r="H453" s="47"/>
    </row>
    <row r="454" s="2" customFormat="1" ht="16.8" customHeight="1">
      <c r="A454" s="41"/>
      <c r="B454" s="47"/>
      <c r="C454" s="319" t="s">
        <v>21</v>
      </c>
      <c r="D454" s="319" t="s">
        <v>2096</v>
      </c>
      <c r="E454" s="20" t="s">
        <v>21</v>
      </c>
      <c r="F454" s="320">
        <v>49.274999999999999</v>
      </c>
      <c r="G454" s="41"/>
      <c r="H454" s="47"/>
    </row>
    <row r="455" s="2" customFormat="1" ht="16.8" customHeight="1">
      <c r="A455" s="41"/>
      <c r="B455" s="47"/>
      <c r="C455" s="319" t="s">
        <v>21</v>
      </c>
      <c r="D455" s="319" t="s">
        <v>2097</v>
      </c>
      <c r="E455" s="20" t="s">
        <v>21</v>
      </c>
      <c r="F455" s="320">
        <v>48.654000000000003</v>
      </c>
      <c r="G455" s="41"/>
      <c r="H455" s="47"/>
    </row>
    <row r="456" s="2" customFormat="1" ht="16.8" customHeight="1">
      <c r="A456" s="41"/>
      <c r="B456" s="47"/>
      <c r="C456" s="319" t="s">
        <v>21</v>
      </c>
      <c r="D456" s="319" t="s">
        <v>2098</v>
      </c>
      <c r="E456" s="20" t="s">
        <v>21</v>
      </c>
      <c r="F456" s="320">
        <v>49.274999999999999</v>
      </c>
      <c r="G456" s="41"/>
      <c r="H456" s="47"/>
    </row>
    <row r="457" s="2" customFormat="1" ht="16.8" customHeight="1">
      <c r="A457" s="41"/>
      <c r="B457" s="47"/>
      <c r="C457" s="319" t="s">
        <v>21</v>
      </c>
      <c r="D457" s="319" t="s">
        <v>2099</v>
      </c>
      <c r="E457" s="20" t="s">
        <v>21</v>
      </c>
      <c r="F457" s="320">
        <v>33.399000000000001</v>
      </c>
      <c r="G457" s="41"/>
      <c r="H457" s="47"/>
    </row>
    <row r="458" s="2" customFormat="1" ht="16.8" customHeight="1">
      <c r="A458" s="41"/>
      <c r="B458" s="47"/>
      <c r="C458" s="319" t="s">
        <v>21</v>
      </c>
      <c r="D458" s="319" t="s">
        <v>2100</v>
      </c>
      <c r="E458" s="20" t="s">
        <v>21</v>
      </c>
      <c r="F458" s="320">
        <v>17.091000000000001</v>
      </c>
      <c r="G458" s="41"/>
      <c r="H458" s="47"/>
    </row>
    <row r="459" s="2" customFormat="1" ht="16.8" customHeight="1">
      <c r="A459" s="41"/>
      <c r="B459" s="47"/>
      <c r="C459" s="319" t="s">
        <v>21</v>
      </c>
      <c r="D459" s="319" t="s">
        <v>2101</v>
      </c>
      <c r="E459" s="20" t="s">
        <v>21</v>
      </c>
      <c r="F459" s="320">
        <v>27.728999999999999</v>
      </c>
      <c r="G459" s="41"/>
      <c r="H459" s="47"/>
    </row>
    <row r="460" s="2" customFormat="1" ht="16.8" customHeight="1">
      <c r="A460" s="41"/>
      <c r="B460" s="47"/>
      <c r="C460" s="319" t="s">
        <v>21</v>
      </c>
      <c r="D460" s="319" t="s">
        <v>2102</v>
      </c>
      <c r="E460" s="20" t="s">
        <v>21</v>
      </c>
      <c r="F460" s="320">
        <v>21.167999999999999</v>
      </c>
      <c r="G460" s="41"/>
      <c r="H460" s="47"/>
    </row>
    <row r="461" s="2" customFormat="1" ht="16.8" customHeight="1">
      <c r="A461" s="41"/>
      <c r="B461" s="47"/>
      <c r="C461" s="319" t="s">
        <v>21</v>
      </c>
      <c r="D461" s="319" t="s">
        <v>2103</v>
      </c>
      <c r="E461" s="20" t="s">
        <v>21</v>
      </c>
      <c r="F461" s="320">
        <v>14.417999999999999</v>
      </c>
      <c r="G461" s="41"/>
      <c r="H461" s="47"/>
    </row>
    <row r="462" s="2" customFormat="1" ht="16.8" customHeight="1">
      <c r="A462" s="41"/>
      <c r="B462" s="47"/>
      <c r="C462" s="319" t="s">
        <v>21</v>
      </c>
      <c r="D462" s="319" t="s">
        <v>2104</v>
      </c>
      <c r="E462" s="20" t="s">
        <v>21</v>
      </c>
      <c r="F462" s="320">
        <v>28.350000000000001</v>
      </c>
      <c r="G462" s="41"/>
      <c r="H462" s="47"/>
    </row>
    <row r="463" s="2" customFormat="1" ht="16.8" customHeight="1">
      <c r="A463" s="41"/>
      <c r="B463" s="47"/>
      <c r="C463" s="319" t="s">
        <v>21</v>
      </c>
      <c r="D463" s="319" t="s">
        <v>2105</v>
      </c>
      <c r="E463" s="20" t="s">
        <v>21</v>
      </c>
      <c r="F463" s="320">
        <v>23.760000000000002</v>
      </c>
      <c r="G463" s="41"/>
      <c r="H463" s="47"/>
    </row>
    <row r="464" s="2" customFormat="1" ht="16.8" customHeight="1">
      <c r="A464" s="41"/>
      <c r="B464" s="47"/>
      <c r="C464" s="319" t="s">
        <v>21</v>
      </c>
      <c r="D464" s="319" t="s">
        <v>2106</v>
      </c>
      <c r="E464" s="20" t="s">
        <v>21</v>
      </c>
      <c r="F464" s="320">
        <v>23.193000000000001</v>
      </c>
      <c r="G464" s="41"/>
      <c r="H464" s="47"/>
    </row>
    <row r="465" s="2" customFormat="1" ht="16.8" customHeight="1">
      <c r="A465" s="41"/>
      <c r="B465" s="47"/>
      <c r="C465" s="319" t="s">
        <v>21</v>
      </c>
      <c r="D465" s="319" t="s">
        <v>2107</v>
      </c>
      <c r="E465" s="20" t="s">
        <v>21</v>
      </c>
      <c r="F465" s="320">
        <v>22.032</v>
      </c>
      <c r="G465" s="41"/>
      <c r="H465" s="47"/>
    </row>
    <row r="466" s="2" customFormat="1" ht="16.8" customHeight="1">
      <c r="A466" s="41"/>
      <c r="B466" s="47"/>
      <c r="C466" s="319" t="s">
        <v>21</v>
      </c>
      <c r="D466" s="319" t="s">
        <v>21</v>
      </c>
      <c r="E466" s="20" t="s">
        <v>21</v>
      </c>
      <c r="F466" s="320">
        <v>0</v>
      </c>
      <c r="G466" s="41"/>
      <c r="H466" s="47"/>
    </row>
    <row r="467" s="2" customFormat="1" ht="16.8" customHeight="1">
      <c r="A467" s="41"/>
      <c r="B467" s="47"/>
      <c r="C467" s="319" t="s">
        <v>21</v>
      </c>
      <c r="D467" s="319" t="s">
        <v>1044</v>
      </c>
      <c r="E467" s="20" t="s">
        <v>21</v>
      </c>
      <c r="F467" s="320">
        <v>0</v>
      </c>
      <c r="G467" s="41"/>
      <c r="H467" s="47"/>
    </row>
    <row r="468" s="2" customFormat="1" ht="16.8" customHeight="1">
      <c r="A468" s="41"/>
      <c r="B468" s="47"/>
      <c r="C468" s="319" t="s">
        <v>21</v>
      </c>
      <c r="D468" s="319" t="s">
        <v>2108</v>
      </c>
      <c r="E468" s="20" t="s">
        <v>21</v>
      </c>
      <c r="F468" s="320">
        <v>118.125</v>
      </c>
      <c r="G468" s="41"/>
      <c r="H468" s="47"/>
    </row>
    <row r="469" s="2" customFormat="1" ht="16.8" customHeight="1">
      <c r="A469" s="41"/>
      <c r="B469" s="47"/>
      <c r="C469" s="319" t="s">
        <v>21</v>
      </c>
      <c r="D469" s="319" t="s">
        <v>2109</v>
      </c>
      <c r="E469" s="20" t="s">
        <v>21</v>
      </c>
      <c r="F469" s="320">
        <v>107.649</v>
      </c>
      <c r="G469" s="41"/>
      <c r="H469" s="47"/>
    </row>
    <row r="470" s="2" customFormat="1" ht="16.8" customHeight="1">
      <c r="A470" s="41"/>
      <c r="B470" s="47"/>
      <c r="C470" s="319" t="s">
        <v>21</v>
      </c>
      <c r="D470" s="319" t="s">
        <v>2110</v>
      </c>
      <c r="E470" s="20" t="s">
        <v>21</v>
      </c>
      <c r="F470" s="320">
        <v>38.366999999999997</v>
      </c>
      <c r="G470" s="41"/>
      <c r="H470" s="47"/>
    </row>
    <row r="471" s="2" customFormat="1" ht="16.8" customHeight="1">
      <c r="A471" s="41"/>
      <c r="B471" s="47"/>
      <c r="C471" s="319" t="s">
        <v>21</v>
      </c>
      <c r="D471" s="319" t="s">
        <v>2111</v>
      </c>
      <c r="E471" s="20" t="s">
        <v>21</v>
      </c>
      <c r="F471" s="320">
        <v>55.457999999999998</v>
      </c>
      <c r="G471" s="41"/>
      <c r="H471" s="47"/>
    </row>
    <row r="472" s="2" customFormat="1" ht="16.8" customHeight="1">
      <c r="A472" s="41"/>
      <c r="B472" s="47"/>
      <c r="C472" s="319" t="s">
        <v>21</v>
      </c>
      <c r="D472" s="319" t="s">
        <v>2112</v>
      </c>
      <c r="E472" s="20" t="s">
        <v>21</v>
      </c>
      <c r="F472" s="320">
        <v>46.439999999999998</v>
      </c>
      <c r="G472" s="41"/>
      <c r="H472" s="47"/>
    </row>
    <row r="473" s="2" customFormat="1" ht="16.8" customHeight="1">
      <c r="A473" s="41"/>
      <c r="B473" s="47"/>
      <c r="C473" s="319" t="s">
        <v>21</v>
      </c>
      <c r="D473" s="319" t="s">
        <v>2113</v>
      </c>
      <c r="E473" s="20" t="s">
        <v>21</v>
      </c>
      <c r="F473" s="320">
        <v>41.283000000000001</v>
      </c>
      <c r="G473" s="41"/>
      <c r="H473" s="47"/>
    </row>
    <row r="474" s="2" customFormat="1" ht="16.8" customHeight="1">
      <c r="A474" s="41"/>
      <c r="B474" s="47"/>
      <c r="C474" s="319" t="s">
        <v>21</v>
      </c>
      <c r="D474" s="319" t="s">
        <v>2114</v>
      </c>
      <c r="E474" s="20" t="s">
        <v>21</v>
      </c>
      <c r="F474" s="320">
        <v>57.131999999999998</v>
      </c>
      <c r="G474" s="41"/>
      <c r="H474" s="47"/>
    </row>
    <row r="475" s="2" customFormat="1" ht="16.8" customHeight="1">
      <c r="A475" s="41"/>
      <c r="B475" s="47"/>
      <c r="C475" s="319" t="s">
        <v>21</v>
      </c>
      <c r="D475" s="319" t="s">
        <v>2115</v>
      </c>
      <c r="E475" s="20" t="s">
        <v>21</v>
      </c>
      <c r="F475" s="320">
        <v>23.760000000000002</v>
      </c>
      <c r="G475" s="41"/>
      <c r="H475" s="47"/>
    </row>
    <row r="476" s="2" customFormat="1" ht="16.8" customHeight="1">
      <c r="A476" s="41"/>
      <c r="B476" s="47"/>
      <c r="C476" s="319" t="s">
        <v>21</v>
      </c>
      <c r="D476" s="319" t="s">
        <v>2116</v>
      </c>
      <c r="E476" s="20" t="s">
        <v>21</v>
      </c>
      <c r="F476" s="320">
        <v>15.93</v>
      </c>
      <c r="G476" s="41"/>
      <c r="H476" s="47"/>
    </row>
    <row r="477" s="2" customFormat="1" ht="16.8" customHeight="1">
      <c r="A477" s="41"/>
      <c r="B477" s="47"/>
      <c r="C477" s="319" t="s">
        <v>21</v>
      </c>
      <c r="D477" s="319" t="s">
        <v>2117</v>
      </c>
      <c r="E477" s="20" t="s">
        <v>21</v>
      </c>
      <c r="F477" s="320">
        <v>15.93</v>
      </c>
      <c r="G477" s="41"/>
      <c r="H477" s="47"/>
    </row>
    <row r="478" s="2" customFormat="1" ht="16.8" customHeight="1">
      <c r="A478" s="41"/>
      <c r="B478" s="47"/>
      <c r="C478" s="319" t="s">
        <v>21</v>
      </c>
      <c r="D478" s="319" t="s">
        <v>2118</v>
      </c>
      <c r="E478" s="20" t="s">
        <v>21</v>
      </c>
      <c r="F478" s="320">
        <v>31.265999999999998</v>
      </c>
      <c r="G478" s="41"/>
      <c r="H478" s="47"/>
    </row>
    <row r="479" s="2" customFormat="1" ht="16.8" customHeight="1">
      <c r="A479" s="41"/>
      <c r="B479" s="47"/>
      <c r="C479" s="319" t="s">
        <v>21</v>
      </c>
      <c r="D479" s="319" t="s">
        <v>2119</v>
      </c>
      <c r="E479" s="20" t="s">
        <v>21</v>
      </c>
      <c r="F479" s="320">
        <v>83.078999999999994</v>
      </c>
      <c r="G479" s="41"/>
      <c r="H479" s="47"/>
    </row>
    <row r="480" s="2" customFormat="1" ht="16.8" customHeight="1">
      <c r="A480" s="41"/>
      <c r="B480" s="47"/>
      <c r="C480" s="319" t="s">
        <v>21</v>
      </c>
      <c r="D480" s="319" t="s">
        <v>2120</v>
      </c>
      <c r="E480" s="20" t="s">
        <v>21</v>
      </c>
      <c r="F480" s="320">
        <v>78.569999999999993</v>
      </c>
      <c r="G480" s="41"/>
      <c r="H480" s="47"/>
    </row>
    <row r="481" s="2" customFormat="1" ht="16.8" customHeight="1">
      <c r="A481" s="41"/>
      <c r="B481" s="47"/>
      <c r="C481" s="319" t="s">
        <v>21</v>
      </c>
      <c r="D481" s="319" t="s">
        <v>2121</v>
      </c>
      <c r="E481" s="20" t="s">
        <v>21</v>
      </c>
      <c r="F481" s="320">
        <v>53.378999999999998</v>
      </c>
      <c r="G481" s="41"/>
      <c r="H481" s="47"/>
    </row>
    <row r="482" s="2" customFormat="1" ht="16.8" customHeight="1">
      <c r="A482" s="41"/>
      <c r="B482" s="47"/>
      <c r="C482" s="319" t="s">
        <v>21</v>
      </c>
      <c r="D482" s="319" t="s">
        <v>2122</v>
      </c>
      <c r="E482" s="20" t="s">
        <v>21</v>
      </c>
      <c r="F482" s="320">
        <v>50.759999999999998</v>
      </c>
      <c r="G482" s="41"/>
      <c r="H482" s="47"/>
    </row>
    <row r="483" s="2" customFormat="1" ht="16.8" customHeight="1">
      <c r="A483" s="41"/>
      <c r="B483" s="47"/>
      <c r="C483" s="319" t="s">
        <v>21</v>
      </c>
      <c r="D483" s="319" t="s">
        <v>2123</v>
      </c>
      <c r="E483" s="20" t="s">
        <v>21</v>
      </c>
      <c r="F483" s="320">
        <v>21.033000000000001</v>
      </c>
      <c r="G483" s="41"/>
      <c r="H483" s="47"/>
    </row>
    <row r="484" s="2" customFormat="1" ht="16.8" customHeight="1">
      <c r="A484" s="41"/>
      <c r="B484" s="47"/>
      <c r="C484" s="319" t="s">
        <v>21</v>
      </c>
      <c r="D484" s="319" t="s">
        <v>2124</v>
      </c>
      <c r="E484" s="20" t="s">
        <v>21</v>
      </c>
      <c r="F484" s="320">
        <v>34.938000000000002</v>
      </c>
      <c r="G484" s="41"/>
      <c r="H484" s="47"/>
    </row>
    <row r="485" s="2" customFormat="1" ht="16.8" customHeight="1">
      <c r="A485" s="41"/>
      <c r="B485" s="47"/>
      <c r="C485" s="319" t="s">
        <v>21</v>
      </c>
      <c r="D485" s="319" t="s">
        <v>2125</v>
      </c>
      <c r="E485" s="20" t="s">
        <v>21</v>
      </c>
      <c r="F485" s="320">
        <v>19.629000000000001</v>
      </c>
      <c r="G485" s="41"/>
      <c r="H485" s="47"/>
    </row>
    <row r="486" s="2" customFormat="1" ht="16.8" customHeight="1">
      <c r="A486" s="41"/>
      <c r="B486" s="47"/>
      <c r="C486" s="319" t="s">
        <v>21</v>
      </c>
      <c r="D486" s="319" t="s">
        <v>2126</v>
      </c>
      <c r="E486" s="20" t="s">
        <v>21</v>
      </c>
      <c r="F486" s="320">
        <v>119.178</v>
      </c>
      <c r="G486" s="41"/>
      <c r="H486" s="47"/>
    </row>
    <row r="487" s="2" customFormat="1" ht="16.8" customHeight="1">
      <c r="A487" s="41"/>
      <c r="B487" s="47"/>
      <c r="C487" s="319" t="s">
        <v>21</v>
      </c>
      <c r="D487" s="319" t="s">
        <v>2127</v>
      </c>
      <c r="E487" s="20" t="s">
        <v>21</v>
      </c>
      <c r="F487" s="320">
        <v>49.274999999999999</v>
      </c>
      <c r="G487" s="41"/>
      <c r="H487" s="47"/>
    </row>
    <row r="488" s="2" customFormat="1" ht="16.8" customHeight="1">
      <c r="A488" s="41"/>
      <c r="B488" s="47"/>
      <c r="C488" s="319" t="s">
        <v>21</v>
      </c>
      <c r="D488" s="319" t="s">
        <v>2128</v>
      </c>
      <c r="E488" s="20" t="s">
        <v>21</v>
      </c>
      <c r="F488" s="320">
        <v>48.951000000000001</v>
      </c>
      <c r="G488" s="41"/>
      <c r="H488" s="47"/>
    </row>
    <row r="489" s="2" customFormat="1" ht="16.8" customHeight="1">
      <c r="A489" s="41"/>
      <c r="B489" s="47"/>
      <c r="C489" s="319" t="s">
        <v>21</v>
      </c>
      <c r="D489" s="319" t="s">
        <v>2129</v>
      </c>
      <c r="E489" s="20" t="s">
        <v>21</v>
      </c>
      <c r="F489" s="320">
        <v>78.353999999999999</v>
      </c>
      <c r="G489" s="41"/>
      <c r="H489" s="47"/>
    </row>
    <row r="490" s="2" customFormat="1" ht="16.8" customHeight="1">
      <c r="A490" s="41"/>
      <c r="B490" s="47"/>
      <c r="C490" s="319" t="s">
        <v>21</v>
      </c>
      <c r="D490" s="319" t="s">
        <v>2130</v>
      </c>
      <c r="E490" s="20" t="s">
        <v>21</v>
      </c>
      <c r="F490" s="320">
        <v>49.140000000000001</v>
      </c>
      <c r="G490" s="41"/>
      <c r="H490" s="47"/>
    </row>
    <row r="491" s="2" customFormat="1" ht="16.8" customHeight="1">
      <c r="A491" s="41"/>
      <c r="B491" s="47"/>
      <c r="C491" s="319" t="s">
        <v>21</v>
      </c>
      <c r="D491" s="319" t="s">
        <v>2131</v>
      </c>
      <c r="E491" s="20" t="s">
        <v>21</v>
      </c>
      <c r="F491" s="320">
        <v>49.274999999999999</v>
      </c>
      <c r="G491" s="41"/>
      <c r="H491" s="47"/>
    </row>
    <row r="492" s="2" customFormat="1" ht="16.8" customHeight="1">
      <c r="A492" s="41"/>
      <c r="B492" s="47"/>
      <c r="C492" s="319" t="s">
        <v>21</v>
      </c>
      <c r="D492" s="319" t="s">
        <v>2132</v>
      </c>
      <c r="E492" s="20" t="s">
        <v>21</v>
      </c>
      <c r="F492" s="320">
        <v>33.399000000000001</v>
      </c>
      <c r="G492" s="41"/>
      <c r="H492" s="47"/>
    </row>
    <row r="493" s="2" customFormat="1" ht="16.8" customHeight="1">
      <c r="A493" s="41"/>
      <c r="B493" s="47"/>
      <c r="C493" s="319" t="s">
        <v>21</v>
      </c>
      <c r="D493" s="319" t="s">
        <v>2133</v>
      </c>
      <c r="E493" s="20" t="s">
        <v>21</v>
      </c>
      <c r="F493" s="320">
        <v>18.359999999999999</v>
      </c>
      <c r="G493" s="41"/>
      <c r="H493" s="47"/>
    </row>
    <row r="494" s="2" customFormat="1" ht="16.8" customHeight="1">
      <c r="A494" s="41"/>
      <c r="B494" s="47"/>
      <c r="C494" s="319" t="s">
        <v>21</v>
      </c>
      <c r="D494" s="319" t="s">
        <v>2134</v>
      </c>
      <c r="E494" s="20" t="s">
        <v>21</v>
      </c>
      <c r="F494" s="320">
        <v>28.268999999999998</v>
      </c>
      <c r="G494" s="41"/>
      <c r="H494" s="47"/>
    </row>
    <row r="495" s="2" customFormat="1" ht="16.8" customHeight="1">
      <c r="A495" s="41"/>
      <c r="B495" s="47"/>
      <c r="C495" s="319" t="s">
        <v>21</v>
      </c>
      <c r="D495" s="319" t="s">
        <v>2135</v>
      </c>
      <c r="E495" s="20" t="s">
        <v>21</v>
      </c>
      <c r="F495" s="320">
        <v>31.968</v>
      </c>
      <c r="G495" s="41"/>
      <c r="H495" s="47"/>
    </row>
    <row r="496" s="2" customFormat="1" ht="16.8" customHeight="1">
      <c r="A496" s="41"/>
      <c r="B496" s="47"/>
      <c r="C496" s="319" t="s">
        <v>21</v>
      </c>
      <c r="D496" s="319" t="s">
        <v>21</v>
      </c>
      <c r="E496" s="20" t="s">
        <v>21</v>
      </c>
      <c r="F496" s="320">
        <v>0</v>
      </c>
      <c r="G496" s="41"/>
      <c r="H496" s="47"/>
    </row>
    <row r="497" s="2" customFormat="1" ht="16.8" customHeight="1">
      <c r="A497" s="41"/>
      <c r="B497" s="47"/>
      <c r="C497" s="319" t="s">
        <v>21</v>
      </c>
      <c r="D497" s="319" t="s">
        <v>1102</v>
      </c>
      <c r="E497" s="20" t="s">
        <v>21</v>
      </c>
      <c r="F497" s="320">
        <v>0</v>
      </c>
      <c r="G497" s="41"/>
      <c r="H497" s="47"/>
    </row>
    <row r="498" s="2" customFormat="1" ht="16.8" customHeight="1">
      <c r="A498" s="41"/>
      <c r="B498" s="47"/>
      <c r="C498" s="319" t="s">
        <v>21</v>
      </c>
      <c r="D498" s="319" t="s">
        <v>2136</v>
      </c>
      <c r="E498" s="20" t="s">
        <v>21</v>
      </c>
      <c r="F498" s="320">
        <v>104.352</v>
      </c>
      <c r="G498" s="41"/>
      <c r="H498" s="47"/>
    </row>
    <row r="499" s="2" customFormat="1" ht="16.8" customHeight="1">
      <c r="A499" s="41"/>
      <c r="B499" s="47"/>
      <c r="C499" s="319" t="s">
        <v>21</v>
      </c>
      <c r="D499" s="319" t="s">
        <v>2137</v>
      </c>
      <c r="E499" s="20" t="s">
        <v>21</v>
      </c>
      <c r="F499" s="320">
        <v>95.591999999999999</v>
      </c>
      <c r="G499" s="41"/>
      <c r="H499" s="47"/>
    </row>
    <row r="500" s="2" customFormat="1" ht="16.8" customHeight="1">
      <c r="A500" s="41"/>
      <c r="B500" s="47"/>
      <c r="C500" s="319" t="s">
        <v>21</v>
      </c>
      <c r="D500" s="319" t="s">
        <v>2138</v>
      </c>
      <c r="E500" s="20" t="s">
        <v>21</v>
      </c>
      <c r="F500" s="320">
        <v>34.896000000000001</v>
      </c>
      <c r="G500" s="41"/>
      <c r="H500" s="47"/>
    </row>
    <row r="501" s="2" customFormat="1" ht="16.8" customHeight="1">
      <c r="A501" s="41"/>
      <c r="B501" s="47"/>
      <c r="C501" s="319" t="s">
        <v>21</v>
      </c>
      <c r="D501" s="319" t="s">
        <v>2139</v>
      </c>
      <c r="E501" s="20" t="s">
        <v>21</v>
      </c>
      <c r="F501" s="320">
        <v>31.344000000000001</v>
      </c>
      <c r="G501" s="41"/>
      <c r="H501" s="47"/>
    </row>
    <row r="502" s="2" customFormat="1" ht="16.8" customHeight="1">
      <c r="A502" s="41"/>
      <c r="B502" s="47"/>
      <c r="C502" s="319" t="s">
        <v>21</v>
      </c>
      <c r="D502" s="319" t="s">
        <v>2140</v>
      </c>
      <c r="E502" s="20" t="s">
        <v>21</v>
      </c>
      <c r="F502" s="320">
        <v>34.752000000000002</v>
      </c>
      <c r="G502" s="41"/>
      <c r="H502" s="47"/>
    </row>
    <row r="503" s="2" customFormat="1" ht="16.8" customHeight="1">
      <c r="A503" s="41"/>
      <c r="B503" s="47"/>
      <c r="C503" s="319" t="s">
        <v>21</v>
      </c>
      <c r="D503" s="319" t="s">
        <v>2141</v>
      </c>
      <c r="E503" s="20" t="s">
        <v>21</v>
      </c>
      <c r="F503" s="320">
        <v>36.527999999999999</v>
      </c>
      <c r="G503" s="41"/>
      <c r="H503" s="47"/>
    </row>
    <row r="504" s="2" customFormat="1" ht="16.8" customHeight="1">
      <c r="A504" s="41"/>
      <c r="B504" s="47"/>
      <c r="C504" s="319" t="s">
        <v>21</v>
      </c>
      <c r="D504" s="319" t="s">
        <v>2142</v>
      </c>
      <c r="E504" s="20" t="s">
        <v>21</v>
      </c>
      <c r="F504" s="320">
        <v>39.527999999999999</v>
      </c>
      <c r="G504" s="41"/>
      <c r="H504" s="47"/>
    </row>
    <row r="505" s="2" customFormat="1" ht="16.8" customHeight="1">
      <c r="A505" s="41"/>
      <c r="B505" s="47"/>
      <c r="C505" s="319" t="s">
        <v>21</v>
      </c>
      <c r="D505" s="319" t="s">
        <v>2143</v>
      </c>
      <c r="E505" s="20" t="s">
        <v>21</v>
      </c>
      <c r="F505" s="320">
        <v>37.512</v>
      </c>
      <c r="G505" s="41"/>
      <c r="H505" s="47"/>
    </row>
    <row r="506" s="2" customFormat="1" ht="16.8" customHeight="1">
      <c r="A506" s="41"/>
      <c r="B506" s="47"/>
      <c r="C506" s="319" t="s">
        <v>21</v>
      </c>
      <c r="D506" s="319" t="s">
        <v>2144</v>
      </c>
      <c r="E506" s="20" t="s">
        <v>21</v>
      </c>
      <c r="F506" s="320">
        <v>35.856000000000002</v>
      </c>
      <c r="G506" s="41"/>
      <c r="H506" s="47"/>
    </row>
    <row r="507" s="2" customFormat="1" ht="16.8" customHeight="1">
      <c r="A507" s="41"/>
      <c r="B507" s="47"/>
      <c r="C507" s="319" t="s">
        <v>21</v>
      </c>
      <c r="D507" s="319" t="s">
        <v>2145</v>
      </c>
      <c r="E507" s="20" t="s">
        <v>21</v>
      </c>
      <c r="F507" s="320">
        <v>22.007999999999999</v>
      </c>
      <c r="G507" s="41"/>
      <c r="H507" s="47"/>
    </row>
    <row r="508" s="2" customFormat="1" ht="16.8" customHeight="1">
      <c r="A508" s="41"/>
      <c r="B508" s="47"/>
      <c r="C508" s="319" t="s">
        <v>21</v>
      </c>
      <c r="D508" s="319" t="s">
        <v>2146</v>
      </c>
      <c r="E508" s="20" t="s">
        <v>21</v>
      </c>
      <c r="F508" s="320">
        <v>16.728000000000002</v>
      </c>
      <c r="G508" s="41"/>
      <c r="H508" s="47"/>
    </row>
    <row r="509" s="2" customFormat="1" ht="16.8" customHeight="1">
      <c r="A509" s="41"/>
      <c r="B509" s="47"/>
      <c r="C509" s="319" t="s">
        <v>21</v>
      </c>
      <c r="D509" s="319" t="s">
        <v>2147</v>
      </c>
      <c r="E509" s="20" t="s">
        <v>21</v>
      </c>
      <c r="F509" s="320">
        <v>16.728000000000002</v>
      </c>
      <c r="G509" s="41"/>
      <c r="H509" s="47"/>
    </row>
    <row r="510" s="2" customFormat="1" ht="16.8" customHeight="1">
      <c r="A510" s="41"/>
      <c r="B510" s="47"/>
      <c r="C510" s="319" t="s">
        <v>21</v>
      </c>
      <c r="D510" s="319" t="s">
        <v>2148</v>
      </c>
      <c r="E510" s="20" t="s">
        <v>21</v>
      </c>
      <c r="F510" s="320">
        <v>25.68</v>
      </c>
      <c r="G510" s="41"/>
      <c r="H510" s="47"/>
    </row>
    <row r="511" s="2" customFormat="1" ht="16.8" customHeight="1">
      <c r="A511" s="41"/>
      <c r="B511" s="47"/>
      <c r="C511" s="319" t="s">
        <v>21</v>
      </c>
      <c r="D511" s="319" t="s">
        <v>2149</v>
      </c>
      <c r="E511" s="20" t="s">
        <v>21</v>
      </c>
      <c r="F511" s="320">
        <v>53.064</v>
      </c>
      <c r="G511" s="41"/>
      <c r="H511" s="47"/>
    </row>
    <row r="512" s="2" customFormat="1" ht="16.8" customHeight="1">
      <c r="A512" s="41"/>
      <c r="B512" s="47"/>
      <c r="C512" s="319" t="s">
        <v>21</v>
      </c>
      <c r="D512" s="319" t="s">
        <v>2150</v>
      </c>
      <c r="E512" s="20" t="s">
        <v>21</v>
      </c>
      <c r="F512" s="320">
        <v>54.335999999999999</v>
      </c>
      <c r="G512" s="41"/>
      <c r="H512" s="47"/>
    </row>
    <row r="513" s="2" customFormat="1" ht="16.8" customHeight="1">
      <c r="A513" s="41"/>
      <c r="B513" s="47"/>
      <c r="C513" s="319" t="s">
        <v>21</v>
      </c>
      <c r="D513" s="319" t="s">
        <v>2151</v>
      </c>
      <c r="E513" s="20" t="s">
        <v>21</v>
      </c>
      <c r="F513" s="320">
        <v>33.936</v>
      </c>
      <c r="G513" s="41"/>
      <c r="H513" s="47"/>
    </row>
    <row r="514" s="2" customFormat="1" ht="16.8" customHeight="1">
      <c r="A514" s="41"/>
      <c r="B514" s="47"/>
      <c r="C514" s="319" t="s">
        <v>21</v>
      </c>
      <c r="D514" s="319" t="s">
        <v>2152</v>
      </c>
      <c r="E514" s="20" t="s">
        <v>21</v>
      </c>
      <c r="F514" s="320">
        <v>39.216000000000001</v>
      </c>
      <c r="G514" s="41"/>
      <c r="H514" s="47"/>
    </row>
    <row r="515" s="2" customFormat="1" ht="16.8" customHeight="1">
      <c r="A515" s="41"/>
      <c r="B515" s="47"/>
      <c r="C515" s="319" t="s">
        <v>21</v>
      </c>
      <c r="D515" s="319" t="s">
        <v>2153</v>
      </c>
      <c r="E515" s="20" t="s">
        <v>21</v>
      </c>
      <c r="F515" s="320">
        <v>13.055999999999999</v>
      </c>
      <c r="G515" s="41"/>
      <c r="H515" s="47"/>
    </row>
    <row r="516" s="2" customFormat="1" ht="16.8" customHeight="1">
      <c r="A516" s="41"/>
      <c r="B516" s="47"/>
      <c r="C516" s="319" t="s">
        <v>21</v>
      </c>
      <c r="D516" s="319" t="s">
        <v>2154</v>
      </c>
      <c r="E516" s="20" t="s">
        <v>21</v>
      </c>
      <c r="F516" s="320">
        <v>37.704000000000001</v>
      </c>
      <c r="G516" s="41"/>
      <c r="H516" s="47"/>
    </row>
    <row r="517" s="2" customFormat="1" ht="16.8" customHeight="1">
      <c r="A517" s="41"/>
      <c r="B517" s="47"/>
      <c r="C517" s="319" t="s">
        <v>21</v>
      </c>
      <c r="D517" s="319" t="s">
        <v>2155</v>
      </c>
      <c r="E517" s="20" t="s">
        <v>21</v>
      </c>
      <c r="F517" s="320">
        <v>14.664</v>
      </c>
      <c r="G517" s="41"/>
      <c r="H517" s="47"/>
    </row>
    <row r="518" s="2" customFormat="1" ht="16.8" customHeight="1">
      <c r="A518" s="41"/>
      <c r="B518" s="47"/>
      <c r="C518" s="319" t="s">
        <v>21</v>
      </c>
      <c r="D518" s="319" t="s">
        <v>2156</v>
      </c>
      <c r="E518" s="20" t="s">
        <v>21</v>
      </c>
      <c r="F518" s="320">
        <v>52.560000000000002</v>
      </c>
      <c r="G518" s="41"/>
      <c r="H518" s="47"/>
    </row>
    <row r="519" s="2" customFormat="1" ht="16.8" customHeight="1">
      <c r="A519" s="41"/>
      <c r="B519" s="47"/>
      <c r="C519" s="319" t="s">
        <v>21</v>
      </c>
      <c r="D519" s="319" t="s">
        <v>2157</v>
      </c>
      <c r="E519" s="20" t="s">
        <v>21</v>
      </c>
      <c r="F519" s="320">
        <v>35.927999999999997</v>
      </c>
      <c r="G519" s="41"/>
      <c r="H519" s="47"/>
    </row>
    <row r="520" s="2" customFormat="1" ht="16.8" customHeight="1">
      <c r="A520" s="41"/>
      <c r="B520" s="47"/>
      <c r="C520" s="319" t="s">
        <v>21</v>
      </c>
      <c r="D520" s="319" t="s">
        <v>2158</v>
      </c>
      <c r="E520" s="20" t="s">
        <v>21</v>
      </c>
      <c r="F520" s="320">
        <v>17.783999999999999</v>
      </c>
      <c r="G520" s="41"/>
      <c r="H520" s="47"/>
    </row>
    <row r="521" s="2" customFormat="1" ht="16.8" customHeight="1">
      <c r="A521" s="41"/>
      <c r="B521" s="47"/>
      <c r="C521" s="319" t="s">
        <v>21</v>
      </c>
      <c r="D521" s="319" t="s">
        <v>2159</v>
      </c>
      <c r="E521" s="20" t="s">
        <v>21</v>
      </c>
      <c r="F521" s="320">
        <v>24.949000000000002</v>
      </c>
      <c r="G521" s="41"/>
      <c r="H521" s="47"/>
    </row>
    <row r="522" s="2" customFormat="1" ht="16.8" customHeight="1">
      <c r="A522" s="41"/>
      <c r="B522" s="47"/>
      <c r="C522" s="319" t="s">
        <v>21</v>
      </c>
      <c r="D522" s="319" t="s">
        <v>21</v>
      </c>
      <c r="E522" s="20" t="s">
        <v>21</v>
      </c>
      <c r="F522" s="320">
        <v>0</v>
      </c>
      <c r="G522" s="41"/>
      <c r="H522" s="47"/>
    </row>
    <row r="523" s="2" customFormat="1" ht="16.8" customHeight="1">
      <c r="A523" s="41"/>
      <c r="B523" s="47"/>
      <c r="C523" s="319" t="s">
        <v>21</v>
      </c>
      <c r="D523" s="319" t="s">
        <v>2160</v>
      </c>
      <c r="E523" s="20" t="s">
        <v>21</v>
      </c>
      <c r="F523" s="320">
        <v>0</v>
      </c>
      <c r="G523" s="41"/>
      <c r="H523" s="47"/>
    </row>
    <row r="524" s="2" customFormat="1" ht="16.8" customHeight="1">
      <c r="A524" s="41"/>
      <c r="B524" s="47"/>
      <c r="C524" s="319" t="s">
        <v>21</v>
      </c>
      <c r="D524" s="319" t="s">
        <v>2161</v>
      </c>
      <c r="E524" s="20" t="s">
        <v>21</v>
      </c>
      <c r="F524" s="320">
        <v>24.863</v>
      </c>
      <c r="G524" s="41"/>
      <c r="H524" s="47"/>
    </row>
    <row r="525" s="2" customFormat="1" ht="16.8" customHeight="1">
      <c r="A525" s="41"/>
      <c r="B525" s="47"/>
      <c r="C525" s="319" t="s">
        <v>21</v>
      </c>
      <c r="D525" s="319" t="s">
        <v>2162</v>
      </c>
      <c r="E525" s="20" t="s">
        <v>21</v>
      </c>
      <c r="F525" s="320">
        <v>0.90000000000000002</v>
      </c>
      <c r="G525" s="41"/>
      <c r="H525" s="47"/>
    </row>
    <row r="526" s="2" customFormat="1" ht="16.8" customHeight="1">
      <c r="A526" s="41"/>
      <c r="B526" s="47"/>
      <c r="C526" s="319" t="s">
        <v>21</v>
      </c>
      <c r="D526" s="319" t="s">
        <v>2163</v>
      </c>
      <c r="E526" s="20" t="s">
        <v>21</v>
      </c>
      <c r="F526" s="320">
        <v>0.98999999999999999</v>
      </c>
      <c r="G526" s="41"/>
      <c r="H526" s="47"/>
    </row>
    <row r="527" s="2" customFormat="1" ht="16.8" customHeight="1">
      <c r="A527" s="41"/>
      <c r="B527" s="47"/>
      <c r="C527" s="319" t="s">
        <v>21</v>
      </c>
      <c r="D527" s="319" t="s">
        <v>2164</v>
      </c>
      <c r="E527" s="20" t="s">
        <v>21</v>
      </c>
      <c r="F527" s="320">
        <v>6.5880000000000001</v>
      </c>
      <c r="G527" s="41"/>
      <c r="H527" s="47"/>
    </row>
    <row r="528" s="2" customFormat="1" ht="16.8" customHeight="1">
      <c r="A528" s="41"/>
      <c r="B528" s="47"/>
      <c r="C528" s="319" t="s">
        <v>21</v>
      </c>
      <c r="D528" s="319" t="s">
        <v>2165</v>
      </c>
      <c r="E528" s="20" t="s">
        <v>21</v>
      </c>
      <c r="F528" s="320">
        <v>1.125</v>
      </c>
      <c r="G528" s="41"/>
      <c r="H528" s="47"/>
    </row>
    <row r="529" s="2" customFormat="1" ht="16.8" customHeight="1">
      <c r="A529" s="41"/>
      <c r="B529" s="47"/>
      <c r="C529" s="319" t="s">
        <v>21</v>
      </c>
      <c r="D529" s="319" t="s">
        <v>2166</v>
      </c>
      <c r="E529" s="20" t="s">
        <v>21</v>
      </c>
      <c r="F529" s="320">
        <v>1.1100000000000001</v>
      </c>
      <c r="G529" s="41"/>
      <c r="H529" s="47"/>
    </row>
    <row r="530" s="2" customFormat="1" ht="16.8" customHeight="1">
      <c r="A530" s="41"/>
      <c r="B530" s="47"/>
      <c r="C530" s="319" t="s">
        <v>21</v>
      </c>
      <c r="D530" s="319" t="s">
        <v>2167</v>
      </c>
      <c r="E530" s="20" t="s">
        <v>21</v>
      </c>
      <c r="F530" s="320">
        <v>1.599</v>
      </c>
      <c r="G530" s="41"/>
      <c r="H530" s="47"/>
    </row>
    <row r="531" s="2" customFormat="1" ht="16.8" customHeight="1">
      <c r="A531" s="41"/>
      <c r="B531" s="47"/>
      <c r="C531" s="319" t="s">
        <v>21</v>
      </c>
      <c r="D531" s="319" t="s">
        <v>2168</v>
      </c>
      <c r="E531" s="20" t="s">
        <v>21</v>
      </c>
      <c r="F531" s="320">
        <v>0.75</v>
      </c>
      <c r="G531" s="41"/>
      <c r="H531" s="47"/>
    </row>
    <row r="532" s="2" customFormat="1" ht="16.8" customHeight="1">
      <c r="A532" s="41"/>
      <c r="B532" s="47"/>
      <c r="C532" s="319" t="s">
        <v>21</v>
      </c>
      <c r="D532" s="319" t="s">
        <v>2169</v>
      </c>
      <c r="E532" s="20" t="s">
        <v>21</v>
      </c>
      <c r="F532" s="320">
        <v>10.688000000000001</v>
      </c>
      <c r="G532" s="41"/>
      <c r="H532" s="47"/>
    </row>
    <row r="533" s="2" customFormat="1" ht="16.8" customHeight="1">
      <c r="A533" s="41"/>
      <c r="B533" s="47"/>
      <c r="C533" s="319" t="s">
        <v>21</v>
      </c>
      <c r="D533" s="319" t="s">
        <v>2170</v>
      </c>
      <c r="E533" s="20" t="s">
        <v>21</v>
      </c>
      <c r="F533" s="320">
        <v>2.0579999999999998</v>
      </c>
      <c r="G533" s="41"/>
      <c r="H533" s="47"/>
    </row>
    <row r="534" s="2" customFormat="1" ht="16.8" customHeight="1">
      <c r="A534" s="41"/>
      <c r="B534" s="47"/>
      <c r="C534" s="319" t="s">
        <v>21</v>
      </c>
      <c r="D534" s="319" t="s">
        <v>2171</v>
      </c>
      <c r="E534" s="20" t="s">
        <v>21</v>
      </c>
      <c r="F534" s="320">
        <v>0.47299999999999998</v>
      </c>
      <c r="G534" s="41"/>
      <c r="H534" s="47"/>
    </row>
    <row r="535" s="2" customFormat="1" ht="16.8" customHeight="1">
      <c r="A535" s="41"/>
      <c r="B535" s="47"/>
      <c r="C535" s="319" t="s">
        <v>21</v>
      </c>
      <c r="D535" s="319" t="s">
        <v>2172</v>
      </c>
      <c r="E535" s="20" t="s">
        <v>21</v>
      </c>
      <c r="F535" s="320">
        <v>0.495</v>
      </c>
      <c r="G535" s="41"/>
      <c r="H535" s="47"/>
    </row>
    <row r="536" s="2" customFormat="1" ht="16.8" customHeight="1">
      <c r="A536" s="41"/>
      <c r="B536" s="47"/>
      <c r="C536" s="319" t="s">
        <v>21</v>
      </c>
      <c r="D536" s="319" t="s">
        <v>2173</v>
      </c>
      <c r="E536" s="20" t="s">
        <v>21</v>
      </c>
      <c r="F536" s="320">
        <v>0.79500000000000004</v>
      </c>
      <c r="G536" s="41"/>
      <c r="H536" s="47"/>
    </row>
    <row r="537" s="2" customFormat="1" ht="16.8" customHeight="1">
      <c r="A537" s="41"/>
      <c r="B537" s="47"/>
      <c r="C537" s="319" t="s">
        <v>21</v>
      </c>
      <c r="D537" s="319" t="s">
        <v>2174</v>
      </c>
      <c r="E537" s="20" t="s">
        <v>21</v>
      </c>
      <c r="F537" s="320">
        <v>1.1930000000000001</v>
      </c>
      <c r="G537" s="41"/>
      <c r="H537" s="47"/>
    </row>
    <row r="538" s="2" customFormat="1" ht="16.8" customHeight="1">
      <c r="A538" s="41"/>
      <c r="B538" s="47"/>
      <c r="C538" s="319" t="s">
        <v>21</v>
      </c>
      <c r="D538" s="319" t="s">
        <v>2175</v>
      </c>
      <c r="E538" s="20" t="s">
        <v>21</v>
      </c>
      <c r="F538" s="320">
        <v>0.68999999999999995</v>
      </c>
      <c r="G538" s="41"/>
      <c r="H538" s="47"/>
    </row>
    <row r="539" s="2" customFormat="1" ht="16.8" customHeight="1">
      <c r="A539" s="41"/>
      <c r="B539" s="47"/>
      <c r="C539" s="319" t="s">
        <v>21</v>
      </c>
      <c r="D539" s="319" t="s">
        <v>2165</v>
      </c>
      <c r="E539" s="20" t="s">
        <v>21</v>
      </c>
      <c r="F539" s="320">
        <v>1.125</v>
      </c>
      <c r="G539" s="41"/>
      <c r="H539" s="47"/>
    </row>
    <row r="540" s="2" customFormat="1" ht="16.8" customHeight="1">
      <c r="A540" s="41"/>
      <c r="B540" s="47"/>
      <c r="C540" s="319" t="s">
        <v>21</v>
      </c>
      <c r="D540" s="319" t="s">
        <v>2176</v>
      </c>
      <c r="E540" s="20" t="s">
        <v>21</v>
      </c>
      <c r="F540" s="320">
        <v>4.5</v>
      </c>
      <c r="G540" s="41"/>
      <c r="H540" s="47"/>
    </row>
    <row r="541" s="2" customFormat="1" ht="16.8" customHeight="1">
      <c r="A541" s="41"/>
      <c r="B541" s="47"/>
      <c r="C541" s="319" t="s">
        <v>21</v>
      </c>
      <c r="D541" s="319" t="s">
        <v>2171</v>
      </c>
      <c r="E541" s="20" t="s">
        <v>21</v>
      </c>
      <c r="F541" s="320">
        <v>0.47299999999999998</v>
      </c>
      <c r="G541" s="41"/>
      <c r="H541" s="47"/>
    </row>
    <row r="542" s="2" customFormat="1" ht="16.8" customHeight="1">
      <c r="A542" s="41"/>
      <c r="B542" s="47"/>
      <c r="C542" s="319" t="s">
        <v>21</v>
      </c>
      <c r="D542" s="319" t="s">
        <v>2177</v>
      </c>
      <c r="E542" s="20" t="s">
        <v>21</v>
      </c>
      <c r="F542" s="320">
        <v>0.63800000000000001</v>
      </c>
      <c r="G542" s="41"/>
      <c r="H542" s="47"/>
    </row>
    <row r="543" s="2" customFormat="1" ht="16.8" customHeight="1">
      <c r="A543" s="41"/>
      <c r="B543" s="47"/>
      <c r="C543" s="319" t="s">
        <v>21</v>
      </c>
      <c r="D543" s="319" t="s">
        <v>2178</v>
      </c>
      <c r="E543" s="20" t="s">
        <v>21</v>
      </c>
      <c r="F543" s="320">
        <v>1.3500000000000001</v>
      </c>
      <c r="G543" s="41"/>
      <c r="H543" s="47"/>
    </row>
    <row r="544" s="2" customFormat="1" ht="16.8" customHeight="1">
      <c r="A544" s="41"/>
      <c r="B544" s="47"/>
      <c r="C544" s="319" t="s">
        <v>21</v>
      </c>
      <c r="D544" s="319" t="s">
        <v>2179</v>
      </c>
      <c r="E544" s="20" t="s">
        <v>21</v>
      </c>
      <c r="F544" s="320">
        <v>0.51000000000000001</v>
      </c>
      <c r="G544" s="41"/>
      <c r="H544" s="47"/>
    </row>
    <row r="545" s="2" customFormat="1" ht="16.8" customHeight="1">
      <c r="A545" s="41"/>
      <c r="B545" s="47"/>
      <c r="C545" s="319" t="s">
        <v>21</v>
      </c>
      <c r="D545" s="319" t="s">
        <v>21</v>
      </c>
      <c r="E545" s="20" t="s">
        <v>21</v>
      </c>
      <c r="F545" s="320">
        <v>0</v>
      </c>
      <c r="G545" s="41"/>
      <c r="H545" s="47"/>
    </row>
    <row r="546" s="2" customFormat="1" ht="16.8" customHeight="1">
      <c r="A546" s="41"/>
      <c r="B546" s="47"/>
      <c r="C546" s="319" t="s">
        <v>21</v>
      </c>
      <c r="D546" s="319" t="s">
        <v>2180</v>
      </c>
      <c r="E546" s="20" t="s">
        <v>21</v>
      </c>
      <c r="F546" s="320">
        <v>0</v>
      </c>
      <c r="G546" s="41"/>
      <c r="H546" s="47"/>
    </row>
    <row r="547" s="2" customFormat="1" ht="16.8" customHeight="1">
      <c r="A547" s="41"/>
      <c r="B547" s="47"/>
      <c r="C547" s="319" t="s">
        <v>21</v>
      </c>
      <c r="D547" s="319" t="s">
        <v>2181</v>
      </c>
      <c r="E547" s="20" t="s">
        <v>21</v>
      </c>
      <c r="F547" s="320">
        <v>0.90300000000000002</v>
      </c>
      <c r="G547" s="41"/>
      <c r="H547" s="47"/>
    </row>
    <row r="548" s="2" customFormat="1" ht="16.8" customHeight="1">
      <c r="A548" s="41"/>
      <c r="B548" s="47"/>
      <c r="C548" s="319" t="s">
        <v>21</v>
      </c>
      <c r="D548" s="319" t="s">
        <v>2182</v>
      </c>
      <c r="E548" s="20" t="s">
        <v>21</v>
      </c>
      <c r="F548" s="320">
        <v>1.671</v>
      </c>
      <c r="G548" s="41"/>
      <c r="H548" s="47"/>
    </row>
    <row r="549" s="2" customFormat="1" ht="16.8" customHeight="1">
      <c r="A549" s="41"/>
      <c r="B549" s="47"/>
      <c r="C549" s="319" t="s">
        <v>21</v>
      </c>
      <c r="D549" s="319" t="s">
        <v>2183</v>
      </c>
      <c r="E549" s="20" t="s">
        <v>21</v>
      </c>
      <c r="F549" s="320">
        <v>1.361</v>
      </c>
      <c r="G549" s="41"/>
      <c r="H549" s="47"/>
    </row>
    <row r="550" s="2" customFormat="1" ht="16.8" customHeight="1">
      <c r="A550" s="41"/>
      <c r="B550" s="47"/>
      <c r="C550" s="319" t="s">
        <v>21</v>
      </c>
      <c r="D550" s="319" t="s">
        <v>2184</v>
      </c>
      <c r="E550" s="20" t="s">
        <v>21</v>
      </c>
      <c r="F550" s="320">
        <v>3.2759999999999998</v>
      </c>
      <c r="G550" s="41"/>
      <c r="H550" s="47"/>
    </row>
    <row r="551" s="2" customFormat="1" ht="16.8" customHeight="1">
      <c r="A551" s="41"/>
      <c r="B551" s="47"/>
      <c r="C551" s="319" t="s">
        <v>21</v>
      </c>
      <c r="D551" s="319" t="s">
        <v>2184</v>
      </c>
      <c r="E551" s="20" t="s">
        <v>21</v>
      </c>
      <c r="F551" s="320">
        <v>3.2759999999999998</v>
      </c>
      <c r="G551" s="41"/>
      <c r="H551" s="47"/>
    </row>
    <row r="552" s="2" customFormat="1" ht="16.8" customHeight="1">
      <c r="A552" s="41"/>
      <c r="B552" s="47"/>
      <c r="C552" s="319" t="s">
        <v>21</v>
      </c>
      <c r="D552" s="319" t="s">
        <v>21</v>
      </c>
      <c r="E552" s="20" t="s">
        <v>21</v>
      </c>
      <c r="F552" s="320">
        <v>0</v>
      </c>
      <c r="G552" s="41"/>
      <c r="H552" s="47"/>
    </row>
    <row r="553" s="2" customFormat="1" ht="16.8" customHeight="1">
      <c r="A553" s="41"/>
      <c r="B553" s="47"/>
      <c r="C553" s="319" t="s">
        <v>21</v>
      </c>
      <c r="D553" s="319" t="s">
        <v>2185</v>
      </c>
      <c r="E553" s="20" t="s">
        <v>21</v>
      </c>
      <c r="F553" s="320">
        <v>0</v>
      </c>
      <c r="G553" s="41"/>
      <c r="H553" s="47"/>
    </row>
    <row r="554" s="2" customFormat="1" ht="16.8" customHeight="1">
      <c r="A554" s="41"/>
      <c r="B554" s="47"/>
      <c r="C554" s="319" t="s">
        <v>21</v>
      </c>
      <c r="D554" s="319" t="s">
        <v>2186</v>
      </c>
      <c r="E554" s="20" t="s">
        <v>21</v>
      </c>
      <c r="F554" s="320">
        <v>-73.125</v>
      </c>
      <c r="G554" s="41"/>
      <c r="H554" s="47"/>
    </row>
    <row r="555" s="2" customFormat="1" ht="16.8" customHeight="1">
      <c r="A555" s="41"/>
      <c r="B555" s="47"/>
      <c r="C555" s="319" t="s">
        <v>21</v>
      </c>
      <c r="D555" s="319" t="s">
        <v>2187</v>
      </c>
      <c r="E555" s="20" t="s">
        <v>21</v>
      </c>
      <c r="F555" s="320">
        <v>-1</v>
      </c>
      <c r="G555" s="41"/>
      <c r="H555" s="47"/>
    </row>
    <row r="556" s="2" customFormat="1" ht="16.8" customHeight="1">
      <c r="A556" s="41"/>
      <c r="B556" s="47"/>
      <c r="C556" s="319" t="s">
        <v>21</v>
      </c>
      <c r="D556" s="319" t="s">
        <v>2188</v>
      </c>
      <c r="E556" s="20" t="s">
        <v>21</v>
      </c>
      <c r="F556" s="320">
        <v>-5.125</v>
      </c>
      <c r="G556" s="41"/>
      <c r="H556" s="47"/>
    </row>
    <row r="557" s="2" customFormat="1" ht="16.8" customHeight="1">
      <c r="A557" s="41"/>
      <c r="B557" s="47"/>
      <c r="C557" s="319" t="s">
        <v>21</v>
      </c>
      <c r="D557" s="319" t="s">
        <v>2189</v>
      </c>
      <c r="E557" s="20" t="s">
        <v>21</v>
      </c>
      <c r="F557" s="320">
        <v>-29.16</v>
      </c>
      <c r="G557" s="41"/>
      <c r="H557" s="47"/>
    </row>
    <row r="558" s="2" customFormat="1" ht="16.8" customHeight="1">
      <c r="A558" s="41"/>
      <c r="B558" s="47"/>
      <c r="C558" s="319" t="s">
        <v>21</v>
      </c>
      <c r="D558" s="319" t="s">
        <v>1088</v>
      </c>
      <c r="E558" s="20" t="s">
        <v>21</v>
      </c>
      <c r="F558" s="320">
        <v>-2.25</v>
      </c>
      <c r="G558" s="41"/>
      <c r="H558" s="47"/>
    </row>
    <row r="559" s="2" customFormat="1" ht="16.8" customHeight="1">
      <c r="A559" s="41"/>
      <c r="B559" s="47"/>
      <c r="C559" s="319" t="s">
        <v>21</v>
      </c>
      <c r="D559" s="319" t="s">
        <v>2190</v>
      </c>
      <c r="E559" s="20" t="s">
        <v>21</v>
      </c>
      <c r="F559" s="320">
        <v>-6.7999999999999998</v>
      </c>
      <c r="G559" s="41"/>
      <c r="H559" s="47"/>
    </row>
    <row r="560" s="2" customFormat="1" ht="16.8" customHeight="1">
      <c r="A560" s="41"/>
      <c r="B560" s="47"/>
      <c r="C560" s="319" t="s">
        <v>21</v>
      </c>
      <c r="D560" s="319" t="s">
        <v>2191</v>
      </c>
      <c r="E560" s="20" t="s">
        <v>21</v>
      </c>
      <c r="F560" s="320">
        <v>-13.32</v>
      </c>
      <c r="G560" s="41"/>
      <c r="H560" s="47"/>
    </row>
    <row r="561" s="2" customFormat="1" ht="16.8" customHeight="1">
      <c r="A561" s="41"/>
      <c r="B561" s="47"/>
      <c r="C561" s="319" t="s">
        <v>21</v>
      </c>
      <c r="D561" s="319" t="s">
        <v>2192</v>
      </c>
      <c r="E561" s="20" t="s">
        <v>21</v>
      </c>
      <c r="F561" s="320">
        <v>-3.1200000000000001</v>
      </c>
      <c r="G561" s="41"/>
      <c r="H561" s="47"/>
    </row>
    <row r="562" s="2" customFormat="1" ht="16.8" customHeight="1">
      <c r="A562" s="41"/>
      <c r="B562" s="47"/>
      <c r="C562" s="319" t="s">
        <v>21</v>
      </c>
      <c r="D562" s="319" t="s">
        <v>2193</v>
      </c>
      <c r="E562" s="20" t="s">
        <v>21</v>
      </c>
      <c r="F562" s="320">
        <v>-29.687999999999999</v>
      </c>
      <c r="G562" s="41"/>
      <c r="H562" s="47"/>
    </row>
    <row r="563" s="2" customFormat="1" ht="16.8" customHeight="1">
      <c r="A563" s="41"/>
      <c r="B563" s="47"/>
      <c r="C563" s="319" t="s">
        <v>21</v>
      </c>
      <c r="D563" s="319" t="s">
        <v>2194</v>
      </c>
      <c r="E563" s="20" t="s">
        <v>21</v>
      </c>
      <c r="F563" s="320">
        <v>-11.316000000000001</v>
      </c>
      <c r="G563" s="41"/>
      <c r="H563" s="47"/>
    </row>
    <row r="564" s="2" customFormat="1" ht="16.8" customHeight="1">
      <c r="A564" s="41"/>
      <c r="B564" s="47"/>
      <c r="C564" s="319" t="s">
        <v>21</v>
      </c>
      <c r="D564" s="319" t="s">
        <v>2195</v>
      </c>
      <c r="E564" s="20" t="s">
        <v>21</v>
      </c>
      <c r="F564" s="320">
        <v>-0.90000000000000002</v>
      </c>
      <c r="G564" s="41"/>
      <c r="H564" s="47"/>
    </row>
    <row r="565" s="2" customFormat="1" ht="16.8" customHeight="1">
      <c r="A565" s="41"/>
      <c r="B565" s="47"/>
      <c r="C565" s="319" t="s">
        <v>21</v>
      </c>
      <c r="D565" s="319" t="s">
        <v>2196</v>
      </c>
      <c r="E565" s="20" t="s">
        <v>21</v>
      </c>
      <c r="F565" s="320">
        <v>-1.0800000000000001</v>
      </c>
      <c r="G565" s="41"/>
      <c r="H565" s="47"/>
    </row>
    <row r="566" s="2" customFormat="1" ht="16.8" customHeight="1">
      <c r="A566" s="41"/>
      <c r="B566" s="47"/>
      <c r="C566" s="319" t="s">
        <v>21</v>
      </c>
      <c r="D566" s="319" t="s">
        <v>2197</v>
      </c>
      <c r="E566" s="20" t="s">
        <v>21</v>
      </c>
      <c r="F566" s="320">
        <v>-1.75</v>
      </c>
      <c r="G566" s="41"/>
      <c r="H566" s="47"/>
    </row>
    <row r="567" s="2" customFormat="1" ht="16.8" customHeight="1">
      <c r="A567" s="41"/>
      <c r="B567" s="47"/>
      <c r="C567" s="319" t="s">
        <v>21</v>
      </c>
      <c r="D567" s="319" t="s">
        <v>2198</v>
      </c>
      <c r="E567" s="20" t="s">
        <v>21</v>
      </c>
      <c r="F567" s="320">
        <v>-2.625</v>
      </c>
      <c r="G567" s="41"/>
      <c r="H567" s="47"/>
    </row>
    <row r="568" s="2" customFormat="1" ht="16.8" customHeight="1">
      <c r="A568" s="41"/>
      <c r="B568" s="47"/>
      <c r="C568" s="319" t="s">
        <v>21</v>
      </c>
      <c r="D568" s="319" t="s">
        <v>2199</v>
      </c>
      <c r="E568" s="20" t="s">
        <v>21</v>
      </c>
      <c r="F568" s="320">
        <v>-1.8</v>
      </c>
      <c r="G568" s="41"/>
      <c r="H568" s="47"/>
    </row>
    <row r="569" s="2" customFormat="1" ht="16.8" customHeight="1">
      <c r="A569" s="41"/>
      <c r="B569" s="47"/>
      <c r="C569" s="319" t="s">
        <v>21</v>
      </c>
      <c r="D569" s="319" t="s">
        <v>1088</v>
      </c>
      <c r="E569" s="20" t="s">
        <v>21</v>
      </c>
      <c r="F569" s="320">
        <v>-2.25</v>
      </c>
      <c r="G569" s="41"/>
      <c r="H569" s="47"/>
    </row>
    <row r="570" s="2" customFormat="1" ht="16.8" customHeight="1">
      <c r="A570" s="41"/>
      <c r="B570" s="47"/>
      <c r="C570" s="319" t="s">
        <v>21</v>
      </c>
      <c r="D570" s="319" t="s">
        <v>2200</v>
      </c>
      <c r="E570" s="20" t="s">
        <v>21</v>
      </c>
      <c r="F570" s="320">
        <v>-5</v>
      </c>
      <c r="G570" s="41"/>
      <c r="H570" s="47"/>
    </row>
    <row r="571" s="2" customFormat="1" ht="16.8" customHeight="1">
      <c r="A571" s="41"/>
      <c r="B571" s="47"/>
      <c r="C571" s="319" t="s">
        <v>21</v>
      </c>
      <c r="D571" s="319" t="s">
        <v>2195</v>
      </c>
      <c r="E571" s="20" t="s">
        <v>21</v>
      </c>
      <c r="F571" s="320">
        <v>-0.90000000000000002</v>
      </c>
      <c r="G571" s="41"/>
      <c r="H571" s="47"/>
    </row>
    <row r="572" s="2" customFormat="1" ht="16.8" customHeight="1">
      <c r="A572" s="41"/>
      <c r="B572" s="47"/>
      <c r="C572" s="319" t="s">
        <v>21</v>
      </c>
      <c r="D572" s="319" t="s">
        <v>2201</v>
      </c>
      <c r="E572" s="20" t="s">
        <v>21</v>
      </c>
      <c r="F572" s="320">
        <v>-1.875</v>
      </c>
      <c r="G572" s="41"/>
      <c r="H572" s="47"/>
    </row>
    <row r="573" s="2" customFormat="1" ht="16.8" customHeight="1">
      <c r="A573" s="41"/>
      <c r="B573" s="47"/>
      <c r="C573" s="319" t="s">
        <v>21</v>
      </c>
      <c r="D573" s="319" t="s">
        <v>2202</v>
      </c>
      <c r="E573" s="20" t="s">
        <v>21</v>
      </c>
      <c r="F573" s="320">
        <v>-4.5</v>
      </c>
      <c r="G573" s="41"/>
      <c r="H573" s="47"/>
    </row>
    <row r="574" s="2" customFormat="1" ht="16.8" customHeight="1">
      <c r="A574" s="41"/>
      <c r="B574" s="47"/>
      <c r="C574" s="319" t="s">
        <v>21</v>
      </c>
      <c r="D574" s="319" t="s">
        <v>2203</v>
      </c>
      <c r="E574" s="20" t="s">
        <v>21</v>
      </c>
      <c r="F574" s="320">
        <v>-1.125</v>
      </c>
      <c r="G574" s="41"/>
      <c r="H574" s="47"/>
    </row>
    <row r="575" s="2" customFormat="1" ht="16.8" customHeight="1">
      <c r="A575" s="41"/>
      <c r="B575" s="47"/>
      <c r="C575" s="319" t="s">
        <v>21</v>
      </c>
      <c r="D575" s="319" t="s">
        <v>21</v>
      </c>
      <c r="E575" s="20" t="s">
        <v>21</v>
      </c>
      <c r="F575" s="320">
        <v>0</v>
      </c>
      <c r="G575" s="41"/>
      <c r="H575" s="47"/>
    </row>
    <row r="576" s="2" customFormat="1" ht="16.8" customHeight="1">
      <c r="A576" s="41"/>
      <c r="B576" s="47"/>
      <c r="C576" s="319" t="s">
        <v>21</v>
      </c>
      <c r="D576" s="319" t="s">
        <v>2204</v>
      </c>
      <c r="E576" s="20" t="s">
        <v>21</v>
      </c>
      <c r="F576" s="320">
        <v>0</v>
      </c>
      <c r="G576" s="41"/>
      <c r="H576" s="47"/>
    </row>
    <row r="577" s="2" customFormat="1" ht="16.8" customHeight="1">
      <c r="A577" s="41"/>
      <c r="B577" s="47"/>
      <c r="C577" s="319" t="s">
        <v>21</v>
      </c>
      <c r="D577" s="319" t="s">
        <v>2205</v>
      </c>
      <c r="E577" s="20" t="s">
        <v>21</v>
      </c>
      <c r="F577" s="320">
        <v>-3.8690000000000002</v>
      </c>
      <c r="G577" s="41"/>
      <c r="H577" s="47"/>
    </row>
    <row r="578" s="2" customFormat="1" ht="16.8" customHeight="1">
      <c r="A578" s="41"/>
      <c r="B578" s="47"/>
      <c r="C578" s="319" t="s">
        <v>21</v>
      </c>
      <c r="D578" s="319" t="s">
        <v>2206</v>
      </c>
      <c r="E578" s="20" t="s">
        <v>21</v>
      </c>
      <c r="F578" s="320">
        <v>-4.9509999999999996</v>
      </c>
      <c r="G578" s="41"/>
      <c r="H578" s="47"/>
    </row>
    <row r="579" s="2" customFormat="1" ht="16.8" customHeight="1">
      <c r="A579" s="41"/>
      <c r="B579" s="47"/>
      <c r="C579" s="319" t="s">
        <v>21</v>
      </c>
      <c r="D579" s="319" t="s">
        <v>2207</v>
      </c>
      <c r="E579" s="20" t="s">
        <v>21</v>
      </c>
      <c r="F579" s="320">
        <v>-10.279999999999999</v>
      </c>
      <c r="G579" s="41"/>
      <c r="H579" s="47"/>
    </row>
    <row r="580" s="2" customFormat="1" ht="16.8" customHeight="1">
      <c r="A580" s="41"/>
      <c r="B580" s="47"/>
      <c r="C580" s="319" t="s">
        <v>21</v>
      </c>
      <c r="D580" s="319" t="s">
        <v>2208</v>
      </c>
      <c r="E580" s="20" t="s">
        <v>21</v>
      </c>
      <c r="F580" s="320">
        <v>-7.9119999999999999</v>
      </c>
      <c r="G580" s="41"/>
      <c r="H580" s="47"/>
    </row>
    <row r="581" s="2" customFormat="1" ht="16.8" customHeight="1">
      <c r="A581" s="41"/>
      <c r="B581" s="47"/>
      <c r="C581" s="319" t="s">
        <v>21</v>
      </c>
      <c r="D581" s="319" t="s">
        <v>2208</v>
      </c>
      <c r="E581" s="20" t="s">
        <v>21</v>
      </c>
      <c r="F581" s="320">
        <v>-7.9119999999999999</v>
      </c>
      <c r="G581" s="41"/>
      <c r="H581" s="47"/>
    </row>
    <row r="582" s="2" customFormat="1" ht="16.8" customHeight="1">
      <c r="A582" s="41"/>
      <c r="B582" s="47"/>
      <c r="C582" s="319" t="s">
        <v>21</v>
      </c>
      <c r="D582" s="319" t="s">
        <v>21</v>
      </c>
      <c r="E582" s="20" t="s">
        <v>21</v>
      </c>
      <c r="F582" s="320">
        <v>0</v>
      </c>
      <c r="G582" s="41"/>
      <c r="H582" s="47"/>
    </row>
    <row r="583" s="2" customFormat="1" ht="16.8" customHeight="1">
      <c r="A583" s="41"/>
      <c r="B583" s="47"/>
      <c r="C583" s="319" t="s">
        <v>21</v>
      </c>
      <c r="D583" s="319" t="s">
        <v>2209</v>
      </c>
      <c r="E583" s="20" t="s">
        <v>21</v>
      </c>
      <c r="F583" s="320">
        <v>0</v>
      </c>
      <c r="G583" s="41"/>
      <c r="H583" s="47"/>
    </row>
    <row r="584" s="2" customFormat="1" ht="16.8" customHeight="1">
      <c r="A584" s="41"/>
      <c r="B584" s="47"/>
      <c r="C584" s="319" t="s">
        <v>21</v>
      </c>
      <c r="D584" s="319" t="s">
        <v>2210</v>
      </c>
      <c r="E584" s="20" t="s">
        <v>21</v>
      </c>
      <c r="F584" s="320">
        <v>-5.46</v>
      </c>
      <c r="G584" s="41"/>
      <c r="H584" s="47"/>
    </row>
    <row r="585" s="2" customFormat="1" ht="16.8" customHeight="1">
      <c r="A585" s="41"/>
      <c r="B585" s="47"/>
      <c r="C585" s="319" t="s">
        <v>21</v>
      </c>
      <c r="D585" s="319" t="s">
        <v>2211</v>
      </c>
      <c r="E585" s="20" t="s">
        <v>21</v>
      </c>
      <c r="F585" s="320">
        <v>-2.73</v>
      </c>
      <c r="G585" s="41"/>
      <c r="H585" s="47"/>
    </row>
    <row r="586" s="2" customFormat="1" ht="16.8" customHeight="1">
      <c r="A586" s="41"/>
      <c r="B586" s="47"/>
      <c r="C586" s="319" t="s">
        <v>21</v>
      </c>
      <c r="D586" s="319" t="s">
        <v>2212</v>
      </c>
      <c r="E586" s="20" t="s">
        <v>21</v>
      </c>
      <c r="F586" s="320">
        <v>-1.6799999999999999</v>
      </c>
      <c r="G586" s="41"/>
      <c r="H586" s="47"/>
    </row>
    <row r="587" s="2" customFormat="1" ht="16.8" customHeight="1">
      <c r="A587" s="41"/>
      <c r="B587" s="47"/>
      <c r="C587" s="319" t="s">
        <v>21</v>
      </c>
      <c r="D587" s="319" t="s">
        <v>2212</v>
      </c>
      <c r="E587" s="20" t="s">
        <v>21</v>
      </c>
      <c r="F587" s="320">
        <v>-1.6799999999999999</v>
      </c>
      <c r="G587" s="41"/>
      <c r="H587" s="47"/>
    </row>
    <row r="588" s="2" customFormat="1" ht="16.8" customHeight="1">
      <c r="A588" s="41"/>
      <c r="B588" s="47"/>
      <c r="C588" s="319" t="s">
        <v>21</v>
      </c>
      <c r="D588" s="319" t="s">
        <v>2213</v>
      </c>
      <c r="E588" s="20" t="s">
        <v>21</v>
      </c>
      <c r="F588" s="320">
        <v>-8.4000000000000004</v>
      </c>
      <c r="G588" s="41"/>
      <c r="H588" s="47"/>
    </row>
    <row r="589" s="2" customFormat="1" ht="16.8" customHeight="1">
      <c r="A589" s="41"/>
      <c r="B589" s="47"/>
      <c r="C589" s="319" t="s">
        <v>21</v>
      </c>
      <c r="D589" s="319" t="s">
        <v>2214</v>
      </c>
      <c r="E589" s="20" t="s">
        <v>21</v>
      </c>
      <c r="F589" s="320">
        <v>-1.8899999999999999</v>
      </c>
      <c r="G589" s="41"/>
      <c r="H589" s="47"/>
    </row>
    <row r="590" s="2" customFormat="1" ht="16.8" customHeight="1">
      <c r="A590" s="41"/>
      <c r="B590" s="47"/>
      <c r="C590" s="319" t="s">
        <v>21</v>
      </c>
      <c r="D590" s="319" t="s">
        <v>2211</v>
      </c>
      <c r="E590" s="20" t="s">
        <v>21</v>
      </c>
      <c r="F590" s="320">
        <v>-2.73</v>
      </c>
      <c r="G590" s="41"/>
      <c r="H590" s="47"/>
    </row>
    <row r="591" s="2" customFormat="1" ht="16.8" customHeight="1">
      <c r="A591" s="41"/>
      <c r="B591" s="47"/>
      <c r="C591" s="319" t="s">
        <v>21</v>
      </c>
      <c r="D591" s="319" t="s">
        <v>2214</v>
      </c>
      <c r="E591" s="20" t="s">
        <v>21</v>
      </c>
      <c r="F591" s="320">
        <v>-1.8899999999999999</v>
      </c>
      <c r="G591" s="41"/>
      <c r="H591" s="47"/>
    </row>
    <row r="592" s="2" customFormat="1" ht="16.8" customHeight="1">
      <c r="A592" s="41"/>
      <c r="B592" s="47"/>
      <c r="C592" s="319" t="s">
        <v>21</v>
      </c>
      <c r="D592" s="319" t="s">
        <v>2214</v>
      </c>
      <c r="E592" s="20" t="s">
        <v>21</v>
      </c>
      <c r="F592" s="320">
        <v>-1.8899999999999999</v>
      </c>
      <c r="G592" s="41"/>
      <c r="H592" s="47"/>
    </row>
    <row r="593" s="2" customFormat="1" ht="16.8" customHeight="1">
      <c r="A593" s="41"/>
      <c r="B593" s="47"/>
      <c r="C593" s="319" t="s">
        <v>21</v>
      </c>
      <c r="D593" s="319" t="s">
        <v>2214</v>
      </c>
      <c r="E593" s="20" t="s">
        <v>21</v>
      </c>
      <c r="F593" s="320">
        <v>-1.8899999999999999</v>
      </c>
      <c r="G593" s="41"/>
      <c r="H593" s="47"/>
    </row>
    <row r="594" s="2" customFormat="1" ht="16.8" customHeight="1">
      <c r="A594" s="41"/>
      <c r="B594" s="47"/>
      <c r="C594" s="319" t="s">
        <v>21</v>
      </c>
      <c r="D594" s="319" t="s">
        <v>2214</v>
      </c>
      <c r="E594" s="20" t="s">
        <v>21</v>
      </c>
      <c r="F594" s="320">
        <v>-1.8899999999999999</v>
      </c>
      <c r="G594" s="41"/>
      <c r="H594" s="47"/>
    </row>
    <row r="595" s="2" customFormat="1" ht="16.8" customHeight="1">
      <c r="A595" s="41"/>
      <c r="B595" s="47"/>
      <c r="C595" s="319" t="s">
        <v>21</v>
      </c>
      <c r="D595" s="319" t="s">
        <v>2215</v>
      </c>
      <c r="E595" s="20" t="s">
        <v>21</v>
      </c>
      <c r="F595" s="320">
        <v>-3.9900000000000002</v>
      </c>
      <c r="G595" s="41"/>
      <c r="H595" s="47"/>
    </row>
    <row r="596" s="2" customFormat="1" ht="16.8" customHeight="1">
      <c r="A596" s="41"/>
      <c r="B596" s="47"/>
      <c r="C596" s="319" t="s">
        <v>21</v>
      </c>
      <c r="D596" s="319" t="s">
        <v>2216</v>
      </c>
      <c r="E596" s="20" t="s">
        <v>21</v>
      </c>
      <c r="F596" s="320">
        <v>-21.84</v>
      </c>
      <c r="G596" s="41"/>
      <c r="H596" s="47"/>
    </row>
    <row r="597" s="2" customFormat="1" ht="16.8" customHeight="1">
      <c r="A597" s="41"/>
      <c r="B597" s="47"/>
      <c r="C597" s="319" t="s">
        <v>21</v>
      </c>
      <c r="D597" s="319" t="s">
        <v>2211</v>
      </c>
      <c r="E597" s="20" t="s">
        <v>21</v>
      </c>
      <c r="F597" s="320">
        <v>-2.73</v>
      </c>
      <c r="G597" s="41"/>
      <c r="H597" s="47"/>
    </row>
    <row r="598" s="2" customFormat="1" ht="16.8" customHeight="1">
      <c r="A598" s="41"/>
      <c r="B598" s="47"/>
      <c r="C598" s="319" t="s">
        <v>21</v>
      </c>
      <c r="D598" s="319" t="s">
        <v>2211</v>
      </c>
      <c r="E598" s="20" t="s">
        <v>21</v>
      </c>
      <c r="F598" s="320">
        <v>-2.73</v>
      </c>
      <c r="G598" s="41"/>
      <c r="H598" s="47"/>
    </row>
    <row r="599" s="2" customFormat="1" ht="16.8" customHeight="1">
      <c r="A599" s="41"/>
      <c r="B599" s="47"/>
      <c r="C599" s="319" t="s">
        <v>21</v>
      </c>
      <c r="D599" s="319" t="s">
        <v>2217</v>
      </c>
      <c r="E599" s="20" t="s">
        <v>21</v>
      </c>
      <c r="F599" s="320">
        <v>-13.65</v>
      </c>
      <c r="G599" s="41"/>
      <c r="H599" s="47"/>
    </row>
    <row r="600" s="2" customFormat="1" ht="16.8" customHeight="1">
      <c r="A600" s="41"/>
      <c r="B600" s="47"/>
      <c r="C600" s="319" t="s">
        <v>21</v>
      </c>
      <c r="D600" s="319" t="s">
        <v>2211</v>
      </c>
      <c r="E600" s="20" t="s">
        <v>21</v>
      </c>
      <c r="F600" s="320">
        <v>-2.73</v>
      </c>
      <c r="G600" s="41"/>
      <c r="H600" s="47"/>
    </row>
    <row r="601" s="2" customFormat="1" ht="16.8" customHeight="1">
      <c r="A601" s="41"/>
      <c r="B601" s="47"/>
      <c r="C601" s="319" t="s">
        <v>21</v>
      </c>
      <c r="D601" s="319" t="s">
        <v>2214</v>
      </c>
      <c r="E601" s="20" t="s">
        <v>21</v>
      </c>
      <c r="F601" s="320">
        <v>-1.8899999999999999</v>
      </c>
      <c r="G601" s="41"/>
      <c r="H601" s="47"/>
    </row>
    <row r="602" s="2" customFormat="1" ht="16.8" customHeight="1">
      <c r="A602" s="41"/>
      <c r="B602" s="47"/>
      <c r="C602" s="319" t="s">
        <v>21</v>
      </c>
      <c r="D602" s="319" t="s">
        <v>2210</v>
      </c>
      <c r="E602" s="20" t="s">
        <v>21</v>
      </c>
      <c r="F602" s="320">
        <v>-5.46</v>
      </c>
      <c r="G602" s="41"/>
      <c r="H602" s="47"/>
    </row>
    <row r="603" s="2" customFormat="1" ht="16.8" customHeight="1">
      <c r="A603" s="41"/>
      <c r="B603" s="47"/>
      <c r="C603" s="319" t="s">
        <v>21</v>
      </c>
      <c r="D603" s="319" t="s">
        <v>2211</v>
      </c>
      <c r="E603" s="20" t="s">
        <v>21</v>
      </c>
      <c r="F603" s="320">
        <v>-2.73</v>
      </c>
      <c r="G603" s="41"/>
      <c r="H603" s="47"/>
    </row>
    <row r="604" s="2" customFormat="1" ht="16.8" customHeight="1">
      <c r="A604" s="41"/>
      <c r="B604" s="47"/>
      <c r="C604" s="319" t="s">
        <v>21</v>
      </c>
      <c r="D604" s="319" t="s">
        <v>2218</v>
      </c>
      <c r="E604" s="20" t="s">
        <v>21</v>
      </c>
      <c r="F604" s="320">
        <v>-3.7799999999999998</v>
      </c>
      <c r="G604" s="41"/>
      <c r="H604" s="47"/>
    </row>
    <row r="605" s="2" customFormat="1" ht="16.8" customHeight="1">
      <c r="A605" s="41"/>
      <c r="B605" s="47"/>
      <c r="C605" s="319" t="s">
        <v>21</v>
      </c>
      <c r="D605" s="319" t="s">
        <v>2218</v>
      </c>
      <c r="E605" s="20" t="s">
        <v>21</v>
      </c>
      <c r="F605" s="320">
        <v>-3.7799999999999998</v>
      </c>
      <c r="G605" s="41"/>
      <c r="H605" s="47"/>
    </row>
    <row r="606" s="2" customFormat="1" ht="16.8" customHeight="1">
      <c r="A606" s="41"/>
      <c r="B606" s="47"/>
      <c r="C606" s="319" t="s">
        <v>21</v>
      </c>
      <c r="D606" s="319" t="s">
        <v>2219</v>
      </c>
      <c r="E606" s="20" t="s">
        <v>21</v>
      </c>
      <c r="F606" s="320">
        <v>-9.4499999999999993</v>
      </c>
      <c r="G606" s="41"/>
      <c r="H606" s="47"/>
    </row>
    <row r="607" s="2" customFormat="1" ht="16.8" customHeight="1">
      <c r="A607" s="41"/>
      <c r="B607" s="47"/>
      <c r="C607" s="319" t="s">
        <v>21</v>
      </c>
      <c r="D607" s="319" t="s">
        <v>2218</v>
      </c>
      <c r="E607" s="20" t="s">
        <v>21</v>
      </c>
      <c r="F607" s="320">
        <v>-3.7799999999999998</v>
      </c>
      <c r="G607" s="41"/>
      <c r="H607" s="47"/>
    </row>
    <row r="608" s="2" customFormat="1" ht="16.8" customHeight="1">
      <c r="A608" s="41"/>
      <c r="B608" s="47"/>
      <c r="C608" s="319" t="s">
        <v>21</v>
      </c>
      <c r="D608" s="319" t="s">
        <v>2220</v>
      </c>
      <c r="E608" s="20" t="s">
        <v>21</v>
      </c>
      <c r="F608" s="320">
        <v>-5.6699999999999999</v>
      </c>
      <c r="G608" s="41"/>
      <c r="H608" s="47"/>
    </row>
    <row r="609" s="2" customFormat="1" ht="16.8" customHeight="1">
      <c r="A609" s="41"/>
      <c r="B609" s="47"/>
      <c r="C609" s="319" t="s">
        <v>21</v>
      </c>
      <c r="D609" s="319" t="s">
        <v>2221</v>
      </c>
      <c r="E609" s="20" t="s">
        <v>21</v>
      </c>
      <c r="F609" s="320">
        <v>-5.04</v>
      </c>
      <c r="G609" s="41"/>
      <c r="H609" s="47"/>
    </row>
    <row r="610" s="2" customFormat="1" ht="16.8" customHeight="1">
      <c r="A610" s="41"/>
      <c r="B610" s="47"/>
      <c r="C610" s="319" t="s">
        <v>21</v>
      </c>
      <c r="D610" s="319" t="s">
        <v>2222</v>
      </c>
      <c r="E610" s="20" t="s">
        <v>21</v>
      </c>
      <c r="F610" s="320">
        <v>-6.7199999999999998</v>
      </c>
      <c r="G610" s="41"/>
      <c r="H610" s="47"/>
    </row>
    <row r="611" s="2" customFormat="1" ht="16.8" customHeight="1">
      <c r="A611" s="41"/>
      <c r="B611" s="47"/>
      <c r="C611" s="319" t="s">
        <v>21</v>
      </c>
      <c r="D611" s="319" t="s">
        <v>2223</v>
      </c>
      <c r="E611" s="20" t="s">
        <v>21</v>
      </c>
      <c r="F611" s="320">
        <v>-3.7799999999999998</v>
      </c>
      <c r="G611" s="41"/>
      <c r="H611" s="47"/>
    </row>
    <row r="612" s="2" customFormat="1" ht="16.8" customHeight="1">
      <c r="A612" s="41"/>
      <c r="B612" s="47"/>
      <c r="C612" s="319" t="s">
        <v>21</v>
      </c>
      <c r="D612" s="319" t="s">
        <v>2224</v>
      </c>
      <c r="E612" s="20" t="s">
        <v>21</v>
      </c>
      <c r="F612" s="320">
        <v>-7.5599999999999996</v>
      </c>
      <c r="G612" s="41"/>
      <c r="H612" s="47"/>
    </row>
    <row r="613" s="2" customFormat="1" ht="16.8" customHeight="1">
      <c r="A613" s="41"/>
      <c r="B613" s="47"/>
      <c r="C613" s="319" t="s">
        <v>21</v>
      </c>
      <c r="D613" s="319" t="s">
        <v>2224</v>
      </c>
      <c r="E613" s="20" t="s">
        <v>21</v>
      </c>
      <c r="F613" s="320">
        <v>-7.5599999999999996</v>
      </c>
      <c r="G613" s="41"/>
      <c r="H613" s="47"/>
    </row>
    <row r="614" s="2" customFormat="1" ht="16.8" customHeight="1">
      <c r="A614" s="41"/>
      <c r="B614" s="47"/>
      <c r="C614" s="319" t="s">
        <v>21</v>
      </c>
      <c r="D614" s="319" t="s">
        <v>2225</v>
      </c>
      <c r="E614" s="20" t="s">
        <v>21</v>
      </c>
      <c r="F614" s="320">
        <v>-3.3599999999999999</v>
      </c>
      <c r="G614" s="41"/>
      <c r="H614" s="47"/>
    </row>
    <row r="615" s="2" customFormat="1" ht="16.8" customHeight="1">
      <c r="A615" s="41"/>
      <c r="B615" s="47"/>
      <c r="C615" s="319" t="s">
        <v>21</v>
      </c>
      <c r="D615" s="319" t="s">
        <v>2218</v>
      </c>
      <c r="E615" s="20" t="s">
        <v>21</v>
      </c>
      <c r="F615" s="320">
        <v>-3.7799999999999998</v>
      </c>
      <c r="G615" s="41"/>
      <c r="H615" s="47"/>
    </row>
    <row r="616" s="2" customFormat="1" ht="16.8" customHeight="1">
      <c r="A616" s="41"/>
      <c r="B616" s="47"/>
      <c r="C616" s="319" t="s">
        <v>21</v>
      </c>
      <c r="D616" s="319" t="s">
        <v>2214</v>
      </c>
      <c r="E616" s="20" t="s">
        <v>21</v>
      </c>
      <c r="F616" s="320">
        <v>-1.8899999999999999</v>
      </c>
      <c r="G616" s="41"/>
      <c r="H616" s="47"/>
    </row>
    <row r="617" s="2" customFormat="1" ht="16.8" customHeight="1">
      <c r="A617" s="41"/>
      <c r="B617" s="47"/>
      <c r="C617" s="319" t="s">
        <v>21</v>
      </c>
      <c r="D617" s="319" t="s">
        <v>2214</v>
      </c>
      <c r="E617" s="20" t="s">
        <v>21</v>
      </c>
      <c r="F617" s="320">
        <v>-1.8899999999999999</v>
      </c>
      <c r="G617" s="41"/>
      <c r="H617" s="47"/>
    </row>
    <row r="618" s="2" customFormat="1" ht="16.8" customHeight="1">
      <c r="A618" s="41"/>
      <c r="B618" s="47"/>
      <c r="C618" s="319" t="s">
        <v>21</v>
      </c>
      <c r="D618" s="319" t="s">
        <v>2212</v>
      </c>
      <c r="E618" s="20" t="s">
        <v>21</v>
      </c>
      <c r="F618" s="320">
        <v>-1.6799999999999999</v>
      </c>
      <c r="G618" s="41"/>
      <c r="H618" s="47"/>
    </row>
    <row r="619" s="2" customFormat="1" ht="16.8" customHeight="1">
      <c r="A619" s="41"/>
      <c r="B619" s="47"/>
      <c r="C619" s="319" t="s">
        <v>21</v>
      </c>
      <c r="D619" s="319" t="s">
        <v>2211</v>
      </c>
      <c r="E619" s="20" t="s">
        <v>21</v>
      </c>
      <c r="F619" s="320">
        <v>-2.73</v>
      </c>
      <c r="G619" s="41"/>
      <c r="H619" s="47"/>
    </row>
    <row r="620" s="2" customFormat="1" ht="16.8" customHeight="1">
      <c r="A620" s="41"/>
      <c r="B620" s="47"/>
      <c r="C620" s="319" t="s">
        <v>21</v>
      </c>
      <c r="D620" s="319" t="s">
        <v>2211</v>
      </c>
      <c r="E620" s="20" t="s">
        <v>21</v>
      </c>
      <c r="F620" s="320">
        <v>-2.73</v>
      </c>
      <c r="G620" s="41"/>
      <c r="H620" s="47"/>
    </row>
    <row r="621" s="2" customFormat="1" ht="16.8" customHeight="1">
      <c r="A621" s="41"/>
      <c r="B621" s="47"/>
      <c r="C621" s="319" t="s">
        <v>21</v>
      </c>
      <c r="D621" s="319" t="s">
        <v>2211</v>
      </c>
      <c r="E621" s="20" t="s">
        <v>21</v>
      </c>
      <c r="F621" s="320">
        <v>-2.73</v>
      </c>
      <c r="G621" s="41"/>
      <c r="H621" s="47"/>
    </row>
    <row r="622" s="2" customFormat="1" ht="16.8" customHeight="1">
      <c r="A622" s="41"/>
      <c r="B622" s="47"/>
      <c r="C622" s="319" t="s">
        <v>21</v>
      </c>
      <c r="D622" s="319" t="s">
        <v>2210</v>
      </c>
      <c r="E622" s="20" t="s">
        <v>21</v>
      </c>
      <c r="F622" s="320">
        <v>-5.46</v>
      </c>
      <c r="G622" s="41"/>
      <c r="H622" s="47"/>
    </row>
    <row r="623" s="2" customFormat="1" ht="16.8" customHeight="1">
      <c r="A623" s="41"/>
      <c r="B623" s="47"/>
      <c r="C623" s="319" t="s">
        <v>21</v>
      </c>
      <c r="D623" s="319" t="s">
        <v>2218</v>
      </c>
      <c r="E623" s="20" t="s">
        <v>21</v>
      </c>
      <c r="F623" s="320">
        <v>-3.7799999999999998</v>
      </c>
      <c r="G623" s="41"/>
      <c r="H623" s="47"/>
    </row>
    <row r="624" s="2" customFormat="1" ht="16.8" customHeight="1">
      <c r="A624" s="41"/>
      <c r="B624" s="47"/>
      <c r="C624" s="319" t="s">
        <v>21</v>
      </c>
      <c r="D624" s="319" t="s">
        <v>2214</v>
      </c>
      <c r="E624" s="20" t="s">
        <v>21</v>
      </c>
      <c r="F624" s="320">
        <v>-1.8899999999999999</v>
      </c>
      <c r="G624" s="41"/>
      <c r="H624" s="47"/>
    </row>
    <row r="625" s="2" customFormat="1" ht="16.8" customHeight="1">
      <c r="A625" s="41"/>
      <c r="B625" s="47"/>
      <c r="C625" s="319" t="s">
        <v>21</v>
      </c>
      <c r="D625" s="319" t="s">
        <v>2214</v>
      </c>
      <c r="E625" s="20" t="s">
        <v>21</v>
      </c>
      <c r="F625" s="320">
        <v>-1.8899999999999999</v>
      </c>
      <c r="G625" s="41"/>
      <c r="H625" s="47"/>
    </row>
    <row r="626" s="2" customFormat="1" ht="16.8" customHeight="1">
      <c r="A626" s="41"/>
      <c r="B626" s="47"/>
      <c r="C626" s="319" t="s">
        <v>21</v>
      </c>
      <c r="D626" s="319" t="s">
        <v>2211</v>
      </c>
      <c r="E626" s="20" t="s">
        <v>21</v>
      </c>
      <c r="F626" s="320">
        <v>-2.73</v>
      </c>
      <c r="G626" s="41"/>
      <c r="H626" s="47"/>
    </row>
    <row r="627" s="2" customFormat="1" ht="16.8" customHeight="1">
      <c r="A627" s="41"/>
      <c r="B627" s="47"/>
      <c r="C627" s="319" t="s">
        <v>21</v>
      </c>
      <c r="D627" s="319" t="s">
        <v>2224</v>
      </c>
      <c r="E627" s="20" t="s">
        <v>21</v>
      </c>
      <c r="F627" s="320">
        <v>-7.5599999999999996</v>
      </c>
      <c r="G627" s="41"/>
      <c r="H627" s="47"/>
    </row>
    <row r="628" s="2" customFormat="1" ht="16.8" customHeight="1">
      <c r="A628" s="41"/>
      <c r="B628" s="47"/>
      <c r="C628" s="319" t="s">
        <v>21</v>
      </c>
      <c r="D628" s="319" t="s">
        <v>2225</v>
      </c>
      <c r="E628" s="20" t="s">
        <v>21</v>
      </c>
      <c r="F628" s="320">
        <v>-3.3599999999999999</v>
      </c>
      <c r="G628" s="41"/>
      <c r="H628" s="47"/>
    </row>
    <row r="629" s="2" customFormat="1" ht="16.8" customHeight="1">
      <c r="A629" s="41"/>
      <c r="B629" s="47"/>
      <c r="C629" s="319" t="s">
        <v>21</v>
      </c>
      <c r="D629" s="319" t="s">
        <v>2212</v>
      </c>
      <c r="E629" s="20" t="s">
        <v>21</v>
      </c>
      <c r="F629" s="320">
        <v>-1.6799999999999999</v>
      </c>
      <c r="G629" s="41"/>
      <c r="H629" s="47"/>
    </row>
    <row r="630" s="2" customFormat="1" ht="16.8" customHeight="1">
      <c r="A630" s="41"/>
      <c r="B630" s="47"/>
      <c r="C630" s="319" t="s">
        <v>21</v>
      </c>
      <c r="D630" s="319" t="s">
        <v>2214</v>
      </c>
      <c r="E630" s="20" t="s">
        <v>21</v>
      </c>
      <c r="F630" s="320">
        <v>-1.8899999999999999</v>
      </c>
      <c r="G630" s="41"/>
      <c r="H630" s="47"/>
    </row>
    <row r="631" s="2" customFormat="1" ht="16.8" customHeight="1">
      <c r="A631" s="41"/>
      <c r="B631" s="47"/>
      <c r="C631" s="319" t="s">
        <v>21</v>
      </c>
      <c r="D631" s="319" t="s">
        <v>2214</v>
      </c>
      <c r="E631" s="20" t="s">
        <v>21</v>
      </c>
      <c r="F631" s="320">
        <v>-1.8899999999999999</v>
      </c>
      <c r="G631" s="41"/>
      <c r="H631" s="47"/>
    </row>
    <row r="632" s="2" customFormat="1" ht="16.8" customHeight="1">
      <c r="A632" s="41"/>
      <c r="B632" s="47"/>
      <c r="C632" s="319" t="s">
        <v>21</v>
      </c>
      <c r="D632" s="319" t="s">
        <v>2214</v>
      </c>
      <c r="E632" s="20" t="s">
        <v>21</v>
      </c>
      <c r="F632" s="320">
        <v>-1.8899999999999999</v>
      </c>
      <c r="G632" s="41"/>
      <c r="H632" s="47"/>
    </row>
    <row r="633" s="2" customFormat="1" ht="16.8" customHeight="1">
      <c r="A633" s="41"/>
      <c r="B633" s="47"/>
      <c r="C633" s="319" t="s">
        <v>21</v>
      </c>
      <c r="D633" s="319" t="s">
        <v>2212</v>
      </c>
      <c r="E633" s="20" t="s">
        <v>21</v>
      </c>
      <c r="F633" s="320">
        <v>-1.6799999999999999</v>
      </c>
      <c r="G633" s="41"/>
      <c r="H633" s="47"/>
    </row>
    <row r="634" s="2" customFormat="1" ht="16.8" customHeight="1">
      <c r="A634" s="41"/>
      <c r="B634" s="47"/>
      <c r="C634" s="319" t="s">
        <v>21</v>
      </c>
      <c r="D634" s="319" t="s">
        <v>2219</v>
      </c>
      <c r="E634" s="20" t="s">
        <v>21</v>
      </c>
      <c r="F634" s="320">
        <v>-9.4499999999999993</v>
      </c>
      <c r="G634" s="41"/>
      <c r="H634" s="47"/>
    </row>
    <row r="635" s="2" customFormat="1" ht="16.8" customHeight="1">
      <c r="A635" s="41"/>
      <c r="B635" s="47"/>
      <c r="C635" s="319" t="s">
        <v>21</v>
      </c>
      <c r="D635" s="319" t="s">
        <v>21</v>
      </c>
      <c r="E635" s="20" t="s">
        <v>21</v>
      </c>
      <c r="F635" s="320">
        <v>0</v>
      </c>
      <c r="G635" s="41"/>
      <c r="H635" s="47"/>
    </row>
    <row r="636" s="2" customFormat="1" ht="16.8" customHeight="1">
      <c r="A636" s="41"/>
      <c r="B636" s="47"/>
      <c r="C636" s="319" t="s">
        <v>1991</v>
      </c>
      <c r="D636" s="319" t="s">
        <v>380</v>
      </c>
      <c r="E636" s="20" t="s">
        <v>21</v>
      </c>
      <c r="F636" s="320">
        <v>4219.6239999999998</v>
      </c>
      <c r="G636" s="41"/>
      <c r="H636" s="47"/>
    </row>
    <row r="637" s="2" customFormat="1" ht="16.8" customHeight="1">
      <c r="A637" s="41"/>
      <c r="B637" s="47"/>
      <c r="C637" s="321" t="s">
        <v>6195</v>
      </c>
      <c r="D637" s="41"/>
      <c r="E637" s="41"/>
      <c r="F637" s="41"/>
      <c r="G637" s="41"/>
      <c r="H637" s="47"/>
    </row>
    <row r="638" s="2" customFormat="1" ht="16.8" customHeight="1">
      <c r="A638" s="41"/>
      <c r="B638" s="47"/>
      <c r="C638" s="319" t="s">
        <v>2061</v>
      </c>
      <c r="D638" s="319" t="s">
        <v>6231</v>
      </c>
      <c r="E638" s="20" t="s">
        <v>248</v>
      </c>
      <c r="F638" s="320">
        <v>4219.6239999999998</v>
      </c>
      <c r="G638" s="41"/>
      <c r="H638" s="47"/>
    </row>
    <row r="639" s="2" customFormat="1" ht="16.8" customHeight="1">
      <c r="A639" s="41"/>
      <c r="B639" s="47"/>
      <c r="C639" s="319" t="s">
        <v>2226</v>
      </c>
      <c r="D639" s="319" t="s">
        <v>6223</v>
      </c>
      <c r="E639" s="20" t="s">
        <v>248</v>
      </c>
      <c r="F639" s="320">
        <v>3792.3850000000002</v>
      </c>
      <c r="G639" s="41"/>
      <c r="H639" s="47"/>
    </row>
    <row r="640" s="2" customFormat="1" ht="16.8" customHeight="1">
      <c r="A640" s="41"/>
      <c r="B640" s="47"/>
      <c r="C640" s="315" t="s">
        <v>1993</v>
      </c>
      <c r="D640" s="316" t="s">
        <v>21</v>
      </c>
      <c r="E640" s="317" t="s">
        <v>21</v>
      </c>
      <c r="F640" s="318">
        <v>374.257</v>
      </c>
      <c r="G640" s="41"/>
      <c r="H640" s="47"/>
    </row>
    <row r="641" s="2" customFormat="1" ht="16.8" customHeight="1">
      <c r="A641" s="41"/>
      <c r="B641" s="47"/>
      <c r="C641" s="319" t="s">
        <v>21</v>
      </c>
      <c r="D641" s="319" t="s">
        <v>2345</v>
      </c>
      <c r="E641" s="20" t="s">
        <v>21</v>
      </c>
      <c r="F641" s="320">
        <v>0</v>
      </c>
      <c r="G641" s="41"/>
      <c r="H641" s="47"/>
    </row>
    <row r="642" s="2" customFormat="1" ht="16.8" customHeight="1">
      <c r="A642" s="41"/>
      <c r="B642" s="47"/>
      <c r="C642" s="319" t="s">
        <v>21</v>
      </c>
      <c r="D642" s="319" t="s">
        <v>2473</v>
      </c>
      <c r="E642" s="20" t="s">
        <v>21</v>
      </c>
      <c r="F642" s="320">
        <v>379.89600000000002</v>
      </c>
      <c r="G642" s="41"/>
      <c r="H642" s="47"/>
    </row>
    <row r="643" s="2" customFormat="1" ht="16.8" customHeight="1">
      <c r="A643" s="41"/>
      <c r="B643" s="47"/>
      <c r="C643" s="319" t="s">
        <v>21</v>
      </c>
      <c r="D643" s="319" t="s">
        <v>2474</v>
      </c>
      <c r="E643" s="20" t="s">
        <v>21</v>
      </c>
      <c r="F643" s="320">
        <v>4.351</v>
      </c>
      <c r="G643" s="41"/>
      <c r="H643" s="47"/>
    </row>
    <row r="644" s="2" customFormat="1" ht="16.8" customHeight="1">
      <c r="A644" s="41"/>
      <c r="B644" s="47"/>
      <c r="C644" s="319" t="s">
        <v>21</v>
      </c>
      <c r="D644" s="319" t="s">
        <v>2475</v>
      </c>
      <c r="E644" s="20" t="s">
        <v>21</v>
      </c>
      <c r="F644" s="320">
        <v>-9.9900000000000002</v>
      </c>
      <c r="G644" s="41"/>
      <c r="H644" s="47"/>
    </row>
    <row r="645" s="2" customFormat="1" ht="16.8" customHeight="1">
      <c r="A645" s="41"/>
      <c r="B645" s="47"/>
      <c r="C645" s="319" t="s">
        <v>1993</v>
      </c>
      <c r="D645" s="319" t="s">
        <v>380</v>
      </c>
      <c r="E645" s="20" t="s">
        <v>21</v>
      </c>
      <c r="F645" s="320">
        <v>374.257</v>
      </c>
      <c r="G645" s="41"/>
      <c r="H645" s="47"/>
    </row>
    <row r="646" s="2" customFormat="1" ht="16.8" customHeight="1">
      <c r="A646" s="41"/>
      <c r="B646" s="47"/>
      <c r="C646" s="321" t="s">
        <v>6195</v>
      </c>
      <c r="D646" s="41"/>
      <c r="E646" s="41"/>
      <c r="F646" s="41"/>
      <c r="G646" s="41"/>
      <c r="H646" s="47"/>
    </row>
    <row r="647" s="2" customFormat="1" ht="16.8" customHeight="1">
      <c r="A647" s="41"/>
      <c r="B647" s="47"/>
      <c r="C647" s="319" t="s">
        <v>2469</v>
      </c>
      <c r="D647" s="319" t="s">
        <v>6232</v>
      </c>
      <c r="E647" s="20" t="s">
        <v>248</v>
      </c>
      <c r="F647" s="320">
        <v>406.387</v>
      </c>
      <c r="G647" s="41"/>
      <c r="H647" s="47"/>
    </row>
    <row r="648" s="2" customFormat="1" ht="16.8" customHeight="1">
      <c r="A648" s="41"/>
      <c r="B648" s="47"/>
      <c r="C648" s="319" t="s">
        <v>2341</v>
      </c>
      <c r="D648" s="319" t="s">
        <v>6233</v>
      </c>
      <c r="E648" s="20" t="s">
        <v>248</v>
      </c>
      <c r="F648" s="320">
        <v>1122.771</v>
      </c>
      <c r="G648" s="41"/>
      <c r="H648" s="47"/>
    </row>
    <row r="649" s="2" customFormat="1" ht="16.8" customHeight="1">
      <c r="A649" s="41"/>
      <c r="B649" s="47"/>
      <c r="C649" s="319" t="s">
        <v>2482</v>
      </c>
      <c r="D649" s="319" t="s">
        <v>6234</v>
      </c>
      <c r="E649" s="20" t="s">
        <v>248</v>
      </c>
      <c r="F649" s="320">
        <v>374.257</v>
      </c>
      <c r="G649" s="41"/>
      <c r="H649" s="47"/>
    </row>
    <row r="650" s="2" customFormat="1" ht="16.8" customHeight="1">
      <c r="A650" s="41"/>
      <c r="B650" s="47"/>
      <c r="C650" s="319" t="s">
        <v>2548</v>
      </c>
      <c r="D650" s="319" t="s">
        <v>6235</v>
      </c>
      <c r="E650" s="20" t="s">
        <v>424</v>
      </c>
      <c r="F650" s="320">
        <v>1122.771</v>
      </c>
      <c r="G650" s="41"/>
      <c r="H650" s="47"/>
    </row>
    <row r="651" s="2" customFormat="1" ht="16.8" customHeight="1">
      <c r="A651" s="41"/>
      <c r="B651" s="47"/>
      <c r="C651" s="319" t="s">
        <v>2477</v>
      </c>
      <c r="D651" s="319" t="s">
        <v>2478</v>
      </c>
      <c r="E651" s="20" t="s">
        <v>248</v>
      </c>
      <c r="F651" s="320">
        <v>473.44</v>
      </c>
      <c r="G651" s="41"/>
      <c r="H651" s="47"/>
    </row>
    <row r="652" s="2" customFormat="1" ht="16.8" customHeight="1">
      <c r="A652" s="41"/>
      <c r="B652" s="47"/>
      <c r="C652" s="319" t="s">
        <v>2486</v>
      </c>
      <c r="D652" s="319" t="s">
        <v>2487</v>
      </c>
      <c r="E652" s="20" t="s">
        <v>248</v>
      </c>
      <c r="F652" s="320">
        <v>411.68299999999999</v>
      </c>
      <c r="G652" s="41"/>
      <c r="H652" s="47"/>
    </row>
    <row r="653" s="2" customFormat="1" ht="16.8" customHeight="1">
      <c r="A653" s="41"/>
      <c r="B653" s="47"/>
      <c r="C653" s="319" t="s">
        <v>2353</v>
      </c>
      <c r="D653" s="319" t="s">
        <v>2354</v>
      </c>
      <c r="E653" s="20" t="s">
        <v>248</v>
      </c>
      <c r="F653" s="320">
        <v>392.97000000000003</v>
      </c>
      <c r="G653" s="41"/>
      <c r="H653" s="47"/>
    </row>
    <row r="654" s="2" customFormat="1" ht="16.8" customHeight="1">
      <c r="A654" s="41"/>
      <c r="B654" s="47"/>
      <c r="C654" s="319" t="s">
        <v>2348</v>
      </c>
      <c r="D654" s="319" t="s">
        <v>2349</v>
      </c>
      <c r="E654" s="20" t="s">
        <v>248</v>
      </c>
      <c r="F654" s="320">
        <v>785.94000000000005</v>
      </c>
      <c r="G654" s="41"/>
      <c r="H654" s="47"/>
    </row>
    <row r="655" s="2" customFormat="1" ht="16.8" customHeight="1">
      <c r="A655" s="41"/>
      <c r="B655" s="47"/>
      <c r="C655" s="315" t="s">
        <v>1995</v>
      </c>
      <c r="D655" s="316" t="s">
        <v>21</v>
      </c>
      <c r="E655" s="317" t="s">
        <v>21</v>
      </c>
      <c r="F655" s="318">
        <v>395</v>
      </c>
      <c r="G655" s="41"/>
      <c r="H655" s="47"/>
    </row>
    <row r="656" s="2" customFormat="1" ht="16.8" customHeight="1">
      <c r="A656" s="41"/>
      <c r="B656" s="47"/>
      <c r="C656" s="319" t="s">
        <v>21</v>
      </c>
      <c r="D656" s="319" t="s">
        <v>2502</v>
      </c>
      <c r="E656" s="20" t="s">
        <v>21</v>
      </c>
      <c r="F656" s="320">
        <v>0</v>
      </c>
      <c r="G656" s="41"/>
      <c r="H656" s="47"/>
    </row>
    <row r="657" s="2" customFormat="1" ht="16.8" customHeight="1">
      <c r="A657" s="41"/>
      <c r="B657" s="47"/>
      <c r="C657" s="319" t="s">
        <v>21</v>
      </c>
      <c r="D657" s="319" t="s">
        <v>1035</v>
      </c>
      <c r="E657" s="20" t="s">
        <v>21</v>
      </c>
      <c r="F657" s="320">
        <v>0</v>
      </c>
      <c r="G657" s="41"/>
      <c r="H657" s="47"/>
    </row>
    <row r="658" s="2" customFormat="1" ht="16.8" customHeight="1">
      <c r="A658" s="41"/>
      <c r="B658" s="47"/>
      <c r="C658" s="319" t="s">
        <v>21</v>
      </c>
      <c r="D658" s="319" t="s">
        <v>2442</v>
      </c>
      <c r="E658" s="20" t="s">
        <v>21</v>
      </c>
      <c r="F658" s="320">
        <v>12.74</v>
      </c>
      <c r="G658" s="41"/>
      <c r="H658" s="47"/>
    </row>
    <row r="659" s="2" customFormat="1" ht="16.8" customHeight="1">
      <c r="A659" s="41"/>
      <c r="B659" s="47"/>
      <c r="C659" s="319" t="s">
        <v>21</v>
      </c>
      <c r="D659" s="319" t="s">
        <v>2362</v>
      </c>
      <c r="E659" s="20" t="s">
        <v>21</v>
      </c>
      <c r="F659" s="320">
        <v>14.17</v>
      </c>
      <c r="G659" s="41"/>
      <c r="H659" s="47"/>
    </row>
    <row r="660" s="2" customFormat="1" ht="16.8" customHeight="1">
      <c r="A660" s="41"/>
      <c r="B660" s="47"/>
      <c r="C660" s="319" t="s">
        <v>21</v>
      </c>
      <c r="D660" s="319" t="s">
        <v>2367</v>
      </c>
      <c r="E660" s="20" t="s">
        <v>21</v>
      </c>
      <c r="F660" s="320">
        <v>4.96</v>
      </c>
      <c r="G660" s="41"/>
      <c r="H660" s="47"/>
    </row>
    <row r="661" s="2" customFormat="1" ht="16.8" customHeight="1">
      <c r="A661" s="41"/>
      <c r="B661" s="47"/>
      <c r="C661" s="319" t="s">
        <v>21</v>
      </c>
      <c r="D661" s="319" t="s">
        <v>2376</v>
      </c>
      <c r="E661" s="20" t="s">
        <v>21</v>
      </c>
      <c r="F661" s="320">
        <v>2.8500000000000001</v>
      </c>
      <c r="G661" s="41"/>
      <c r="H661" s="47"/>
    </row>
    <row r="662" s="2" customFormat="1" ht="16.8" customHeight="1">
      <c r="A662" s="41"/>
      <c r="B662" s="47"/>
      <c r="C662" s="319" t="s">
        <v>21</v>
      </c>
      <c r="D662" s="319" t="s">
        <v>2377</v>
      </c>
      <c r="E662" s="20" t="s">
        <v>21</v>
      </c>
      <c r="F662" s="320">
        <v>5.79</v>
      </c>
      <c r="G662" s="41"/>
      <c r="H662" s="47"/>
    </row>
    <row r="663" s="2" customFormat="1" ht="16.8" customHeight="1">
      <c r="A663" s="41"/>
      <c r="B663" s="47"/>
      <c r="C663" s="319" t="s">
        <v>21</v>
      </c>
      <c r="D663" s="319" t="s">
        <v>2378</v>
      </c>
      <c r="E663" s="20" t="s">
        <v>21</v>
      </c>
      <c r="F663" s="320">
        <v>4.0199999999999996</v>
      </c>
      <c r="G663" s="41"/>
      <c r="H663" s="47"/>
    </row>
    <row r="664" s="2" customFormat="1" ht="16.8" customHeight="1">
      <c r="A664" s="41"/>
      <c r="B664" s="47"/>
      <c r="C664" s="319" t="s">
        <v>21</v>
      </c>
      <c r="D664" s="319" t="s">
        <v>2379</v>
      </c>
      <c r="E664" s="20" t="s">
        <v>21</v>
      </c>
      <c r="F664" s="320">
        <v>1.78</v>
      </c>
      <c r="G664" s="41"/>
      <c r="H664" s="47"/>
    </row>
    <row r="665" s="2" customFormat="1" ht="16.8" customHeight="1">
      <c r="A665" s="41"/>
      <c r="B665" s="47"/>
      <c r="C665" s="319" t="s">
        <v>21</v>
      </c>
      <c r="D665" s="319" t="s">
        <v>2383</v>
      </c>
      <c r="E665" s="20" t="s">
        <v>21</v>
      </c>
      <c r="F665" s="320">
        <v>4.3200000000000003</v>
      </c>
      <c r="G665" s="41"/>
      <c r="H665" s="47"/>
    </row>
    <row r="666" s="2" customFormat="1" ht="16.8" customHeight="1">
      <c r="A666" s="41"/>
      <c r="B666" s="47"/>
      <c r="C666" s="319" t="s">
        <v>21</v>
      </c>
      <c r="D666" s="319" t="s">
        <v>21</v>
      </c>
      <c r="E666" s="20" t="s">
        <v>21</v>
      </c>
      <c r="F666" s="320">
        <v>0</v>
      </c>
      <c r="G666" s="41"/>
      <c r="H666" s="47"/>
    </row>
    <row r="667" s="2" customFormat="1" ht="16.8" customHeight="1">
      <c r="A667" s="41"/>
      <c r="B667" s="47"/>
      <c r="C667" s="319" t="s">
        <v>21</v>
      </c>
      <c r="D667" s="319" t="s">
        <v>1044</v>
      </c>
      <c r="E667" s="20" t="s">
        <v>21</v>
      </c>
      <c r="F667" s="320">
        <v>0</v>
      </c>
      <c r="G667" s="41"/>
      <c r="H667" s="47"/>
    </row>
    <row r="668" s="2" customFormat="1" ht="16.8" customHeight="1">
      <c r="A668" s="41"/>
      <c r="B668" s="47"/>
      <c r="C668" s="319" t="s">
        <v>21</v>
      </c>
      <c r="D668" s="319" t="s">
        <v>2392</v>
      </c>
      <c r="E668" s="20" t="s">
        <v>21</v>
      </c>
      <c r="F668" s="320">
        <v>2.0899999999999999</v>
      </c>
      <c r="G668" s="41"/>
      <c r="H668" s="47"/>
    </row>
    <row r="669" s="2" customFormat="1" ht="16.8" customHeight="1">
      <c r="A669" s="41"/>
      <c r="B669" s="47"/>
      <c r="C669" s="319" t="s">
        <v>21</v>
      </c>
      <c r="D669" s="319" t="s">
        <v>2394</v>
      </c>
      <c r="E669" s="20" t="s">
        <v>21</v>
      </c>
      <c r="F669" s="320">
        <v>6.4100000000000001</v>
      </c>
      <c r="G669" s="41"/>
      <c r="H669" s="47"/>
    </row>
    <row r="670" s="2" customFormat="1" ht="16.8" customHeight="1">
      <c r="A670" s="41"/>
      <c r="B670" s="47"/>
      <c r="C670" s="319" t="s">
        <v>21</v>
      </c>
      <c r="D670" s="319" t="s">
        <v>2400</v>
      </c>
      <c r="E670" s="20" t="s">
        <v>21</v>
      </c>
      <c r="F670" s="320">
        <v>9.4399999999999995</v>
      </c>
      <c r="G670" s="41"/>
      <c r="H670" s="47"/>
    </row>
    <row r="671" s="2" customFormat="1" ht="16.8" customHeight="1">
      <c r="A671" s="41"/>
      <c r="B671" s="47"/>
      <c r="C671" s="319" t="s">
        <v>21</v>
      </c>
      <c r="D671" s="319" t="s">
        <v>2401</v>
      </c>
      <c r="E671" s="20" t="s">
        <v>21</v>
      </c>
      <c r="F671" s="320">
        <v>3.2999999999999998</v>
      </c>
      <c r="G671" s="41"/>
      <c r="H671" s="47"/>
    </row>
    <row r="672" s="2" customFormat="1" ht="16.8" customHeight="1">
      <c r="A672" s="41"/>
      <c r="B672" s="47"/>
      <c r="C672" s="319" t="s">
        <v>21</v>
      </c>
      <c r="D672" s="319" t="s">
        <v>2409</v>
      </c>
      <c r="E672" s="20" t="s">
        <v>21</v>
      </c>
      <c r="F672" s="320">
        <v>2.8500000000000001</v>
      </c>
      <c r="G672" s="41"/>
      <c r="H672" s="47"/>
    </row>
    <row r="673" s="2" customFormat="1" ht="16.8" customHeight="1">
      <c r="A673" s="41"/>
      <c r="B673" s="47"/>
      <c r="C673" s="319" t="s">
        <v>21</v>
      </c>
      <c r="D673" s="319" t="s">
        <v>2410</v>
      </c>
      <c r="E673" s="20" t="s">
        <v>21</v>
      </c>
      <c r="F673" s="320">
        <v>5.79</v>
      </c>
      <c r="G673" s="41"/>
      <c r="H673" s="47"/>
    </row>
    <row r="674" s="2" customFormat="1" ht="16.8" customHeight="1">
      <c r="A674" s="41"/>
      <c r="B674" s="47"/>
      <c r="C674" s="319" t="s">
        <v>21</v>
      </c>
      <c r="D674" s="319" t="s">
        <v>21</v>
      </c>
      <c r="E674" s="20" t="s">
        <v>21</v>
      </c>
      <c r="F674" s="320">
        <v>0</v>
      </c>
      <c r="G674" s="41"/>
      <c r="H674" s="47"/>
    </row>
    <row r="675" s="2" customFormat="1" ht="16.8" customHeight="1">
      <c r="A675" s="41"/>
      <c r="B675" s="47"/>
      <c r="C675" s="319" t="s">
        <v>21</v>
      </c>
      <c r="D675" s="319" t="s">
        <v>1102</v>
      </c>
      <c r="E675" s="20" t="s">
        <v>21</v>
      </c>
      <c r="F675" s="320">
        <v>0</v>
      </c>
      <c r="G675" s="41"/>
      <c r="H675" s="47"/>
    </row>
    <row r="676" s="2" customFormat="1" ht="16.8" customHeight="1">
      <c r="A676" s="41"/>
      <c r="B676" s="47"/>
      <c r="C676" s="319" t="s">
        <v>21</v>
      </c>
      <c r="D676" s="319" t="s">
        <v>2412</v>
      </c>
      <c r="E676" s="20" t="s">
        <v>21</v>
      </c>
      <c r="F676" s="320">
        <v>15.029999999999999</v>
      </c>
      <c r="G676" s="41"/>
      <c r="H676" s="47"/>
    </row>
    <row r="677" s="2" customFormat="1" ht="16.8" customHeight="1">
      <c r="A677" s="41"/>
      <c r="B677" s="47"/>
      <c r="C677" s="319" t="s">
        <v>21</v>
      </c>
      <c r="D677" s="319" t="s">
        <v>2413</v>
      </c>
      <c r="E677" s="20" t="s">
        <v>21</v>
      </c>
      <c r="F677" s="320">
        <v>35.350000000000001</v>
      </c>
      <c r="G677" s="41"/>
      <c r="H677" s="47"/>
    </row>
    <row r="678" s="2" customFormat="1" ht="16.8" customHeight="1">
      <c r="A678" s="41"/>
      <c r="B678" s="47"/>
      <c r="C678" s="319" t="s">
        <v>21</v>
      </c>
      <c r="D678" s="319" t="s">
        <v>2414</v>
      </c>
      <c r="E678" s="20" t="s">
        <v>21</v>
      </c>
      <c r="F678" s="320">
        <v>12.74</v>
      </c>
      <c r="G678" s="41"/>
      <c r="H678" s="47"/>
    </row>
    <row r="679" s="2" customFormat="1" ht="16.8" customHeight="1">
      <c r="A679" s="41"/>
      <c r="B679" s="47"/>
      <c r="C679" s="319" t="s">
        <v>21</v>
      </c>
      <c r="D679" s="319" t="s">
        <v>2415</v>
      </c>
      <c r="E679" s="20" t="s">
        <v>21</v>
      </c>
      <c r="F679" s="320">
        <v>10.140000000000001</v>
      </c>
      <c r="G679" s="41"/>
      <c r="H679" s="47"/>
    </row>
    <row r="680" s="2" customFormat="1" ht="16.8" customHeight="1">
      <c r="A680" s="41"/>
      <c r="B680" s="47"/>
      <c r="C680" s="319" t="s">
        <v>21</v>
      </c>
      <c r="D680" s="319" t="s">
        <v>2416</v>
      </c>
      <c r="E680" s="20" t="s">
        <v>21</v>
      </c>
      <c r="F680" s="320">
        <v>12.59</v>
      </c>
      <c r="G680" s="41"/>
      <c r="H680" s="47"/>
    </row>
    <row r="681" s="2" customFormat="1" ht="16.8" customHeight="1">
      <c r="A681" s="41"/>
      <c r="B681" s="47"/>
      <c r="C681" s="319" t="s">
        <v>21</v>
      </c>
      <c r="D681" s="319" t="s">
        <v>2417</v>
      </c>
      <c r="E681" s="20" t="s">
        <v>21</v>
      </c>
      <c r="F681" s="320">
        <v>14.449999999999999</v>
      </c>
      <c r="G681" s="41"/>
      <c r="H681" s="47"/>
    </row>
    <row r="682" s="2" customFormat="1" ht="16.8" customHeight="1">
      <c r="A682" s="41"/>
      <c r="B682" s="47"/>
      <c r="C682" s="319" t="s">
        <v>21</v>
      </c>
      <c r="D682" s="319" t="s">
        <v>2418</v>
      </c>
      <c r="E682" s="20" t="s">
        <v>21</v>
      </c>
      <c r="F682" s="320">
        <v>16.940000000000001</v>
      </c>
      <c r="G682" s="41"/>
      <c r="H682" s="47"/>
    </row>
    <row r="683" s="2" customFormat="1" ht="16.8" customHeight="1">
      <c r="A683" s="41"/>
      <c r="B683" s="47"/>
      <c r="C683" s="319" t="s">
        <v>21</v>
      </c>
      <c r="D683" s="319" t="s">
        <v>2419</v>
      </c>
      <c r="E683" s="20" t="s">
        <v>21</v>
      </c>
      <c r="F683" s="320">
        <v>14.58</v>
      </c>
      <c r="G683" s="41"/>
      <c r="H683" s="47"/>
    </row>
    <row r="684" s="2" customFormat="1" ht="16.8" customHeight="1">
      <c r="A684" s="41"/>
      <c r="B684" s="47"/>
      <c r="C684" s="319" t="s">
        <v>21</v>
      </c>
      <c r="D684" s="319" t="s">
        <v>2420</v>
      </c>
      <c r="E684" s="20" t="s">
        <v>21</v>
      </c>
      <c r="F684" s="320">
        <v>13.890000000000001</v>
      </c>
      <c r="G684" s="41"/>
      <c r="H684" s="47"/>
    </row>
    <row r="685" s="2" customFormat="1" ht="16.8" customHeight="1">
      <c r="A685" s="41"/>
      <c r="B685" s="47"/>
      <c r="C685" s="319" t="s">
        <v>21</v>
      </c>
      <c r="D685" s="319" t="s">
        <v>2421</v>
      </c>
      <c r="E685" s="20" t="s">
        <v>21</v>
      </c>
      <c r="F685" s="320">
        <v>4.25</v>
      </c>
      <c r="G685" s="41"/>
      <c r="H685" s="47"/>
    </row>
    <row r="686" s="2" customFormat="1" ht="16.8" customHeight="1">
      <c r="A686" s="41"/>
      <c r="B686" s="47"/>
      <c r="C686" s="319" t="s">
        <v>21</v>
      </c>
      <c r="D686" s="319" t="s">
        <v>2422</v>
      </c>
      <c r="E686" s="20" t="s">
        <v>21</v>
      </c>
      <c r="F686" s="320">
        <v>2.7400000000000002</v>
      </c>
      <c r="G686" s="41"/>
      <c r="H686" s="47"/>
    </row>
    <row r="687" s="2" customFormat="1" ht="16.8" customHeight="1">
      <c r="A687" s="41"/>
      <c r="B687" s="47"/>
      <c r="C687" s="319" t="s">
        <v>21</v>
      </c>
      <c r="D687" s="319" t="s">
        <v>2423</v>
      </c>
      <c r="E687" s="20" t="s">
        <v>21</v>
      </c>
      <c r="F687" s="320">
        <v>2.7400000000000002</v>
      </c>
      <c r="G687" s="41"/>
      <c r="H687" s="47"/>
    </row>
    <row r="688" s="2" customFormat="1" ht="16.8" customHeight="1">
      <c r="A688" s="41"/>
      <c r="B688" s="47"/>
      <c r="C688" s="319" t="s">
        <v>21</v>
      </c>
      <c r="D688" s="319" t="s">
        <v>2424</v>
      </c>
      <c r="E688" s="20" t="s">
        <v>21</v>
      </c>
      <c r="F688" s="320">
        <v>5.5599999999999996</v>
      </c>
      <c r="G688" s="41"/>
      <c r="H688" s="47"/>
    </row>
    <row r="689" s="2" customFormat="1" ht="16.8" customHeight="1">
      <c r="A689" s="41"/>
      <c r="B689" s="47"/>
      <c r="C689" s="319" t="s">
        <v>21</v>
      </c>
      <c r="D689" s="319" t="s">
        <v>2425</v>
      </c>
      <c r="E689" s="20" t="s">
        <v>21</v>
      </c>
      <c r="F689" s="320">
        <v>28.170000000000002</v>
      </c>
      <c r="G689" s="41"/>
      <c r="H689" s="47"/>
    </row>
    <row r="690" s="2" customFormat="1" ht="16.8" customHeight="1">
      <c r="A690" s="41"/>
      <c r="B690" s="47"/>
      <c r="C690" s="319" t="s">
        <v>21</v>
      </c>
      <c r="D690" s="319" t="s">
        <v>2426</v>
      </c>
      <c r="E690" s="20" t="s">
        <v>21</v>
      </c>
      <c r="F690" s="320">
        <v>19.719999999999999</v>
      </c>
      <c r="G690" s="41"/>
      <c r="H690" s="47"/>
    </row>
    <row r="691" s="2" customFormat="1" ht="16.8" customHeight="1">
      <c r="A691" s="41"/>
      <c r="B691" s="47"/>
      <c r="C691" s="319" t="s">
        <v>21</v>
      </c>
      <c r="D691" s="319" t="s">
        <v>2427</v>
      </c>
      <c r="E691" s="20" t="s">
        <v>21</v>
      </c>
      <c r="F691" s="320">
        <v>11.859999999999999</v>
      </c>
      <c r="G691" s="41"/>
      <c r="H691" s="47"/>
    </row>
    <row r="692" s="2" customFormat="1" ht="16.8" customHeight="1">
      <c r="A692" s="41"/>
      <c r="B692" s="47"/>
      <c r="C692" s="319" t="s">
        <v>21</v>
      </c>
      <c r="D692" s="319" t="s">
        <v>2428</v>
      </c>
      <c r="E692" s="20" t="s">
        <v>21</v>
      </c>
      <c r="F692" s="320">
        <v>11.050000000000001</v>
      </c>
      <c r="G692" s="41"/>
      <c r="H692" s="47"/>
    </row>
    <row r="693" s="2" customFormat="1" ht="16.8" customHeight="1">
      <c r="A693" s="41"/>
      <c r="B693" s="47"/>
      <c r="C693" s="319" t="s">
        <v>21</v>
      </c>
      <c r="D693" s="319" t="s">
        <v>2429</v>
      </c>
      <c r="E693" s="20" t="s">
        <v>21</v>
      </c>
      <c r="F693" s="320">
        <v>1.71</v>
      </c>
      <c r="G693" s="41"/>
      <c r="H693" s="47"/>
    </row>
    <row r="694" s="2" customFormat="1" ht="16.8" customHeight="1">
      <c r="A694" s="41"/>
      <c r="B694" s="47"/>
      <c r="C694" s="319" t="s">
        <v>21</v>
      </c>
      <c r="D694" s="319" t="s">
        <v>2430</v>
      </c>
      <c r="E694" s="20" t="s">
        <v>21</v>
      </c>
      <c r="F694" s="320">
        <v>13.41</v>
      </c>
      <c r="G694" s="41"/>
      <c r="H694" s="47"/>
    </row>
    <row r="695" s="2" customFormat="1" ht="16.8" customHeight="1">
      <c r="A695" s="41"/>
      <c r="B695" s="47"/>
      <c r="C695" s="319" t="s">
        <v>21</v>
      </c>
      <c r="D695" s="319" t="s">
        <v>2431</v>
      </c>
      <c r="E695" s="20" t="s">
        <v>21</v>
      </c>
      <c r="F695" s="320">
        <v>2.04</v>
      </c>
      <c r="G695" s="41"/>
      <c r="H695" s="47"/>
    </row>
    <row r="696" s="2" customFormat="1" ht="16.8" customHeight="1">
      <c r="A696" s="41"/>
      <c r="B696" s="47"/>
      <c r="C696" s="319" t="s">
        <v>21</v>
      </c>
      <c r="D696" s="319" t="s">
        <v>2432</v>
      </c>
      <c r="E696" s="20" t="s">
        <v>21</v>
      </c>
      <c r="F696" s="320">
        <v>41.200000000000003</v>
      </c>
      <c r="G696" s="41"/>
      <c r="H696" s="47"/>
    </row>
    <row r="697" s="2" customFormat="1" ht="16.8" customHeight="1">
      <c r="A697" s="41"/>
      <c r="B697" s="47"/>
      <c r="C697" s="319" t="s">
        <v>21</v>
      </c>
      <c r="D697" s="319" t="s">
        <v>2433</v>
      </c>
      <c r="E697" s="20" t="s">
        <v>21</v>
      </c>
      <c r="F697" s="320">
        <v>13.949999999999999</v>
      </c>
      <c r="G697" s="41"/>
      <c r="H697" s="47"/>
    </row>
    <row r="698" s="2" customFormat="1" ht="16.8" customHeight="1">
      <c r="A698" s="41"/>
      <c r="B698" s="47"/>
      <c r="C698" s="319" t="s">
        <v>21</v>
      </c>
      <c r="D698" s="319" t="s">
        <v>2434</v>
      </c>
      <c r="E698" s="20" t="s">
        <v>21</v>
      </c>
      <c r="F698" s="320">
        <v>2.6499999999999999</v>
      </c>
      <c r="G698" s="41"/>
      <c r="H698" s="47"/>
    </row>
    <row r="699" s="2" customFormat="1" ht="16.8" customHeight="1">
      <c r="A699" s="41"/>
      <c r="B699" s="47"/>
      <c r="C699" s="319" t="s">
        <v>21</v>
      </c>
      <c r="D699" s="319" t="s">
        <v>2435</v>
      </c>
      <c r="E699" s="20" t="s">
        <v>21</v>
      </c>
      <c r="F699" s="320">
        <v>7.7300000000000004</v>
      </c>
      <c r="G699" s="41"/>
      <c r="H699" s="47"/>
    </row>
    <row r="700" s="2" customFormat="1" ht="16.8" customHeight="1">
      <c r="A700" s="41"/>
      <c r="B700" s="47"/>
      <c r="C700" s="319" t="s">
        <v>21</v>
      </c>
      <c r="D700" s="319" t="s">
        <v>21</v>
      </c>
      <c r="E700" s="20" t="s">
        <v>21</v>
      </c>
      <c r="F700" s="320">
        <v>0</v>
      </c>
      <c r="G700" s="41"/>
      <c r="H700" s="47"/>
    </row>
    <row r="701" s="2" customFormat="1" ht="16.8" customHeight="1">
      <c r="A701" s="41"/>
      <c r="B701" s="47"/>
      <c r="C701" s="319" t="s">
        <v>1995</v>
      </c>
      <c r="D701" s="319" t="s">
        <v>380</v>
      </c>
      <c r="E701" s="20" t="s">
        <v>21</v>
      </c>
      <c r="F701" s="320">
        <v>395</v>
      </c>
      <c r="G701" s="41"/>
      <c r="H701" s="47"/>
    </row>
    <row r="702" s="2" customFormat="1" ht="16.8" customHeight="1">
      <c r="A702" s="41"/>
      <c r="B702" s="47"/>
      <c r="C702" s="321" t="s">
        <v>6195</v>
      </c>
      <c r="D702" s="41"/>
      <c r="E702" s="41"/>
      <c r="F702" s="41"/>
      <c r="G702" s="41"/>
      <c r="H702" s="47"/>
    </row>
    <row r="703" s="2" customFormat="1" ht="16.8" customHeight="1">
      <c r="A703" s="41"/>
      <c r="B703" s="47"/>
      <c r="C703" s="319" t="s">
        <v>2498</v>
      </c>
      <c r="D703" s="319" t="s">
        <v>6236</v>
      </c>
      <c r="E703" s="20" t="s">
        <v>248</v>
      </c>
      <c r="F703" s="320">
        <v>395</v>
      </c>
      <c r="G703" s="41"/>
      <c r="H703" s="47"/>
    </row>
    <row r="704" s="2" customFormat="1" ht="16.8" customHeight="1">
      <c r="A704" s="41"/>
      <c r="B704" s="47"/>
      <c r="C704" s="319" t="s">
        <v>2049</v>
      </c>
      <c r="D704" s="319" t="s">
        <v>6237</v>
      </c>
      <c r="E704" s="20" t="s">
        <v>248</v>
      </c>
      <c r="F704" s="320">
        <v>1747.8250000000001</v>
      </c>
      <c r="G704" s="41"/>
      <c r="H704" s="47"/>
    </row>
    <row r="705" s="2" customFormat="1" ht="16.8" customHeight="1">
      <c r="A705" s="41"/>
      <c r="B705" s="47"/>
      <c r="C705" s="319" t="s">
        <v>2057</v>
      </c>
      <c r="D705" s="319" t="s">
        <v>6238</v>
      </c>
      <c r="E705" s="20" t="s">
        <v>248</v>
      </c>
      <c r="F705" s="320">
        <v>1747.8250000000001</v>
      </c>
      <c r="G705" s="41"/>
      <c r="H705" s="47"/>
    </row>
    <row r="706" s="2" customFormat="1" ht="16.8" customHeight="1">
      <c r="A706" s="41"/>
      <c r="B706" s="47"/>
      <c r="C706" s="319" t="s">
        <v>2525</v>
      </c>
      <c r="D706" s="319" t="s">
        <v>6239</v>
      </c>
      <c r="E706" s="20" t="s">
        <v>248</v>
      </c>
      <c r="F706" s="320">
        <v>1693.9000000000001</v>
      </c>
      <c r="G706" s="41"/>
      <c r="H706" s="47"/>
    </row>
    <row r="707" s="2" customFormat="1" ht="16.8" customHeight="1">
      <c r="A707" s="41"/>
      <c r="B707" s="47"/>
      <c r="C707" s="319" t="s">
        <v>2529</v>
      </c>
      <c r="D707" s="319" t="s">
        <v>6240</v>
      </c>
      <c r="E707" s="20" t="s">
        <v>248</v>
      </c>
      <c r="F707" s="320">
        <v>1693.9000000000001</v>
      </c>
      <c r="G707" s="41"/>
      <c r="H707" s="47"/>
    </row>
    <row r="708" s="2" customFormat="1" ht="16.8" customHeight="1">
      <c r="A708" s="41"/>
      <c r="B708" s="47"/>
      <c r="C708" s="319" t="s">
        <v>2861</v>
      </c>
      <c r="D708" s="319" t="s">
        <v>6241</v>
      </c>
      <c r="E708" s="20" t="s">
        <v>248</v>
      </c>
      <c r="F708" s="320">
        <v>5925.2280000000001</v>
      </c>
      <c r="G708" s="41"/>
      <c r="H708" s="47"/>
    </row>
    <row r="709" s="2" customFormat="1" ht="16.8" customHeight="1">
      <c r="A709" s="41"/>
      <c r="B709" s="47"/>
      <c r="C709" s="315" t="s">
        <v>1997</v>
      </c>
      <c r="D709" s="316" t="s">
        <v>21</v>
      </c>
      <c r="E709" s="317" t="s">
        <v>21</v>
      </c>
      <c r="F709" s="318">
        <v>355.22000000000003</v>
      </c>
      <c r="G709" s="41"/>
      <c r="H709" s="47"/>
    </row>
    <row r="710" s="2" customFormat="1" ht="16.8" customHeight="1">
      <c r="A710" s="41"/>
      <c r="B710" s="47"/>
      <c r="C710" s="319" t="s">
        <v>21</v>
      </c>
      <c r="D710" s="319" t="s">
        <v>2507</v>
      </c>
      <c r="E710" s="20" t="s">
        <v>21</v>
      </c>
      <c r="F710" s="320">
        <v>0</v>
      </c>
      <c r="G710" s="41"/>
      <c r="H710" s="47"/>
    </row>
    <row r="711" s="2" customFormat="1" ht="16.8" customHeight="1">
      <c r="A711" s="41"/>
      <c r="B711" s="47"/>
      <c r="C711" s="319" t="s">
        <v>21</v>
      </c>
      <c r="D711" s="319" t="s">
        <v>1209</v>
      </c>
      <c r="E711" s="20" t="s">
        <v>21</v>
      </c>
      <c r="F711" s="320">
        <v>0</v>
      </c>
      <c r="G711" s="41"/>
      <c r="H711" s="47"/>
    </row>
    <row r="712" s="2" customFormat="1" ht="16.8" customHeight="1">
      <c r="A712" s="41"/>
      <c r="B712" s="47"/>
      <c r="C712" s="319" t="s">
        <v>21</v>
      </c>
      <c r="D712" s="319" t="s">
        <v>2508</v>
      </c>
      <c r="E712" s="20" t="s">
        <v>21</v>
      </c>
      <c r="F712" s="320">
        <v>14.050000000000001</v>
      </c>
      <c r="G712" s="41"/>
      <c r="H712" s="47"/>
    </row>
    <row r="713" s="2" customFormat="1" ht="16.8" customHeight="1">
      <c r="A713" s="41"/>
      <c r="B713" s="47"/>
      <c r="C713" s="319" t="s">
        <v>21</v>
      </c>
      <c r="D713" s="319" t="s">
        <v>2509</v>
      </c>
      <c r="E713" s="20" t="s">
        <v>21</v>
      </c>
      <c r="F713" s="320">
        <v>24.57</v>
      </c>
      <c r="G713" s="41"/>
      <c r="H713" s="47"/>
    </row>
    <row r="714" s="2" customFormat="1" ht="16.8" customHeight="1">
      <c r="A714" s="41"/>
      <c r="B714" s="47"/>
      <c r="C714" s="319" t="s">
        <v>21</v>
      </c>
      <c r="D714" s="319" t="s">
        <v>2510</v>
      </c>
      <c r="E714" s="20" t="s">
        <v>21</v>
      </c>
      <c r="F714" s="320">
        <v>24.870000000000001</v>
      </c>
      <c r="G714" s="41"/>
      <c r="H714" s="47"/>
    </row>
    <row r="715" s="2" customFormat="1" ht="16.8" customHeight="1">
      <c r="A715" s="41"/>
      <c r="B715" s="47"/>
      <c r="C715" s="319" t="s">
        <v>21</v>
      </c>
      <c r="D715" s="319" t="s">
        <v>2511</v>
      </c>
      <c r="E715" s="20" t="s">
        <v>21</v>
      </c>
      <c r="F715" s="320">
        <v>17.219999999999999</v>
      </c>
      <c r="G715" s="41"/>
      <c r="H715" s="47"/>
    </row>
    <row r="716" s="2" customFormat="1" ht="16.8" customHeight="1">
      <c r="A716" s="41"/>
      <c r="B716" s="47"/>
      <c r="C716" s="319" t="s">
        <v>21</v>
      </c>
      <c r="D716" s="319" t="s">
        <v>2512</v>
      </c>
      <c r="E716" s="20" t="s">
        <v>21</v>
      </c>
      <c r="F716" s="320">
        <v>35.109999999999999</v>
      </c>
      <c r="G716" s="41"/>
      <c r="H716" s="47"/>
    </row>
    <row r="717" s="2" customFormat="1" ht="16.8" customHeight="1">
      <c r="A717" s="41"/>
      <c r="B717" s="47"/>
      <c r="C717" s="319" t="s">
        <v>21</v>
      </c>
      <c r="D717" s="319" t="s">
        <v>2513</v>
      </c>
      <c r="E717" s="20" t="s">
        <v>21</v>
      </c>
      <c r="F717" s="320">
        <v>35.689999999999998</v>
      </c>
      <c r="G717" s="41"/>
      <c r="H717" s="47"/>
    </row>
    <row r="718" s="2" customFormat="1" ht="16.8" customHeight="1">
      <c r="A718" s="41"/>
      <c r="B718" s="47"/>
      <c r="C718" s="319" t="s">
        <v>21</v>
      </c>
      <c r="D718" s="319" t="s">
        <v>2514</v>
      </c>
      <c r="E718" s="20" t="s">
        <v>21</v>
      </c>
      <c r="F718" s="320">
        <v>6.6500000000000004</v>
      </c>
      <c r="G718" s="41"/>
      <c r="H718" s="47"/>
    </row>
    <row r="719" s="2" customFormat="1" ht="16.8" customHeight="1">
      <c r="A719" s="41"/>
      <c r="B719" s="47"/>
      <c r="C719" s="319" t="s">
        <v>21</v>
      </c>
      <c r="D719" s="319" t="s">
        <v>2515</v>
      </c>
      <c r="E719" s="20" t="s">
        <v>21</v>
      </c>
      <c r="F719" s="320">
        <v>7.9699999999999998</v>
      </c>
      <c r="G719" s="41"/>
      <c r="H719" s="47"/>
    </row>
    <row r="720" s="2" customFormat="1" ht="16.8" customHeight="1">
      <c r="A720" s="41"/>
      <c r="B720" s="47"/>
      <c r="C720" s="319" t="s">
        <v>21</v>
      </c>
      <c r="D720" s="319" t="s">
        <v>2516</v>
      </c>
      <c r="E720" s="20" t="s">
        <v>21</v>
      </c>
      <c r="F720" s="320">
        <v>27.18</v>
      </c>
      <c r="G720" s="41"/>
      <c r="H720" s="47"/>
    </row>
    <row r="721" s="2" customFormat="1" ht="16.8" customHeight="1">
      <c r="A721" s="41"/>
      <c r="B721" s="47"/>
      <c r="C721" s="319" t="s">
        <v>21</v>
      </c>
      <c r="D721" s="319" t="s">
        <v>2517</v>
      </c>
      <c r="E721" s="20" t="s">
        <v>21</v>
      </c>
      <c r="F721" s="320">
        <v>32.68</v>
      </c>
      <c r="G721" s="41"/>
      <c r="H721" s="47"/>
    </row>
    <row r="722" s="2" customFormat="1" ht="16.8" customHeight="1">
      <c r="A722" s="41"/>
      <c r="B722" s="47"/>
      <c r="C722" s="319" t="s">
        <v>21</v>
      </c>
      <c r="D722" s="319" t="s">
        <v>2518</v>
      </c>
      <c r="E722" s="20" t="s">
        <v>21</v>
      </c>
      <c r="F722" s="320">
        <v>12.550000000000001</v>
      </c>
      <c r="G722" s="41"/>
      <c r="H722" s="47"/>
    </row>
    <row r="723" s="2" customFormat="1" ht="16.8" customHeight="1">
      <c r="A723" s="41"/>
      <c r="B723" s="47"/>
      <c r="C723" s="319" t="s">
        <v>21</v>
      </c>
      <c r="D723" s="319" t="s">
        <v>2519</v>
      </c>
      <c r="E723" s="20" t="s">
        <v>21</v>
      </c>
      <c r="F723" s="320">
        <v>37.57</v>
      </c>
      <c r="G723" s="41"/>
      <c r="H723" s="47"/>
    </row>
    <row r="724" s="2" customFormat="1" ht="16.8" customHeight="1">
      <c r="A724" s="41"/>
      <c r="B724" s="47"/>
      <c r="C724" s="319" t="s">
        <v>21</v>
      </c>
      <c r="D724" s="319" t="s">
        <v>2520</v>
      </c>
      <c r="E724" s="20" t="s">
        <v>21</v>
      </c>
      <c r="F724" s="320">
        <v>54.509999999999998</v>
      </c>
      <c r="G724" s="41"/>
      <c r="H724" s="47"/>
    </row>
    <row r="725" s="2" customFormat="1" ht="16.8" customHeight="1">
      <c r="A725" s="41"/>
      <c r="B725" s="47"/>
      <c r="C725" s="319" t="s">
        <v>21</v>
      </c>
      <c r="D725" s="319" t="s">
        <v>2521</v>
      </c>
      <c r="E725" s="20" t="s">
        <v>21</v>
      </c>
      <c r="F725" s="320">
        <v>24.600000000000001</v>
      </c>
      <c r="G725" s="41"/>
      <c r="H725" s="47"/>
    </row>
    <row r="726" s="2" customFormat="1" ht="16.8" customHeight="1">
      <c r="A726" s="41"/>
      <c r="B726" s="47"/>
      <c r="C726" s="319" t="s">
        <v>21</v>
      </c>
      <c r="D726" s="319" t="s">
        <v>21</v>
      </c>
      <c r="E726" s="20" t="s">
        <v>21</v>
      </c>
      <c r="F726" s="320">
        <v>0</v>
      </c>
      <c r="G726" s="41"/>
      <c r="H726" s="47"/>
    </row>
    <row r="727" s="2" customFormat="1" ht="16.8" customHeight="1">
      <c r="A727" s="41"/>
      <c r="B727" s="47"/>
      <c r="C727" s="319" t="s">
        <v>1997</v>
      </c>
      <c r="D727" s="319" t="s">
        <v>380</v>
      </c>
      <c r="E727" s="20" t="s">
        <v>21</v>
      </c>
      <c r="F727" s="320">
        <v>355.22000000000003</v>
      </c>
      <c r="G727" s="41"/>
      <c r="H727" s="47"/>
    </row>
    <row r="728" s="2" customFormat="1" ht="16.8" customHeight="1">
      <c r="A728" s="41"/>
      <c r="B728" s="47"/>
      <c r="C728" s="321" t="s">
        <v>6195</v>
      </c>
      <c r="D728" s="41"/>
      <c r="E728" s="41"/>
      <c r="F728" s="41"/>
      <c r="G728" s="41"/>
      <c r="H728" s="47"/>
    </row>
    <row r="729" s="2" customFormat="1" ht="16.8" customHeight="1">
      <c r="A729" s="41"/>
      <c r="B729" s="47"/>
      <c r="C729" s="319" t="s">
        <v>2503</v>
      </c>
      <c r="D729" s="319" t="s">
        <v>6242</v>
      </c>
      <c r="E729" s="20" t="s">
        <v>248</v>
      </c>
      <c r="F729" s="320">
        <v>355.22000000000003</v>
      </c>
      <c r="G729" s="41"/>
      <c r="H729" s="47"/>
    </row>
    <row r="730" s="2" customFormat="1" ht="16.8" customHeight="1">
      <c r="A730" s="41"/>
      <c r="B730" s="47"/>
      <c r="C730" s="319" t="s">
        <v>2049</v>
      </c>
      <c r="D730" s="319" t="s">
        <v>6237</v>
      </c>
      <c r="E730" s="20" t="s">
        <v>248</v>
      </c>
      <c r="F730" s="320">
        <v>1747.8250000000001</v>
      </c>
      <c r="G730" s="41"/>
      <c r="H730" s="47"/>
    </row>
    <row r="731" s="2" customFormat="1" ht="16.8" customHeight="1">
      <c r="A731" s="41"/>
      <c r="B731" s="47"/>
      <c r="C731" s="319" t="s">
        <v>2057</v>
      </c>
      <c r="D731" s="319" t="s">
        <v>6238</v>
      </c>
      <c r="E731" s="20" t="s">
        <v>248</v>
      </c>
      <c r="F731" s="320">
        <v>1747.8250000000001</v>
      </c>
      <c r="G731" s="41"/>
      <c r="H731" s="47"/>
    </row>
    <row r="732" s="2" customFormat="1" ht="16.8" customHeight="1">
      <c r="A732" s="41"/>
      <c r="B732" s="47"/>
      <c r="C732" s="319" t="s">
        <v>2525</v>
      </c>
      <c r="D732" s="319" t="s">
        <v>6239</v>
      </c>
      <c r="E732" s="20" t="s">
        <v>248</v>
      </c>
      <c r="F732" s="320">
        <v>1693.9000000000001</v>
      </c>
      <c r="G732" s="41"/>
      <c r="H732" s="47"/>
    </row>
    <row r="733" s="2" customFormat="1" ht="16.8" customHeight="1">
      <c r="A733" s="41"/>
      <c r="B733" s="47"/>
      <c r="C733" s="319" t="s">
        <v>2529</v>
      </c>
      <c r="D733" s="319" t="s">
        <v>6240</v>
      </c>
      <c r="E733" s="20" t="s">
        <v>248</v>
      </c>
      <c r="F733" s="320">
        <v>1693.9000000000001</v>
      </c>
      <c r="G733" s="41"/>
      <c r="H733" s="47"/>
    </row>
    <row r="734" s="2" customFormat="1" ht="16.8" customHeight="1">
      <c r="A734" s="41"/>
      <c r="B734" s="47"/>
      <c r="C734" s="319" t="s">
        <v>2537</v>
      </c>
      <c r="D734" s="319" t="s">
        <v>6243</v>
      </c>
      <c r="E734" s="20" t="s">
        <v>248</v>
      </c>
      <c r="F734" s="320">
        <v>355.22000000000003</v>
      </c>
      <c r="G734" s="41"/>
      <c r="H734" s="47"/>
    </row>
    <row r="735" s="2" customFormat="1" ht="16.8" customHeight="1">
      <c r="A735" s="41"/>
      <c r="B735" s="47"/>
      <c r="C735" s="319" t="s">
        <v>2861</v>
      </c>
      <c r="D735" s="319" t="s">
        <v>6241</v>
      </c>
      <c r="E735" s="20" t="s">
        <v>248</v>
      </c>
      <c r="F735" s="320">
        <v>5925.2280000000001</v>
      </c>
      <c r="G735" s="41"/>
      <c r="H735" s="47"/>
    </row>
    <row r="736" s="2" customFormat="1" ht="16.8" customHeight="1">
      <c r="A736" s="41"/>
      <c r="B736" s="47"/>
      <c r="C736" s="319" t="s">
        <v>2533</v>
      </c>
      <c r="D736" s="319" t="s">
        <v>2534</v>
      </c>
      <c r="E736" s="20" t="s">
        <v>248</v>
      </c>
      <c r="F736" s="320">
        <v>399.08999999999998</v>
      </c>
      <c r="G736" s="41"/>
      <c r="H736" s="47"/>
    </row>
    <row r="737" s="2" customFormat="1" ht="16.8" customHeight="1">
      <c r="A737" s="41"/>
      <c r="B737" s="47"/>
      <c r="C737" s="319" t="s">
        <v>2542</v>
      </c>
      <c r="D737" s="319" t="s">
        <v>2543</v>
      </c>
      <c r="E737" s="20" t="s">
        <v>248</v>
      </c>
      <c r="F737" s="320">
        <v>355.22000000000003</v>
      </c>
      <c r="G737" s="41"/>
      <c r="H737" s="47"/>
    </row>
    <row r="738" s="2" customFormat="1" ht="16.8" customHeight="1">
      <c r="A738" s="41"/>
      <c r="B738" s="47"/>
      <c r="C738" s="315" t="s">
        <v>1999</v>
      </c>
      <c r="D738" s="316" t="s">
        <v>21</v>
      </c>
      <c r="E738" s="317" t="s">
        <v>21</v>
      </c>
      <c r="F738" s="318">
        <v>943.67999999999995</v>
      </c>
      <c r="G738" s="41"/>
      <c r="H738" s="47"/>
    </row>
    <row r="739" s="2" customFormat="1" ht="16.8" customHeight="1">
      <c r="A739" s="41"/>
      <c r="B739" s="47"/>
      <c r="C739" s="319" t="s">
        <v>21</v>
      </c>
      <c r="D739" s="319" t="s">
        <v>2496</v>
      </c>
      <c r="E739" s="20" t="s">
        <v>21</v>
      </c>
      <c r="F739" s="320">
        <v>0</v>
      </c>
      <c r="G739" s="41"/>
      <c r="H739" s="47"/>
    </row>
    <row r="740" s="2" customFormat="1" ht="16.8" customHeight="1">
      <c r="A740" s="41"/>
      <c r="B740" s="47"/>
      <c r="C740" s="319" t="s">
        <v>21</v>
      </c>
      <c r="D740" s="319" t="s">
        <v>1035</v>
      </c>
      <c r="E740" s="20" t="s">
        <v>21</v>
      </c>
      <c r="F740" s="320">
        <v>0</v>
      </c>
      <c r="G740" s="41"/>
      <c r="H740" s="47"/>
    </row>
    <row r="741" s="2" customFormat="1" ht="16.8" customHeight="1">
      <c r="A741" s="41"/>
      <c r="B741" s="47"/>
      <c r="C741" s="319" t="s">
        <v>21</v>
      </c>
      <c r="D741" s="319" t="s">
        <v>2358</v>
      </c>
      <c r="E741" s="20" t="s">
        <v>21</v>
      </c>
      <c r="F741" s="320">
        <v>72.799999999999997</v>
      </c>
      <c r="G741" s="41"/>
      <c r="H741" s="47"/>
    </row>
    <row r="742" s="2" customFormat="1" ht="16.8" customHeight="1">
      <c r="A742" s="41"/>
      <c r="B742" s="47"/>
      <c r="C742" s="319" t="s">
        <v>21</v>
      </c>
      <c r="D742" s="319" t="s">
        <v>2441</v>
      </c>
      <c r="E742" s="20" t="s">
        <v>21</v>
      </c>
      <c r="F742" s="320">
        <v>62.5</v>
      </c>
      <c r="G742" s="41"/>
      <c r="H742" s="47"/>
    </row>
    <row r="743" s="2" customFormat="1" ht="16.8" customHeight="1">
      <c r="A743" s="41"/>
      <c r="B743" s="47"/>
      <c r="C743" s="319" t="s">
        <v>21</v>
      </c>
      <c r="D743" s="319" t="s">
        <v>2443</v>
      </c>
      <c r="E743" s="20" t="s">
        <v>21</v>
      </c>
      <c r="F743" s="320">
        <v>8.6500000000000004</v>
      </c>
      <c r="G743" s="41"/>
      <c r="H743" s="47"/>
    </row>
    <row r="744" s="2" customFormat="1" ht="16.8" customHeight="1">
      <c r="A744" s="41"/>
      <c r="B744" s="47"/>
      <c r="C744" s="319" t="s">
        <v>21</v>
      </c>
      <c r="D744" s="319" t="s">
        <v>2359</v>
      </c>
      <c r="E744" s="20" t="s">
        <v>21</v>
      </c>
      <c r="F744" s="320">
        <v>6.6900000000000004</v>
      </c>
      <c r="G744" s="41"/>
      <c r="H744" s="47"/>
    </row>
    <row r="745" s="2" customFormat="1" ht="16.8" customHeight="1">
      <c r="A745" s="41"/>
      <c r="B745" s="47"/>
      <c r="C745" s="319" t="s">
        <v>21</v>
      </c>
      <c r="D745" s="319" t="s">
        <v>2360</v>
      </c>
      <c r="E745" s="20" t="s">
        <v>21</v>
      </c>
      <c r="F745" s="320">
        <v>4.3600000000000003</v>
      </c>
      <c r="G745" s="41"/>
      <c r="H745" s="47"/>
    </row>
    <row r="746" s="2" customFormat="1" ht="16.8" customHeight="1">
      <c r="A746" s="41"/>
      <c r="B746" s="47"/>
      <c r="C746" s="319" t="s">
        <v>21</v>
      </c>
      <c r="D746" s="319" t="s">
        <v>2361</v>
      </c>
      <c r="E746" s="20" t="s">
        <v>21</v>
      </c>
      <c r="F746" s="320">
        <v>18.600000000000001</v>
      </c>
      <c r="G746" s="41"/>
      <c r="H746" s="47"/>
    </row>
    <row r="747" s="2" customFormat="1" ht="16.8" customHeight="1">
      <c r="A747" s="41"/>
      <c r="B747" s="47"/>
      <c r="C747" s="319" t="s">
        <v>21</v>
      </c>
      <c r="D747" s="319" t="s">
        <v>2363</v>
      </c>
      <c r="E747" s="20" t="s">
        <v>21</v>
      </c>
      <c r="F747" s="320">
        <v>29.850000000000001</v>
      </c>
      <c r="G747" s="41"/>
      <c r="H747" s="47"/>
    </row>
    <row r="748" s="2" customFormat="1" ht="16.8" customHeight="1">
      <c r="A748" s="41"/>
      <c r="B748" s="47"/>
      <c r="C748" s="319" t="s">
        <v>21</v>
      </c>
      <c r="D748" s="319" t="s">
        <v>2364</v>
      </c>
      <c r="E748" s="20" t="s">
        <v>21</v>
      </c>
      <c r="F748" s="320">
        <v>24.969999999999999</v>
      </c>
      <c r="G748" s="41"/>
      <c r="H748" s="47"/>
    </row>
    <row r="749" s="2" customFormat="1" ht="16.8" customHeight="1">
      <c r="A749" s="41"/>
      <c r="B749" s="47"/>
      <c r="C749" s="319" t="s">
        <v>21</v>
      </c>
      <c r="D749" s="319" t="s">
        <v>2365</v>
      </c>
      <c r="E749" s="20" t="s">
        <v>21</v>
      </c>
      <c r="F749" s="320">
        <v>23.739999999999998</v>
      </c>
      <c r="G749" s="41"/>
      <c r="H749" s="47"/>
    </row>
    <row r="750" s="2" customFormat="1" ht="16.8" customHeight="1">
      <c r="A750" s="41"/>
      <c r="B750" s="47"/>
      <c r="C750" s="319" t="s">
        <v>21</v>
      </c>
      <c r="D750" s="319" t="s">
        <v>2366</v>
      </c>
      <c r="E750" s="20" t="s">
        <v>21</v>
      </c>
      <c r="F750" s="320">
        <v>4.2999999999999998</v>
      </c>
      <c r="G750" s="41"/>
      <c r="H750" s="47"/>
    </row>
    <row r="751" s="2" customFormat="1" ht="16.8" customHeight="1">
      <c r="A751" s="41"/>
      <c r="B751" s="47"/>
      <c r="C751" s="319" t="s">
        <v>21</v>
      </c>
      <c r="D751" s="319" t="s">
        <v>2368</v>
      </c>
      <c r="E751" s="20" t="s">
        <v>21</v>
      </c>
      <c r="F751" s="320">
        <v>8.3200000000000003</v>
      </c>
      <c r="G751" s="41"/>
      <c r="H751" s="47"/>
    </row>
    <row r="752" s="2" customFormat="1" ht="16.8" customHeight="1">
      <c r="A752" s="41"/>
      <c r="B752" s="47"/>
      <c r="C752" s="319" t="s">
        <v>21</v>
      </c>
      <c r="D752" s="319" t="s">
        <v>2369</v>
      </c>
      <c r="E752" s="20" t="s">
        <v>21</v>
      </c>
      <c r="F752" s="320">
        <v>50.659999999999997</v>
      </c>
      <c r="G752" s="41"/>
      <c r="H752" s="47"/>
    </row>
    <row r="753" s="2" customFormat="1" ht="16.8" customHeight="1">
      <c r="A753" s="41"/>
      <c r="B753" s="47"/>
      <c r="C753" s="319" t="s">
        <v>21</v>
      </c>
      <c r="D753" s="319" t="s">
        <v>2370</v>
      </c>
      <c r="E753" s="20" t="s">
        <v>21</v>
      </c>
      <c r="F753" s="320">
        <v>45.100000000000001</v>
      </c>
      <c r="G753" s="41"/>
      <c r="H753" s="47"/>
    </row>
    <row r="754" s="2" customFormat="1" ht="16.8" customHeight="1">
      <c r="A754" s="41"/>
      <c r="B754" s="47"/>
      <c r="C754" s="319" t="s">
        <v>21</v>
      </c>
      <c r="D754" s="319" t="s">
        <v>2371</v>
      </c>
      <c r="E754" s="20" t="s">
        <v>21</v>
      </c>
      <c r="F754" s="320">
        <v>19.949999999999999</v>
      </c>
      <c r="G754" s="41"/>
      <c r="H754" s="47"/>
    </row>
    <row r="755" s="2" customFormat="1" ht="16.8" customHeight="1">
      <c r="A755" s="41"/>
      <c r="B755" s="47"/>
      <c r="C755" s="319" t="s">
        <v>21</v>
      </c>
      <c r="D755" s="319" t="s">
        <v>2372</v>
      </c>
      <c r="E755" s="20" t="s">
        <v>21</v>
      </c>
      <c r="F755" s="320">
        <v>20.170000000000002</v>
      </c>
      <c r="G755" s="41"/>
      <c r="H755" s="47"/>
    </row>
    <row r="756" s="2" customFormat="1" ht="16.8" customHeight="1">
      <c r="A756" s="41"/>
      <c r="B756" s="47"/>
      <c r="C756" s="319" t="s">
        <v>21</v>
      </c>
      <c r="D756" s="319" t="s">
        <v>2373</v>
      </c>
      <c r="E756" s="20" t="s">
        <v>21</v>
      </c>
      <c r="F756" s="320">
        <v>20.079999999999998</v>
      </c>
      <c r="G756" s="41"/>
      <c r="H756" s="47"/>
    </row>
    <row r="757" s="2" customFormat="1" ht="16.8" customHeight="1">
      <c r="A757" s="41"/>
      <c r="B757" s="47"/>
      <c r="C757" s="319" t="s">
        <v>21</v>
      </c>
      <c r="D757" s="319" t="s">
        <v>2374</v>
      </c>
      <c r="E757" s="20" t="s">
        <v>21</v>
      </c>
      <c r="F757" s="320">
        <v>20.170000000000002</v>
      </c>
      <c r="G757" s="41"/>
      <c r="H757" s="47"/>
    </row>
    <row r="758" s="2" customFormat="1" ht="16.8" customHeight="1">
      <c r="A758" s="41"/>
      <c r="B758" s="47"/>
      <c r="C758" s="319" t="s">
        <v>21</v>
      </c>
      <c r="D758" s="319" t="s">
        <v>2375</v>
      </c>
      <c r="E758" s="20" t="s">
        <v>21</v>
      </c>
      <c r="F758" s="320">
        <v>8.7400000000000002</v>
      </c>
      <c r="G758" s="41"/>
      <c r="H758" s="47"/>
    </row>
    <row r="759" s="2" customFormat="1" ht="16.8" customHeight="1">
      <c r="A759" s="41"/>
      <c r="B759" s="47"/>
      <c r="C759" s="319" t="s">
        <v>21</v>
      </c>
      <c r="D759" s="319" t="s">
        <v>2380</v>
      </c>
      <c r="E759" s="20" t="s">
        <v>21</v>
      </c>
      <c r="F759" s="320">
        <v>6.5</v>
      </c>
      <c r="G759" s="41"/>
      <c r="H759" s="47"/>
    </row>
    <row r="760" s="2" customFormat="1" ht="16.8" customHeight="1">
      <c r="A760" s="41"/>
      <c r="B760" s="47"/>
      <c r="C760" s="319" t="s">
        <v>21</v>
      </c>
      <c r="D760" s="319" t="s">
        <v>2381</v>
      </c>
      <c r="E760" s="20" t="s">
        <v>21</v>
      </c>
      <c r="F760" s="320">
        <v>3.3999999999999999</v>
      </c>
      <c r="G760" s="41"/>
      <c r="H760" s="47"/>
    </row>
    <row r="761" s="2" customFormat="1" ht="16.8" customHeight="1">
      <c r="A761" s="41"/>
      <c r="B761" s="47"/>
      <c r="C761" s="319" t="s">
        <v>21</v>
      </c>
      <c r="D761" s="319" t="s">
        <v>2382</v>
      </c>
      <c r="E761" s="20" t="s">
        <v>21</v>
      </c>
      <c r="F761" s="320">
        <v>4.6200000000000001</v>
      </c>
      <c r="G761" s="41"/>
      <c r="H761" s="47"/>
    </row>
    <row r="762" s="2" customFormat="1" ht="16.8" customHeight="1">
      <c r="A762" s="41"/>
      <c r="B762" s="47"/>
      <c r="C762" s="319" t="s">
        <v>21</v>
      </c>
      <c r="D762" s="319" t="s">
        <v>21</v>
      </c>
      <c r="E762" s="20" t="s">
        <v>21</v>
      </c>
      <c r="F762" s="320">
        <v>0</v>
      </c>
      <c r="G762" s="41"/>
      <c r="H762" s="47"/>
    </row>
    <row r="763" s="2" customFormat="1" ht="16.8" customHeight="1">
      <c r="A763" s="41"/>
      <c r="B763" s="47"/>
      <c r="C763" s="319" t="s">
        <v>21</v>
      </c>
      <c r="D763" s="319" t="s">
        <v>1044</v>
      </c>
      <c r="E763" s="20" t="s">
        <v>21</v>
      </c>
      <c r="F763" s="320">
        <v>0</v>
      </c>
      <c r="G763" s="41"/>
      <c r="H763" s="47"/>
    </row>
    <row r="764" s="2" customFormat="1" ht="16.8" customHeight="1">
      <c r="A764" s="41"/>
      <c r="B764" s="47"/>
      <c r="C764" s="319" t="s">
        <v>21</v>
      </c>
      <c r="D764" s="319" t="s">
        <v>2384</v>
      </c>
      <c r="E764" s="20" t="s">
        <v>21</v>
      </c>
      <c r="F764" s="320">
        <v>15.029999999999999</v>
      </c>
      <c r="G764" s="41"/>
      <c r="H764" s="47"/>
    </row>
    <row r="765" s="2" customFormat="1" ht="16.8" customHeight="1">
      <c r="A765" s="41"/>
      <c r="B765" s="47"/>
      <c r="C765" s="319" t="s">
        <v>21</v>
      </c>
      <c r="D765" s="319" t="s">
        <v>2385</v>
      </c>
      <c r="E765" s="20" t="s">
        <v>21</v>
      </c>
      <c r="F765" s="320">
        <v>39.789999999999999</v>
      </c>
      <c r="G765" s="41"/>
      <c r="H765" s="47"/>
    </row>
    <row r="766" s="2" customFormat="1" ht="16.8" customHeight="1">
      <c r="A766" s="41"/>
      <c r="B766" s="47"/>
      <c r="C766" s="319" t="s">
        <v>21</v>
      </c>
      <c r="D766" s="319" t="s">
        <v>2386</v>
      </c>
      <c r="E766" s="20" t="s">
        <v>21</v>
      </c>
      <c r="F766" s="320">
        <v>12.43</v>
      </c>
      <c r="G766" s="41"/>
      <c r="H766" s="47"/>
    </row>
    <row r="767" s="2" customFormat="1" ht="16.8" customHeight="1">
      <c r="A767" s="41"/>
      <c r="B767" s="47"/>
      <c r="C767" s="319" t="s">
        <v>21</v>
      </c>
      <c r="D767" s="319" t="s">
        <v>2387</v>
      </c>
      <c r="E767" s="20" t="s">
        <v>21</v>
      </c>
      <c r="F767" s="320">
        <v>25.050000000000001</v>
      </c>
      <c r="G767" s="41"/>
      <c r="H767" s="47"/>
    </row>
    <row r="768" s="2" customFormat="1" ht="16.8" customHeight="1">
      <c r="A768" s="41"/>
      <c r="B768" s="47"/>
      <c r="C768" s="319" t="s">
        <v>21</v>
      </c>
      <c r="D768" s="319" t="s">
        <v>2388</v>
      </c>
      <c r="E768" s="20" t="s">
        <v>21</v>
      </c>
      <c r="F768" s="320">
        <v>18.390000000000001</v>
      </c>
      <c r="G768" s="41"/>
      <c r="H768" s="47"/>
    </row>
    <row r="769" s="2" customFormat="1" ht="16.8" customHeight="1">
      <c r="A769" s="41"/>
      <c r="B769" s="47"/>
      <c r="C769" s="319" t="s">
        <v>21</v>
      </c>
      <c r="D769" s="319" t="s">
        <v>2389</v>
      </c>
      <c r="E769" s="20" t="s">
        <v>21</v>
      </c>
      <c r="F769" s="320">
        <v>14.44</v>
      </c>
      <c r="G769" s="41"/>
      <c r="H769" s="47"/>
    </row>
    <row r="770" s="2" customFormat="1" ht="16.8" customHeight="1">
      <c r="A770" s="41"/>
      <c r="B770" s="47"/>
      <c r="C770" s="319" t="s">
        <v>21</v>
      </c>
      <c r="D770" s="319" t="s">
        <v>2390</v>
      </c>
      <c r="E770" s="20" t="s">
        <v>21</v>
      </c>
      <c r="F770" s="320">
        <v>25.140000000000001</v>
      </c>
      <c r="G770" s="41"/>
      <c r="H770" s="47"/>
    </row>
    <row r="771" s="2" customFormat="1" ht="16.8" customHeight="1">
      <c r="A771" s="41"/>
      <c r="B771" s="47"/>
      <c r="C771" s="319" t="s">
        <v>21</v>
      </c>
      <c r="D771" s="319" t="s">
        <v>2391</v>
      </c>
      <c r="E771" s="20" t="s">
        <v>21</v>
      </c>
      <c r="F771" s="320">
        <v>4.7699999999999996</v>
      </c>
      <c r="G771" s="41"/>
      <c r="H771" s="47"/>
    </row>
    <row r="772" s="2" customFormat="1" ht="16.8" customHeight="1">
      <c r="A772" s="41"/>
      <c r="B772" s="47"/>
      <c r="C772" s="319" t="s">
        <v>21</v>
      </c>
      <c r="D772" s="319" t="s">
        <v>2393</v>
      </c>
      <c r="E772" s="20" t="s">
        <v>21</v>
      </c>
      <c r="F772" s="320">
        <v>2.0899999999999999</v>
      </c>
      <c r="G772" s="41"/>
      <c r="H772" s="47"/>
    </row>
    <row r="773" s="2" customFormat="1" ht="16.8" customHeight="1">
      <c r="A773" s="41"/>
      <c r="B773" s="47"/>
      <c r="C773" s="319" t="s">
        <v>21</v>
      </c>
      <c r="D773" s="319" t="s">
        <v>2395</v>
      </c>
      <c r="E773" s="20" t="s">
        <v>21</v>
      </c>
      <c r="F773" s="320">
        <v>41.009999999999998</v>
      </c>
      <c r="G773" s="41"/>
      <c r="H773" s="47"/>
    </row>
    <row r="774" s="2" customFormat="1" ht="16.8" customHeight="1">
      <c r="A774" s="41"/>
      <c r="B774" s="47"/>
      <c r="C774" s="319" t="s">
        <v>21</v>
      </c>
      <c r="D774" s="319" t="s">
        <v>2396</v>
      </c>
      <c r="E774" s="20" t="s">
        <v>21</v>
      </c>
      <c r="F774" s="320">
        <v>41.200000000000003</v>
      </c>
      <c r="G774" s="41"/>
      <c r="H774" s="47"/>
    </row>
    <row r="775" s="2" customFormat="1" ht="16.8" customHeight="1">
      <c r="A775" s="41"/>
      <c r="B775" s="47"/>
      <c r="C775" s="319" t="s">
        <v>21</v>
      </c>
      <c r="D775" s="319" t="s">
        <v>2397</v>
      </c>
      <c r="E775" s="20" t="s">
        <v>21</v>
      </c>
      <c r="F775" s="320">
        <v>22.98</v>
      </c>
      <c r="G775" s="41"/>
      <c r="H775" s="47"/>
    </row>
    <row r="776" s="2" customFormat="1" ht="16.8" customHeight="1">
      <c r="A776" s="41"/>
      <c r="B776" s="47"/>
      <c r="C776" s="319" t="s">
        <v>21</v>
      </c>
      <c r="D776" s="319" t="s">
        <v>2398</v>
      </c>
      <c r="E776" s="20" t="s">
        <v>21</v>
      </c>
      <c r="F776" s="320">
        <v>21.449999999999999</v>
      </c>
      <c r="G776" s="41"/>
      <c r="H776" s="47"/>
    </row>
    <row r="777" s="2" customFormat="1" ht="16.8" customHeight="1">
      <c r="A777" s="41"/>
      <c r="B777" s="47"/>
      <c r="C777" s="319" t="s">
        <v>21</v>
      </c>
      <c r="D777" s="319" t="s">
        <v>2399</v>
      </c>
      <c r="E777" s="20" t="s">
        <v>21</v>
      </c>
      <c r="F777" s="320">
        <v>3.73</v>
      </c>
      <c r="G777" s="41"/>
      <c r="H777" s="47"/>
    </row>
    <row r="778" s="2" customFormat="1" ht="16.8" customHeight="1">
      <c r="A778" s="41"/>
      <c r="B778" s="47"/>
      <c r="C778" s="319" t="s">
        <v>21</v>
      </c>
      <c r="D778" s="319" t="s">
        <v>2402</v>
      </c>
      <c r="E778" s="20" t="s">
        <v>21</v>
      </c>
      <c r="F778" s="320">
        <v>50.659999999999997</v>
      </c>
      <c r="G778" s="41"/>
      <c r="H778" s="47"/>
    </row>
    <row r="779" s="2" customFormat="1" ht="16.8" customHeight="1">
      <c r="A779" s="41"/>
      <c r="B779" s="47"/>
      <c r="C779" s="319" t="s">
        <v>21</v>
      </c>
      <c r="D779" s="319" t="s">
        <v>2403</v>
      </c>
      <c r="E779" s="20" t="s">
        <v>21</v>
      </c>
      <c r="F779" s="320">
        <v>20.170000000000002</v>
      </c>
      <c r="G779" s="41"/>
      <c r="H779" s="47"/>
    </row>
    <row r="780" s="2" customFormat="1" ht="16.8" customHeight="1">
      <c r="A780" s="41"/>
      <c r="B780" s="47"/>
      <c r="C780" s="319" t="s">
        <v>21</v>
      </c>
      <c r="D780" s="319" t="s">
        <v>2404</v>
      </c>
      <c r="E780" s="20" t="s">
        <v>21</v>
      </c>
      <c r="F780" s="320">
        <v>19.949999999999999</v>
      </c>
      <c r="G780" s="41"/>
      <c r="H780" s="47"/>
    </row>
    <row r="781" s="2" customFormat="1" ht="16.8" customHeight="1">
      <c r="A781" s="41"/>
      <c r="B781" s="47"/>
      <c r="C781" s="319" t="s">
        <v>21</v>
      </c>
      <c r="D781" s="319" t="s">
        <v>2405</v>
      </c>
      <c r="E781" s="20" t="s">
        <v>21</v>
      </c>
      <c r="F781" s="320">
        <v>45.100000000000001</v>
      </c>
      <c r="G781" s="41"/>
      <c r="H781" s="47"/>
    </row>
    <row r="782" s="2" customFormat="1" ht="16.8" customHeight="1">
      <c r="A782" s="41"/>
      <c r="B782" s="47"/>
      <c r="C782" s="319" t="s">
        <v>21</v>
      </c>
      <c r="D782" s="319" t="s">
        <v>2406</v>
      </c>
      <c r="E782" s="20" t="s">
        <v>21</v>
      </c>
      <c r="F782" s="320">
        <v>20.079999999999998</v>
      </c>
      <c r="G782" s="41"/>
      <c r="H782" s="47"/>
    </row>
    <row r="783" s="2" customFormat="1" ht="16.8" customHeight="1">
      <c r="A783" s="41"/>
      <c r="B783" s="47"/>
      <c r="C783" s="319" t="s">
        <v>21</v>
      </c>
      <c r="D783" s="319" t="s">
        <v>2407</v>
      </c>
      <c r="E783" s="20" t="s">
        <v>21</v>
      </c>
      <c r="F783" s="320">
        <v>20.170000000000002</v>
      </c>
      <c r="G783" s="41"/>
      <c r="H783" s="47"/>
    </row>
    <row r="784" s="2" customFormat="1" ht="16.8" customHeight="1">
      <c r="A784" s="41"/>
      <c r="B784" s="47"/>
      <c r="C784" s="319" t="s">
        <v>21</v>
      </c>
      <c r="D784" s="319" t="s">
        <v>2408</v>
      </c>
      <c r="E784" s="20" t="s">
        <v>21</v>
      </c>
      <c r="F784" s="320">
        <v>8.7400000000000002</v>
      </c>
      <c r="G784" s="41"/>
      <c r="H784" s="47"/>
    </row>
    <row r="785" s="2" customFormat="1" ht="16.8" customHeight="1">
      <c r="A785" s="41"/>
      <c r="B785" s="47"/>
      <c r="C785" s="319" t="s">
        <v>21</v>
      </c>
      <c r="D785" s="319" t="s">
        <v>2411</v>
      </c>
      <c r="E785" s="20" t="s">
        <v>21</v>
      </c>
      <c r="F785" s="320">
        <v>7.1399999999999997</v>
      </c>
      <c r="G785" s="41"/>
      <c r="H785" s="47"/>
    </row>
    <row r="786" s="2" customFormat="1" ht="16.8" customHeight="1">
      <c r="A786" s="41"/>
      <c r="B786" s="47"/>
      <c r="C786" s="319" t="s">
        <v>21</v>
      </c>
      <c r="D786" s="319" t="s">
        <v>21</v>
      </c>
      <c r="E786" s="20" t="s">
        <v>21</v>
      </c>
      <c r="F786" s="320">
        <v>0</v>
      </c>
      <c r="G786" s="41"/>
      <c r="H786" s="47"/>
    </row>
    <row r="787" s="2" customFormat="1" ht="16.8" customHeight="1">
      <c r="A787" s="41"/>
      <c r="B787" s="47"/>
      <c r="C787" s="319" t="s">
        <v>21</v>
      </c>
      <c r="D787" s="319" t="s">
        <v>1102</v>
      </c>
      <c r="E787" s="20" t="s">
        <v>21</v>
      </c>
      <c r="F787" s="320">
        <v>0</v>
      </c>
      <c r="G787" s="41"/>
      <c r="H787" s="47"/>
    </row>
    <row r="788" s="2" customFormat="1" ht="16.8" customHeight="1">
      <c r="A788" s="41"/>
      <c r="B788" s="47"/>
      <c r="C788" s="319" t="s">
        <v>21</v>
      </c>
      <c r="D788" s="319" t="s">
        <v>2497</v>
      </c>
      <c r="E788" s="20" t="s">
        <v>21</v>
      </c>
      <c r="F788" s="320">
        <v>0</v>
      </c>
      <c r="G788" s="41"/>
      <c r="H788" s="47"/>
    </row>
    <row r="789" s="2" customFormat="1" ht="16.8" customHeight="1">
      <c r="A789" s="41"/>
      <c r="B789" s="47"/>
      <c r="C789" s="319" t="s">
        <v>21</v>
      </c>
      <c r="D789" s="319" t="s">
        <v>21</v>
      </c>
      <c r="E789" s="20" t="s">
        <v>21</v>
      </c>
      <c r="F789" s="320">
        <v>0</v>
      </c>
      <c r="G789" s="41"/>
      <c r="H789" s="47"/>
    </row>
    <row r="790" s="2" customFormat="1" ht="16.8" customHeight="1">
      <c r="A790" s="41"/>
      <c r="B790" s="47"/>
      <c r="C790" s="319" t="s">
        <v>1999</v>
      </c>
      <c r="D790" s="319" t="s">
        <v>380</v>
      </c>
      <c r="E790" s="20" t="s">
        <v>21</v>
      </c>
      <c r="F790" s="320">
        <v>943.67999999999995</v>
      </c>
      <c r="G790" s="41"/>
      <c r="H790" s="47"/>
    </row>
    <row r="791" s="2" customFormat="1" ht="16.8" customHeight="1">
      <c r="A791" s="41"/>
      <c r="B791" s="47"/>
      <c r="C791" s="321" t="s">
        <v>6195</v>
      </c>
      <c r="D791" s="41"/>
      <c r="E791" s="41"/>
      <c r="F791" s="41"/>
      <c r="G791" s="41"/>
      <c r="H791" s="47"/>
    </row>
    <row r="792" s="2" customFormat="1" ht="16.8" customHeight="1">
      <c r="A792" s="41"/>
      <c r="B792" s="47"/>
      <c r="C792" s="319" t="s">
        <v>2491</v>
      </c>
      <c r="D792" s="319" t="s">
        <v>6244</v>
      </c>
      <c r="E792" s="20" t="s">
        <v>248</v>
      </c>
      <c r="F792" s="320">
        <v>943.67999999999995</v>
      </c>
      <c r="G792" s="41"/>
      <c r="H792" s="47"/>
    </row>
    <row r="793" s="2" customFormat="1" ht="16.8" customHeight="1">
      <c r="A793" s="41"/>
      <c r="B793" s="47"/>
      <c r="C793" s="319" t="s">
        <v>2049</v>
      </c>
      <c r="D793" s="319" t="s">
        <v>6237</v>
      </c>
      <c r="E793" s="20" t="s">
        <v>248</v>
      </c>
      <c r="F793" s="320">
        <v>1747.8250000000001</v>
      </c>
      <c r="G793" s="41"/>
      <c r="H793" s="47"/>
    </row>
    <row r="794" s="2" customFormat="1" ht="16.8" customHeight="1">
      <c r="A794" s="41"/>
      <c r="B794" s="47"/>
      <c r="C794" s="319" t="s">
        <v>2057</v>
      </c>
      <c r="D794" s="319" t="s">
        <v>6238</v>
      </c>
      <c r="E794" s="20" t="s">
        <v>248</v>
      </c>
      <c r="F794" s="320">
        <v>1747.8250000000001</v>
      </c>
      <c r="G794" s="41"/>
      <c r="H794" s="47"/>
    </row>
    <row r="795" s="2" customFormat="1" ht="16.8" customHeight="1">
      <c r="A795" s="41"/>
      <c r="B795" s="47"/>
      <c r="C795" s="319" t="s">
        <v>2525</v>
      </c>
      <c r="D795" s="319" t="s">
        <v>6239</v>
      </c>
      <c r="E795" s="20" t="s">
        <v>248</v>
      </c>
      <c r="F795" s="320">
        <v>1693.9000000000001</v>
      </c>
      <c r="G795" s="41"/>
      <c r="H795" s="47"/>
    </row>
    <row r="796" s="2" customFormat="1" ht="16.8" customHeight="1">
      <c r="A796" s="41"/>
      <c r="B796" s="47"/>
      <c r="C796" s="319" t="s">
        <v>2529</v>
      </c>
      <c r="D796" s="319" t="s">
        <v>6240</v>
      </c>
      <c r="E796" s="20" t="s">
        <v>248</v>
      </c>
      <c r="F796" s="320">
        <v>1693.9000000000001</v>
      </c>
      <c r="G796" s="41"/>
      <c r="H796" s="47"/>
    </row>
    <row r="797" s="2" customFormat="1" ht="16.8" customHeight="1">
      <c r="A797" s="41"/>
      <c r="B797" s="47"/>
      <c r="C797" s="319" t="s">
        <v>2861</v>
      </c>
      <c r="D797" s="319" t="s">
        <v>6241</v>
      </c>
      <c r="E797" s="20" t="s">
        <v>248</v>
      </c>
      <c r="F797" s="320">
        <v>5925.2280000000001</v>
      </c>
      <c r="G797" s="41"/>
      <c r="H797" s="47"/>
    </row>
    <row r="798" s="2" customFormat="1" ht="16.8" customHeight="1">
      <c r="A798" s="41"/>
      <c r="B798" s="47"/>
      <c r="C798" s="315" t="s">
        <v>2001</v>
      </c>
      <c r="D798" s="316" t="s">
        <v>21</v>
      </c>
      <c r="E798" s="317" t="s">
        <v>21</v>
      </c>
      <c r="F798" s="318">
        <v>1254.79</v>
      </c>
      <c r="G798" s="41"/>
      <c r="H798" s="47"/>
    </row>
    <row r="799" s="2" customFormat="1" ht="16.8" customHeight="1">
      <c r="A799" s="41"/>
      <c r="B799" s="47"/>
      <c r="C799" s="319" t="s">
        <v>21</v>
      </c>
      <c r="D799" s="319" t="s">
        <v>2243</v>
      </c>
      <c r="E799" s="20" t="s">
        <v>21</v>
      </c>
      <c r="F799" s="320">
        <v>0</v>
      </c>
      <c r="G799" s="41"/>
      <c r="H799" s="47"/>
    </row>
    <row r="800" s="2" customFormat="1" ht="16.8" customHeight="1">
      <c r="A800" s="41"/>
      <c r="B800" s="47"/>
      <c r="C800" s="319" t="s">
        <v>21</v>
      </c>
      <c r="D800" s="319" t="s">
        <v>1035</v>
      </c>
      <c r="E800" s="20" t="s">
        <v>21</v>
      </c>
      <c r="F800" s="320">
        <v>0</v>
      </c>
      <c r="G800" s="41"/>
      <c r="H800" s="47"/>
    </row>
    <row r="801" s="2" customFormat="1" ht="16.8" customHeight="1">
      <c r="A801" s="41"/>
      <c r="B801" s="47"/>
      <c r="C801" s="319" t="s">
        <v>21</v>
      </c>
      <c r="D801" s="319" t="s">
        <v>2358</v>
      </c>
      <c r="E801" s="20" t="s">
        <v>21</v>
      </c>
      <c r="F801" s="320">
        <v>72.799999999999997</v>
      </c>
      <c r="G801" s="41"/>
      <c r="H801" s="47"/>
    </row>
    <row r="802" s="2" customFormat="1" ht="16.8" customHeight="1">
      <c r="A802" s="41"/>
      <c r="B802" s="47"/>
      <c r="C802" s="319" t="s">
        <v>21</v>
      </c>
      <c r="D802" s="319" t="s">
        <v>2359</v>
      </c>
      <c r="E802" s="20" t="s">
        <v>21</v>
      </c>
      <c r="F802" s="320">
        <v>6.6900000000000004</v>
      </c>
      <c r="G802" s="41"/>
      <c r="H802" s="47"/>
    </row>
    <row r="803" s="2" customFormat="1" ht="16.8" customHeight="1">
      <c r="A803" s="41"/>
      <c r="B803" s="47"/>
      <c r="C803" s="319" t="s">
        <v>21</v>
      </c>
      <c r="D803" s="319" t="s">
        <v>2360</v>
      </c>
      <c r="E803" s="20" t="s">
        <v>21</v>
      </c>
      <c r="F803" s="320">
        <v>4.3600000000000003</v>
      </c>
      <c r="G803" s="41"/>
      <c r="H803" s="47"/>
    </row>
    <row r="804" s="2" customFormat="1" ht="16.8" customHeight="1">
      <c r="A804" s="41"/>
      <c r="B804" s="47"/>
      <c r="C804" s="319" t="s">
        <v>21</v>
      </c>
      <c r="D804" s="319" t="s">
        <v>2361</v>
      </c>
      <c r="E804" s="20" t="s">
        <v>21</v>
      </c>
      <c r="F804" s="320">
        <v>18.600000000000001</v>
      </c>
      <c r="G804" s="41"/>
      <c r="H804" s="47"/>
    </row>
    <row r="805" s="2" customFormat="1" ht="16.8" customHeight="1">
      <c r="A805" s="41"/>
      <c r="B805" s="47"/>
      <c r="C805" s="319" t="s">
        <v>21</v>
      </c>
      <c r="D805" s="319" t="s">
        <v>2362</v>
      </c>
      <c r="E805" s="20" t="s">
        <v>21</v>
      </c>
      <c r="F805" s="320">
        <v>14.17</v>
      </c>
      <c r="G805" s="41"/>
      <c r="H805" s="47"/>
    </row>
    <row r="806" s="2" customFormat="1" ht="16.8" customHeight="1">
      <c r="A806" s="41"/>
      <c r="B806" s="47"/>
      <c r="C806" s="319" t="s">
        <v>21</v>
      </c>
      <c r="D806" s="319" t="s">
        <v>2363</v>
      </c>
      <c r="E806" s="20" t="s">
        <v>21</v>
      </c>
      <c r="F806" s="320">
        <v>29.850000000000001</v>
      </c>
      <c r="G806" s="41"/>
      <c r="H806" s="47"/>
    </row>
    <row r="807" s="2" customFormat="1" ht="16.8" customHeight="1">
      <c r="A807" s="41"/>
      <c r="B807" s="47"/>
      <c r="C807" s="319" t="s">
        <v>21</v>
      </c>
      <c r="D807" s="319" t="s">
        <v>2364</v>
      </c>
      <c r="E807" s="20" t="s">
        <v>21</v>
      </c>
      <c r="F807" s="320">
        <v>24.969999999999999</v>
      </c>
      <c r="G807" s="41"/>
      <c r="H807" s="47"/>
    </row>
    <row r="808" s="2" customFormat="1" ht="16.8" customHeight="1">
      <c r="A808" s="41"/>
      <c r="B808" s="47"/>
      <c r="C808" s="319" t="s">
        <v>21</v>
      </c>
      <c r="D808" s="319" t="s">
        <v>2365</v>
      </c>
      <c r="E808" s="20" t="s">
        <v>21</v>
      </c>
      <c r="F808" s="320">
        <v>23.739999999999998</v>
      </c>
      <c r="G808" s="41"/>
      <c r="H808" s="47"/>
    </row>
    <row r="809" s="2" customFormat="1" ht="16.8" customHeight="1">
      <c r="A809" s="41"/>
      <c r="B809" s="47"/>
      <c r="C809" s="319" t="s">
        <v>21</v>
      </c>
      <c r="D809" s="319" t="s">
        <v>2366</v>
      </c>
      <c r="E809" s="20" t="s">
        <v>21</v>
      </c>
      <c r="F809" s="320">
        <v>4.2999999999999998</v>
      </c>
      <c r="G809" s="41"/>
      <c r="H809" s="47"/>
    </row>
    <row r="810" s="2" customFormat="1" ht="16.8" customHeight="1">
      <c r="A810" s="41"/>
      <c r="B810" s="47"/>
      <c r="C810" s="319" t="s">
        <v>21</v>
      </c>
      <c r="D810" s="319" t="s">
        <v>2367</v>
      </c>
      <c r="E810" s="20" t="s">
        <v>21</v>
      </c>
      <c r="F810" s="320">
        <v>4.96</v>
      </c>
      <c r="G810" s="41"/>
      <c r="H810" s="47"/>
    </row>
    <row r="811" s="2" customFormat="1" ht="16.8" customHeight="1">
      <c r="A811" s="41"/>
      <c r="B811" s="47"/>
      <c r="C811" s="319" t="s">
        <v>21</v>
      </c>
      <c r="D811" s="319" t="s">
        <v>2368</v>
      </c>
      <c r="E811" s="20" t="s">
        <v>21</v>
      </c>
      <c r="F811" s="320">
        <v>8.3200000000000003</v>
      </c>
      <c r="G811" s="41"/>
      <c r="H811" s="47"/>
    </row>
    <row r="812" s="2" customFormat="1" ht="16.8" customHeight="1">
      <c r="A812" s="41"/>
      <c r="B812" s="47"/>
      <c r="C812" s="319" t="s">
        <v>21</v>
      </c>
      <c r="D812" s="319" t="s">
        <v>2369</v>
      </c>
      <c r="E812" s="20" t="s">
        <v>21</v>
      </c>
      <c r="F812" s="320">
        <v>50.659999999999997</v>
      </c>
      <c r="G812" s="41"/>
      <c r="H812" s="47"/>
    </row>
    <row r="813" s="2" customFormat="1" ht="16.8" customHeight="1">
      <c r="A813" s="41"/>
      <c r="B813" s="47"/>
      <c r="C813" s="319" t="s">
        <v>21</v>
      </c>
      <c r="D813" s="319" t="s">
        <v>2370</v>
      </c>
      <c r="E813" s="20" t="s">
        <v>21</v>
      </c>
      <c r="F813" s="320">
        <v>45.100000000000001</v>
      </c>
      <c r="G813" s="41"/>
      <c r="H813" s="47"/>
    </row>
    <row r="814" s="2" customFormat="1" ht="16.8" customHeight="1">
      <c r="A814" s="41"/>
      <c r="B814" s="47"/>
      <c r="C814" s="319" t="s">
        <v>21</v>
      </c>
      <c r="D814" s="319" t="s">
        <v>2371</v>
      </c>
      <c r="E814" s="20" t="s">
        <v>21</v>
      </c>
      <c r="F814" s="320">
        <v>19.949999999999999</v>
      </c>
      <c r="G814" s="41"/>
      <c r="H814" s="47"/>
    </row>
    <row r="815" s="2" customFormat="1" ht="16.8" customHeight="1">
      <c r="A815" s="41"/>
      <c r="B815" s="47"/>
      <c r="C815" s="319" t="s">
        <v>21</v>
      </c>
      <c r="D815" s="319" t="s">
        <v>2372</v>
      </c>
      <c r="E815" s="20" t="s">
        <v>21</v>
      </c>
      <c r="F815" s="320">
        <v>20.170000000000002</v>
      </c>
      <c r="G815" s="41"/>
      <c r="H815" s="47"/>
    </row>
    <row r="816" s="2" customFormat="1" ht="16.8" customHeight="1">
      <c r="A816" s="41"/>
      <c r="B816" s="47"/>
      <c r="C816" s="319" t="s">
        <v>21</v>
      </c>
      <c r="D816" s="319" t="s">
        <v>2373</v>
      </c>
      <c r="E816" s="20" t="s">
        <v>21</v>
      </c>
      <c r="F816" s="320">
        <v>20.079999999999998</v>
      </c>
      <c r="G816" s="41"/>
      <c r="H816" s="47"/>
    </row>
    <row r="817" s="2" customFormat="1" ht="16.8" customHeight="1">
      <c r="A817" s="41"/>
      <c r="B817" s="47"/>
      <c r="C817" s="319" t="s">
        <v>21</v>
      </c>
      <c r="D817" s="319" t="s">
        <v>2374</v>
      </c>
      <c r="E817" s="20" t="s">
        <v>21</v>
      </c>
      <c r="F817" s="320">
        <v>20.170000000000002</v>
      </c>
      <c r="G817" s="41"/>
      <c r="H817" s="47"/>
    </row>
    <row r="818" s="2" customFormat="1" ht="16.8" customHeight="1">
      <c r="A818" s="41"/>
      <c r="B818" s="47"/>
      <c r="C818" s="319" t="s">
        <v>21</v>
      </c>
      <c r="D818" s="319" t="s">
        <v>2375</v>
      </c>
      <c r="E818" s="20" t="s">
        <v>21</v>
      </c>
      <c r="F818" s="320">
        <v>8.7400000000000002</v>
      </c>
      <c r="G818" s="41"/>
      <c r="H818" s="47"/>
    </row>
    <row r="819" s="2" customFormat="1" ht="16.8" customHeight="1">
      <c r="A819" s="41"/>
      <c r="B819" s="47"/>
      <c r="C819" s="319" t="s">
        <v>21</v>
      </c>
      <c r="D819" s="319" t="s">
        <v>2376</v>
      </c>
      <c r="E819" s="20" t="s">
        <v>21</v>
      </c>
      <c r="F819" s="320">
        <v>2.8500000000000001</v>
      </c>
      <c r="G819" s="41"/>
      <c r="H819" s="47"/>
    </row>
    <row r="820" s="2" customFormat="1" ht="16.8" customHeight="1">
      <c r="A820" s="41"/>
      <c r="B820" s="47"/>
      <c r="C820" s="319" t="s">
        <v>21</v>
      </c>
      <c r="D820" s="319" t="s">
        <v>2377</v>
      </c>
      <c r="E820" s="20" t="s">
        <v>21</v>
      </c>
      <c r="F820" s="320">
        <v>5.79</v>
      </c>
      <c r="G820" s="41"/>
      <c r="H820" s="47"/>
    </row>
    <row r="821" s="2" customFormat="1" ht="16.8" customHeight="1">
      <c r="A821" s="41"/>
      <c r="B821" s="47"/>
      <c r="C821" s="319" t="s">
        <v>21</v>
      </c>
      <c r="D821" s="319" t="s">
        <v>2378</v>
      </c>
      <c r="E821" s="20" t="s">
        <v>21</v>
      </c>
      <c r="F821" s="320">
        <v>4.0199999999999996</v>
      </c>
      <c r="G821" s="41"/>
      <c r="H821" s="47"/>
    </row>
    <row r="822" s="2" customFormat="1" ht="16.8" customHeight="1">
      <c r="A822" s="41"/>
      <c r="B822" s="47"/>
      <c r="C822" s="319" t="s">
        <v>21</v>
      </c>
      <c r="D822" s="319" t="s">
        <v>2379</v>
      </c>
      <c r="E822" s="20" t="s">
        <v>21</v>
      </c>
      <c r="F822" s="320">
        <v>1.78</v>
      </c>
      <c r="G822" s="41"/>
      <c r="H822" s="47"/>
    </row>
    <row r="823" s="2" customFormat="1" ht="16.8" customHeight="1">
      <c r="A823" s="41"/>
      <c r="B823" s="47"/>
      <c r="C823" s="319" t="s">
        <v>21</v>
      </c>
      <c r="D823" s="319" t="s">
        <v>2380</v>
      </c>
      <c r="E823" s="20" t="s">
        <v>21</v>
      </c>
      <c r="F823" s="320">
        <v>6.5</v>
      </c>
      <c r="G823" s="41"/>
      <c r="H823" s="47"/>
    </row>
    <row r="824" s="2" customFormat="1" ht="16.8" customHeight="1">
      <c r="A824" s="41"/>
      <c r="B824" s="47"/>
      <c r="C824" s="319" t="s">
        <v>21</v>
      </c>
      <c r="D824" s="319" t="s">
        <v>2381</v>
      </c>
      <c r="E824" s="20" t="s">
        <v>21</v>
      </c>
      <c r="F824" s="320">
        <v>3.3999999999999999</v>
      </c>
      <c r="G824" s="41"/>
      <c r="H824" s="47"/>
    </row>
    <row r="825" s="2" customFormat="1" ht="16.8" customHeight="1">
      <c r="A825" s="41"/>
      <c r="B825" s="47"/>
      <c r="C825" s="319" t="s">
        <v>21</v>
      </c>
      <c r="D825" s="319" t="s">
        <v>2382</v>
      </c>
      <c r="E825" s="20" t="s">
        <v>21</v>
      </c>
      <c r="F825" s="320">
        <v>4.6200000000000001</v>
      </c>
      <c r="G825" s="41"/>
      <c r="H825" s="47"/>
    </row>
    <row r="826" s="2" customFormat="1" ht="16.8" customHeight="1">
      <c r="A826" s="41"/>
      <c r="B826" s="47"/>
      <c r="C826" s="319" t="s">
        <v>21</v>
      </c>
      <c r="D826" s="319" t="s">
        <v>2383</v>
      </c>
      <c r="E826" s="20" t="s">
        <v>21</v>
      </c>
      <c r="F826" s="320">
        <v>4.3200000000000003</v>
      </c>
      <c r="G826" s="41"/>
      <c r="H826" s="47"/>
    </row>
    <row r="827" s="2" customFormat="1" ht="16.8" customHeight="1">
      <c r="A827" s="41"/>
      <c r="B827" s="47"/>
      <c r="C827" s="319" t="s">
        <v>21</v>
      </c>
      <c r="D827" s="319" t="s">
        <v>21</v>
      </c>
      <c r="E827" s="20" t="s">
        <v>21</v>
      </c>
      <c r="F827" s="320">
        <v>0</v>
      </c>
      <c r="G827" s="41"/>
      <c r="H827" s="47"/>
    </row>
    <row r="828" s="2" customFormat="1" ht="16.8" customHeight="1">
      <c r="A828" s="41"/>
      <c r="B828" s="47"/>
      <c r="C828" s="319" t="s">
        <v>21</v>
      </c>
      <c r="D828" s="319" t="s">
        <v>1044</v>
      </c>
      <c r="E828" s="20" t="s">
        <v>21</v>
      </c>
      <c r="F828" s="320">
        <v>0</v>
      </c>
      <c r="G828" s="41"/>
      <c r="H828" s="47"/>
    </row>
    <row r="829" s="2" customFormat="1" ht="16.8" customHeight="1">
      <c r="A829" s="41"/>
      <c r="B829" s="47"/>
      <c r="C829" s="319" t="s">
        <v>21</v>
      </c>
      <c r="D829" s="319" t="s">
        <v>2384</v>
      </c>
      <c r="E829" s="20" t="s">
        <v>21</v>
      </c>
      <c r="F829" s="320">
        <v>15.029999999999999</v>
      </c>
      <c r="G829" s="41"/>
      <c r="H829" s="47"/>
    </row>
    <row r="830" s="2" customFormat="1" ht="16.8" customHeight="1">
      <c r="A830" s="41"/>
      <c r="B830" s="47"/>
      <c r="C830" s="319" t="s">
        <v>21</v>
      </c>
      <c r="D830" s="319" t="s">
        <v>2385</v>
      </c>
      <c r="E830" s="20" t="s">
        <v>21</v>
      </c>
      <c r="F830" s="320">
        <v>39.789999999999999</v>
      </c>
      <c r="G830" s="41"/>
      <c r="H830" s="47"/>
    </row>
    <row r="831" s="2" customFormat="1" ht="16.8" customHeight="1">
      <c r="A831" s="41"/>
      <c r="B831" s="47"/>
      <c r="C831" s="319" t="s">
        <v>21</v>
      </c>
      <c r="D831" s="319" t="s">
        <v>2386</v>
      </c>
      <c r="E831" s="20" t="s">
        <v>21</v>
      </c>
      <c r="F831" s="320">
        <v>12.43</v>
      </c>
      <c r="G831" s="41"/>
      <c r="H831" s="47"/>
    </row>
    <row r="832" s="2" customFormat="1" ht="16.8" customHeight="1">
      <c r="A832" s="41"/>
      <c r="B832" s="47"/>
      <c r="C832" s="319" t="s">
        <v>21</v>
      </c>
      <c r="D832" s="319" t="s">
        <v>2387</v>
      </c>
      <c r="E832" s="20" t="s">
        <v>21</v>
      </c>
      <c r="F832" s="320">
        <v>25.050000000000001</v>
      </c>
      <c r="G832" s="41"/>
      <c r="H832" s="47"/>
    </row>
    <row r="833" s="2" customFormat="1" ht="16.8" customHeight="1">
      <c r="A833" s="41"/>
      <c r="B833" s="47"/>
      <c r="C833" s="319" t="s">
        <v>21</v>
      </c>
      <c r="D833" s="319" t="s">
        <v>2388</v>
      </c>
      <c r="E833" s="20" t="s">
        <v>21</v>
      </c>
      <c r="F833" s="320">
        <v>18.390000000000001</v>
      </c>
      <c r="G833" s="41"/>
      <c r="H833" s="47"/>
    </row>
    <row r="834" s="2" customFormat="1" ht="16.8" customHeight="1">
      <c r="A834" s="41"/>
      <c r="B834" s="47"/>
      <c r="C834" s="319" t="s">
        <v>21</v>
      </c>
      <c r="D834" s="319" t="s">
        <v>2389</v>
      </c>
      <c r="E834" s="20" t="s">
        <v>21</v>
      </c>
      <c r="F834" s="320">
        <v>14.44</v>
      </c>
      <c r="G834" s="41"/>
      <c r="H834" s="47"/>
    </row>
    <row r="835" s="2" customFormat="1" ht="16.8" customHeight="1">
      <c r="A835" s="41"/>
      <c r="B835" s="47"/>
      <c r="C835" s="319" t="s">
        <v>21</v>
      </c>
      <c r="D835" s="319" t="s">
        <v>2390</v>
      </c>
      <c r="E835" s="20" t="s">
        <v>21</v>
      </c>
      <c r="F835" s="320">
        <v>25.140000000000001</v>
      </c>
      <c r="G835" s="41"/>
      <c r="H835" s="47"/>
    </row>
    <row r="836" s="2" customFormat="1" ht="16.8" customHeight="1">
      <c r="A836" s="41"/>
      <c r="B836" s="47"/>
      <c r="C836" s="319" t="s">
        <v>21</v>
      </c>
      <c r="D836" s="319" t="s">
        <v>2391</v>
      </c>
      <c r="E836" s="20" t="s">
        <v>21</v>
      </c>
      <c r="F836" s="320">
        <v>4.7699999999999996</v>
      </c>
      <c r="G836" s="41"/>
      <c r="H836" s="47"/>
    </row>
    <row r="837" s="2" customFormat="1" ht="16.8" customHeight="1">
      <c r="A837" s="41"/>
      <c r="B837" s="47"/>
      <c r="C837" s="319" t="s">
        <v>21</v>
      </c>
      <c r="D837" s="319" t="s">
        <v>2392</v>
      </c>
      <c r="E837" s="20" t="s">
        <v>21</v>
      </c>
      <c r="F837" s="320">
        <v>2.0899999999999999</v>
      </c>
      <c r="G837" s="41"/>
      <c r="H837" s="47"/>
    </row>
    <row r="838" s="2" customFormat="1" ht="16.8" customHeight="1">
      <c r="A838" s="41"/>
      <c r="B838" s="47"/>
      <c r="C838" s="319" t="s">
        <v>21</v>
      </c>
      <c r="D838" s="319" t="s">
        <v>2393</v>
      </c>
      <c r="E838" s="20" t="s">
        <v>21</v>
      </c>
      <c r="F838" s="320">
        <v>2.0899999999999999</v>
      </c>
      <c r="G838" s="41"/>
      <c r="H838" s="47"/>
    </row>
    <row r="839" s="2" customFormat="1" ht="16.8" customHeight="1">
      <c r="A839" s="41"/>
      <c r="B839" s="47"/>
      <c r="C839" s="319" t="s">
        <v>21</v>
      </c>
      <c r="D839" s="319" t="s">
        <v>2394</v>
      </c>
      <c r="E839" s="20" t="s">
        <v>21</v>
      </c>
      <c r="F839" s="320">
        <v>6.4100000000000001</v>
      </c>
      <c r="G839" s="41"/>
      <c r="H839" s="47"/>
    </row>
    <row r="840" s="2" customFormat="1" ht="16.8" customHeight="1">
      <c r="A840" s="41"/>
      <c r="B840" s="47"/>
      <c r="C840" s="319" t="s">
        <v>21</v>
      </c>
      <c r="D840" s="319" t="s">
        <v>2395</v>
      </c>
      <c r="E840" s="20" t="s">
        <v>21</v>
      </c>
      <c r="F840" s="320">
        <v>41.009999999999998</v>
      </c>
      <c r="G840" s="41"/>
      <c r="H840" s="47"/>
    </row>
    <row r="841" s="2" customFormat="1" ht="16.8" customHeight="1">
      <c r="A841" s="41"/>
      <c r="B841" s="47"/>
      <c r="C841" s="319" t="s">
        <v>21</v>
      </c>
      <c r="D841" s="319" t="s">
        <v>2396</v>
      </c>
      <c r="E841" s="20" t="s">
        <v>21</v>
      </c>
      <c r="F841" s="320">
        <v>41.200000000000003</v>
      </c>
      <c r="G841" s="41"/>
      <c r="H841" s="47"/>
    </row>
    <row r="842" s="2" customFormat="1" ht="16.8" customHeight="1">
      <c r="A842" s="41"/>
      <c r="B842" s="47"/>
      <c r="C842" s="319" t="s">
        <v>21</v>
      </c>
      <c r="D842" s="319" t="s">
        <v>2397</v>
      </c>
      <c r="E842" s="20" t="s">
        <v>21</v>
      </c>
      <c r="F842" s="320">
        <v>22.98</v>
      </c>
      <c r="G842" s="41"/>
      <c r="H842" s="47"/>
    </row>
    <row r="843" s="2" customFormat="1" ht="16.8" customHeight="1">
      <c r="A843" s="41"/>
      <c r="B843" s="47"/>
      <c r="C843" s="319" t="s">
        <v>21</v>
      </c>
      <c r="D843" s="319" t="s">
        <v>2398</v>
      </c>
      <c r="E843" s="20" t="s">
        <v>21</v>
      </c>
      <c r="F843" s="320">
        <v>21.449999999999999</v>
      </c>
      <c r="G843" s="41"/>
      <c r="H843" s="47"/>
    </row>
    <row r="844" s="2" customFormat="1" ht="16.8" customHeight="1">
      <c r="A844" s="41"/>
      <c r="B844" s="47"/>
      <c r="C844" s="319" t="s">
        <v>21</v>
      </c>
      <c r="D844" s="319" t="s">
        <v>2399</v>
      </c>
      <c r="E844" s="20" t="s">
        <v>21</v>
      </c>
      <c r="F844" s="320">
        <v>3.73</v>
      </c>
      <c r="G844" s="41"/>
      <c r="H844" s="47"/>
    </row>
    <row r="845" s="2" customFormat="1" ht="16.8" customHeight="1">
      <c r="A845" s="41"/>
      <c r="B845" s="47"/>
      <c r="C845" s="319" t="s">
        <v>21</v>
      </c>
      <c r="D845" s="319" t="s">
        <v>2400</v>
      </c>
      <c r="E845" s="20" t="s">
        <v>21</v>
      </c>
      <c r="F845" s="320">
        <v>9.4399999999999995</v>
      </c>
      <c r="G845" s="41"/>
      <c r="H845" s="47"/>
    </row>
    <row r="846" s="2" customFormat="1" ht="16.8" customHeight="1">
      <c r="A846" s="41"/>
      <c r="B846" s="47"/>
      <c r="C846" s="319" t="s">
        <v>21</v>
      </c>
      <c r="D846" s="319" t="s">
        <v>2401</v>
      </c>
      <c r="E846" s="20" t="s">
        <v>21</v>
      </c>
      <c r="F846" s="320">
        <v>3.2999999999999998</v>
      </c>
      <c r="G846" s="41"/>
      <c r="H846" s="47"/>
    </row>
    <row r="847" s="2" customFormat="1" ht="16.8" customHeight="1">
      <c r="A847" s="41"/>
      <c r="B847" s="47"/>
      <c r="C847" s="319" t="s">
        <v>21</v>
      </c>
      <c r="D847" s="319" t="s">
        <v>2402</v>
      </c>
      <c r="E847" s="20" t="s">
        <v>21</v>
      </c>
      <c r="F847" s="320">
        <v>50.659999999999997</v>
      </c>
      <c r="G847" s="41"/>
      <c r="H847" s="47"/>
    </row>
    <row r="848" s="2" customFormat="1" ht="16.8" customHeight="1">
      <c r="A848" s="41"/>
      <c r="B848" s="47"/>
      <c r="C848" s="319" t="s">
        <v>21</v>
      </c>
      <c r="D848" s="319" t="s">
        <v>2403</v>
      </c>
      <c r="E848" s="20" t="s">
        <v>21</v>
      </c>
      <c r="F848" s="320">
        <v>20.170000000000002</v>
      </c>
      <c r="G848" s="41"/>
      <c r="H848" s="47"/>
    </row>
    <row r="849" s="2" customFormat="1" ht="16.8" customHeight="1">
      <c r="A849" s="41"/>
      <c r="B849" s="47"/>
      <c r="C849" s="319" t="s">
        <v>21</v>
      </c>
      <c r="D849" s="319" t="s">
        <v>2404</v>
      </c>
      <c r="E849" s="20" t="s">
        <v>21</v>
      </c>
      <c r="F849" s="320">
        <v>19.949999999999999</v>
      </c>
      <c r="G849" s="41"/>
      <c r="H849" s="47"/>
    </row>
    <row r="850" s="2" customFormat="1" ht="16.8" customHeight="1">
      <c r="A850" s="41"/>
      <c r="B850" s="47"/>
      <c r="C850" s="319" t="s">
        <v>21</v>
      </c>
      <c r="D850" s="319" t="s">
        <v>2405</v>
      </c>
      <c r="E850" s="20" t="s">
        <v>21</v>
      </c>
      <c r="F850" s="320">
        <v>45.100000000000001</v>
      </c>
      <c r="G850" s="41"/>
      <c r="H850" s="47"/>
    </row>
    <row r="851" s="2" customFormat="1" ht="16.8" customHeight="1">
      <c r="A851" s="41"/>
      <c r="B851" s="47"/>
      <c r="C851" s="319" t="s">
        <v>21</v>
      </c>
      <c r="D851" s="319" t="s">
        <v>2406</v>
      </c>
      <c r="E851" s="20" t="s">
        <v>21</v>
      </c>
      <c r="F851" s="320">
        <v>20.079999999999998</v>
      </c>
      <c r="G851" s="41"/>
      <c r="H851" s="47"/>
    </row>
    <row r="852" s="2" customFormat="1" ht="16.8" customHeight="1">
      <c r="A852" s="41"/>
      <c r="B852" s="47"/>
      <c r="C852" s="319" t="s">
        <v>21</v>
      </c>
      <c r="D852" s="319" t="s">
        <v>2407</v>
      </c>
      <c r="E852" s="20" t="s">
        <v>21</v>
      </c>
      <c r="F852" s="320">
        <v>20.170000000000002</v>
      </c>
      <c r="G852" s="41"/>
      <c r="H852" s="47"/>
    </row>
    <row r="853" s="2" customFormat="1" ht="16.8" customHeight="1">
      <c r="A853" s="41"/>
      <c r="B853" s="47"/>
      <c r="C853" s="319" t="s">
        <v>21</v>
      </c>
      <c r="D853" s="319" t="s">
        <v>2408</v>
      </c>
      <c r="E853" s="20" t="s">
        <v>21</v>
      </c>
      <c r="F853" s="320">
        <v>8.7400000000000002</v>
      </c>
      <c r="G853" s="41"/>
      <c r="H853" s="47"/>
    </row>
    <row r="854" s="2" customFormat="1" ht="16.8" customHeight="1">
      <c r="A854" s="41"/>
      <c r="B854" s="47"/>
      <c r="C854" s="319" t="s">
        <v>21</v>
      </c>
      <c r="D854" s="319" t="s">
        <v>2409</v>
      </c>
      <c r="E854" s="20" t="s">
        <v>21</v>
      </c>
      <c r="F854" s="320">
        <v>2.8500000000000001</v>
      </c>
      <c r="G854" s="41"/>
      <c r="H854" s="47"/>
    </row>
    <row r="855" s="2" customFormat="1" ht="16.8" customHeight="1">
      <c r="A855" s="41"/>
      <c r="B855" s="47"/>
      <c r="C855" s="319" t="s">
        <v>21</v>
      </c>
      <c r="D855" s="319" t="s">
        <v>2410</v>
      </c>
      <c r="E855" s="20" t="s">
        <v>21</v>
      </c>
      <c r="F855" s="320">
        <v>5.79</v>
      </c>
      <c r="G855" s="41"/>
      <c r="H855" s="47"/>
    </row>
    <row r="856" s="2" customFormat="1" ht="16.8" customHeight="1">
      <c r="A856" s="41"/>
      <c r="B856" s="47"/>
      <c r="C856" s="319" t="s">
        <v>21</v>
      </c>
      <c r="D856" s="319" t="s">
        <v>2411</v>
      </c>
      <c r="E856" s="20" t="s">
        <v>21</v>
      </c>
      <c r="F856" s="320">
        <v>7.1399999999999997</v>
      </c>
      <c r="G856" s="41"/>
      <c r="H856" s="47"/>
    </row>
    <row r="857" s="2" customFormat="1" ht="16.8" customHeight="1">
      <c r="A857" s="41"/>
      <c r="B857" s="47"/>
      <c r="C857" s="319" t="s">
        <v>21</v>
      </c>
      <c r="D857" s="319" t="s">
        <v>21</v>
      </c>
      <c r="E857" s="20" t="s">
        <v>21</v>
      </c>
      <c r="F857" s="320">
        <v>0</v>
      </c>
      <c r="G857" s="41"/>
      <c r="H857" s="47"/>
    </row>
    <row r="858" s="2" customFormat="1" ht="16.8" customHeight="1">
      <c r="A858" s="41"/>
      <c r="B858" s="47"/>
      <c r="C858" s="319" t="s">
        <v>21</v>
      </c>
      <c r="D858" s="319" t="s">
        <v>1102</v>
      </c>
      <c r="E858" s="20" t="s">
        <v>21</v>
      </c>
      <c r="F858" s="320">
        <v>0</v>
      </c>
      <c r="G858" s="41"/>
      <c r="H858" s="47"/>
    </row>
    <row r="859" s="2" customFormat="1" ht="16.8" customHeight="1">
      <c r="A859" s="41"/>
      <c r="B859" s="47"/>
      <c r="C859" s="319" t="s">
        <v>21</v>
      </c>
      <c r="D859" s="319" t="s">
        <v>2412</v>
      </c>
      <c r="E859" s="20" t="s">
        <v>21</v>
      </c>
      <c r="F859" s="320">
        <v>15.029999999999999</v>
      </c>
      <c r="G859" s="41"/>
      <c r="H859" s="47"/>
    </row>
    <row r="860" s="2" customFormat="1" ht="16.8" customHeight="1">
      <c r="A860" s="41"/>
      <c r="B860" s="47"/>
      <c r="C860" s="319" t="s">
        <v>21</v>
      </c>
      <c r="D860" s="319" t="s">
        <v>2413</v>
      </c>
      <c r="E860" s="20" t="s">
        <v>21</v>
      </c>
      <c r="F860" s="320">
        <v>35.350000000000001</v>
      </c>
      <c r="G860" s="41"/>
      <c r="H860" s="47"/>
    </row>
    <row r="861" s="2" customFormat="1" ht="16.8" customHeight="1">
      <c r="A861" s="41"/>
      <c r="B861" s="47"/>
      <c r="C861" s="319" t="s">
        <v>21</v>
      </c>
      <c r="D861" s="319" t="s">
        <v>2414</v>
      </c>
      <c r="E861" s="20" t="s">
        <v>21</v>
      </c>
      <c r="F861" s="320">
        <v>12.74</v>
      </c>
      <c r="G861" s="41"/>
      <c r="H861" s="47"/>
    </row>
    <row r="862" s="2" customFormat="1" ht="16.8" customHeight="1">
      <c r="A862" s="41"/>
      <c r="B862" s="47"/>
      <c r="C862" s="319" t="s">
        <v>21</v>
      </c>
      <c r="D862" s="319" t="s">
        <v>2415</v>
      </c>
      <c r="E862" s="20" t="s">
        <v>21</v>
      </c>
      <c r="F862" s="320">
        <v>10.140000000000001</v>
      </c>
      <c r="G862" s="41"/>
      <c r="H862" s="47"/>
    </row>
    <row r="863" s="2" customFormat="1" ht="16.8" customHeight="1">
      <c r="A863" s="41"/>
      <c r="B863" s="47"/>
      <c r="C863" s="319" t="s">
        <v>21</v>
      </c>
      <c r="D863" s="319" t="s">
        <v>2416</v>
      </c>
      <c r="E863" s="20" t="s">
        <v>21</v>
      </c>
      <c r="F863" s="320">
        <v>12.59</v>
      </c>
      <c r="G863" s="41"/>
      <c r="H863" s="47"/>
    </row>
    <row r="864" s="2" customFormat="1" ht="16.8" customHeight="1">
      <c r="A864" s="41"/>
      <c r="B864" s="47"/>
      <c r="C864" s="319" t="s">
        <v>21</v>
      </c>
      <c r="D864" s="319" t="s">
        <v>2417</v>
      </c>
      <c r="E864" s="20" t="s">
        <v>21</v>
      </c>
      <c r="F864" s="320">
        <v>14.449999999999999</v>
      </c>
      <c r="G864" s="41"/>
      <c r="H864" s="47"/>
    </row>
    <row r="865" s="2" customFormat="1" ht="16.8" customHeight="1">
      <c r="A865" s="41"/>
      <c r="B865" s="47"/>
      <c r="C865" s="319" t="s">
        <v>21</v>
      </c>
      <c r="D865" s="319" t="s">
        <v>2418</v>
      </c>
      <c r="E865" s="20" t="s">
        <v>21</v>
      </c>
      <c r="F865" s="320">
        <v>16.940000000000001</v>
      </c>
      <c r="G865" s="41"/>
      <c r="H865" s="47"/>
    </row>
    <row r="866" s="2" customFormat="1" ht="16.8" customHeight="1">
      <c r="A866" s="41"/>
      <c r="B866" s="47"/>
      <c r="C866" s="319" t="s">
        <v>21</v>
      </c>
      <c r="D866" s="319" t="s">
        <v>2419</v>
      </c>
      <c r="E866" s="20" t="s">
        <v>21</v>
      </c>
      <c r="F866" s="320">
        <v>14.58</v>
      </c>
      <c r="G866" s="41"/>
      <c r="H866" s="47"/>
    </row>
    <row r="867" s="2" customFormat="1" ht="16.8" customHeight="1">
      <c r="A867" s="41"/>
      <c r="B867" s="47"/>
      <c r="C867" s="319" t="s">
        <v>21</v>
      </c>
      <c r="D867" s="319" t="s">
        <v>2420</v>
      </c>
      <c r="E867" s="20" t="s">
        <v>21</v>
      </c>
      <c r="F867" s="320">
        <v>13.890000000000001</v>
      </c>
      <c r="G867" s="41"/>
      <c r="H867" s="47"/>
    </row>
    <row r="868" s="2" customFormat="1" ht="16.8" customHeight="1">
      <c r="A868" s="41"/>
      <c r="B868" s="47"/>
      <c r="C868" s="319" t="s">
        <v>21</v>
      </c>
      <c r="D868" s="319" t="s">
        <v>2421</v>
      </c>
      <c r="E868" s="20" t="s">
        <v>21</v>
      </c>
      <c r="F868" s="320">
        <v>4.25</v>
      </c>
      <c r="G868" s="41"/>
      <c r="H868" s="47"/>
    </row>
    <row r="869" s="2" customFormat="1" ht="16.8" customHeight="1">
      <c r="A869" s="41"/>
      <c r="B869" s="47"/>
      <c r="C869" s="319" t="s">
        <v>21</v>
      </c>
      <c r="D869" s="319" t="s">
        <v>2422</v>
      </c>
      <c r="E869" s="20" t="s">
        <v>21</v>
      </c>
      <c r="F869" s="320">
        <v>2.7400000000000002</v>
      </c>
      <c r="G869" s="41"/>
      <c r="H869" s="47"/>
    </row>
    <row r="870" s="2" customFormat="1" ht="16.8" customHeight="1">
      <c r="A870" s="41"/>
      <c r="B870" s="47"/>
      <c r="C870" s="319" t="s">
        <v>21</v>
      </c>
      <c r="D870" s="319" t="s">
        <v>2423</v>
      </c>
      <c r="E870" s="20" t="s">
        <v>21</v>
      </c>
      <c r="F870" s="320">
        <v>2.7400000000000002</v>
      </c>
      <c r="G870" s="41"/>
      <c r="H870" s="47"/>
    </row>
    <row r="871" s="2" customFormat="1" ht="16.8" customHeight="1">
      <c r="A871" s="41"/>
      <c r="B871" s="47"/>
      <c r="C871" s="319" t="s">
        <v>21</v>
      </c>
      <c r="D871" s="319" t="s">
        <v>2424</v>
      </c>
      <c r="E871" s="20" t="s">
        <v>21</v>
      </c>
      <c r="F871" s="320">
        <v>5.5599999999999996</v>
      </c>
      <c r="G871" s="41"/>
      <c r="H871" s="47"/>
    </row>
    <row r="872" s="2" customFormat="1" ht="16.8" customHeight="1">
      <c r="A872" s="41"/>
      <c r="B872" s="47"/>
      <c r="C872" s="319" t="s">
        <v>21</v>
      </c>
      <c r="D872" s="319" t="s">
        <v>2425</v>
      </c>
      <c r="E872" s="20" t="s">
        <v>21</v>
      </c>
      <c r="F872" s="320">
        <v>28.170000000000002</v>
      </c>
      <c r="G872" s="41"/>
      <c r="H872" s="47"/>
    </row>
    <row r="873" s="2" customFormat="1" ht="16.8" customHeight="1">
      <c r="A873" s="41"/>
      <c r="B873" s="47"/>
      <c r="C873" s="319" t="s">
        <v>21</v>
      </c>
      <c r="D873" s="319" t="s">
        <v>2426</v>
      </c>
      <c r="E873" s="20" t="s">
        <v>21</v>
      </c>
      <c r="F873" s="320">
        <v>19.719999999999999</v>
      </c>
      <c r="G873" s="41"/>
      <c r="H873" s="47"/>
    </row>
    <row r="874" s="2" customFormat="1" ht="16.8" customHeight="1">
      <c r="A874" s="41"/>
      <c r="B874" s="47"/>
      <c r="C874" s="319" t="s">
        <v>21</v>
      </c>
      <c r="D874" s="319" t="s">
        <v>2427</v>
      </c>
      <c r="E874" s="20" t="s">
        <v>21</v>
      </c>
      <c r="F874" s="320">
        <v>11.859999999999999</v>
      </c>
      <c r="G874" s="41"/>
      <c r="H874" s="47"/>
    </row>
    <row r="875" s="2" customFormat="1" ht="16.8" customHeight="1">
      <c r="A875" s="41"/>
      <c r="B875" s="47"/>
      <c r="C875" s="319" t="s">
        <v>21</v>
      </c>
      <c r="D875" s="319" t="s">
        <v>2428</v>
      </c>
      <c r="E875" s="20" t="s">
        <v>21</v>
      </c>
      <c r="F875" s="320">
        <v>11.050000000000001</v>
      </c>
      <c r="G875" s="41"/>
      <c r="H875" s="47"/>
    </row>
    <row r="876" s="2" customFormat="1" ht="16.8" customHeight="1">
      <c r="A876" s="41"/>
      <c r="B876" s="47"/>
      <c r="C876" s="319" t="s">
        <v>21</v>
      </c>
      <c r="D876" s="319" t="s">
        <v>2429</v>
      </c>
      <c r="E876" s="20" t="s">
        <v>21</v>
      </c>
      <c r="F876" s="320">
        <v>1.71</v>
      </c>
      <c r="G876" s="41"/>
      <c r="H876" s="47"/>
    </row>
    <row r="877" s="2" customFormat="1" ht="16.8" customHeight="1">
      <c r="A877" s="41"/>
      <c r="B877" s="47"/>
      <c r="C877" s="319" t="s">
        <v>21</v>
      </c>
      <c r="D877" s="319" t="s">
        <v>2430</v>
      </c>
      <c r="E877" s="20" t="s">
        <v>21</v>
      </c>
      <c r="F877" s="320">
        <v>13.41</v>
      </c>
      <c r="G877" s="41"/>
      <c r="H877" s="47"/>
    </row>
    <row r="878" s="2" customFormat="1" ht="16.8" customHeight="1">
      <c r="A878" s="41"/>
      <c r="B878" s="47"/>
      <c r="C878" s="319" t="s">
        <v>21</v>
      </c>
      <c r="D878" s="319" t="s">
        <v>2431</v>
      </c>
      <c r="E878" s="20" t="s">
        <v>21</v>
      </c>
      <c r="F878" s="320">
        <v>2.04</v>
      </c>
      <c r="G878" s="41"/>
      <c r="H878" s="47"/>
    </row>
    <row r="879" s="2" customFormat="1" ht="16.8" customHeight="1">
      <c r="A879" s="41"/>
      <c r="B879" s="47"/>
      <c r="C879" s="319" t="s">
        <v>21</v>
      </c>
      <c r="D879" s="319" t="s">
        <v>2432</v>
      </c>
      <c r="E879" s="20" t="s">
        <v>21</v>
      </c>
      <c r="F879" s="320">
        <v>41.200000000000003</v>
      </c>
      <c r="G879" s="41"/>
      <c r="H879" s="47"/>
    </row>
    <row r="880" s="2" customFormat="1" ht="16.8" customHeight="1">
      <c r="A880" s="41"/>
      <c r="B880" s="47"/>
      <c r="C880" s="319" t="s">
        <v>21</v>
      </c>
      <c r="D880" s="319" t="s">
        <v>2433</v>
      </c>
      <c r="E880" s="20" t="s">
        <v>21</v>
      </c>
      <c r="F880" s="320">
        <v>13.949999999999999</v>
      </c>
      <c r="G880" s="41"/>
      <c r="H880" s="47"/>
    </row>
    <row r="881" s="2" customFormat="1" ht="16.8" customHeight="1">
      <c r="A881" s="41"/>
      <c r="B881" s="47"/>
      <c r="C881" s="319" t="s">
        <v>21</v>
      </c>
      <c r="D881" s="319" t="s">
        <v>2434</v>
      </c>
      <c r="E881" s="20" t="s">
        <v>21</v>
      </c>
      <c r="F881" s="320">
        <v>2.6499999999999999</v>
      </c>
      <c r="G881" s="41"/>
      <c r="H881" s="47"/>
    </row>
    <row r="882" s="2" customFormat="1" ht="16.8" customHeight="1">
      <c r="A882" s="41"/>
      <c r="B882" s="47"/>
      <c r="C882" s="319" t="s">
        <v>21</v>
      </c>
      <c r="D882" s="319" t="s">
        <v>2435</v>
      </c>
      <c r="E882" s="20" t="s">
        <v>21</v>
      </c>
      <c r="F882" s="320">
        <v>7.7300000000000004</v>
      </c>
      <c r="G882" s="41"/>
      <c r="H882" s="47"/>
    </row>
    <row r="883" s="2" customFormat="1" ht="16.8" customHeight="1">
      <c r="A883" s="41"/>
      <c r="B883" s="47"/>
      <c r="C883" s="319" t="s">
        <v>21</v>
      </c>
      <c r="D883" s="319" t="s">
        <v>21</v>
      </c>
      <c r="E883" s="20" t="s">
        <v>21</v>
      </c>
      <c r="F883" s="320">
        <v>0</v>
      </c>
      <c r="G883" s="41"/>
      <c r="H883" s="47"/>
    </row>
    <row r="884" s="2" customFormat="1" ht="16.8" customHeight="1">
      <c r="A884" s="41"/>
      <c r="B884" s="47"/>
      <c r="C884" s="319" t="s">
        <v>2001</v>
      </c>
      <c r="D884" s="319" t="s">
        <v>380</v>
      </c>
      <c r="E884" s="20" t="s">
        <v>21</v>
      </c>
      <c r="F884" s="320">
        <v>1254.79</v>
      </c>
      <c r="G884" s="41"/>
      <c r="H884" s="47"/>
    </row>
    <row r="885" s="2" customFormat="1" ht="16.8" customHeight="1">
      <c r="A885" s="41"/>
      <c r="B885" s="47"/>
      <c r="C885" s="321" t="s">
        <v>6195</v>
      </c>
      <c r="D885" s="41"/>
      <c r="E885" s="41"/>
      <c r="F885" s="41"/>
      <c r="G885" s="41"/>
      <c r="H885" s="47"/>
    </row>
    <row r="886" s="2" customFormat="1" ht="16.8" customHeight="1">
      <c r="A886" s="41"/>
      <c r="B886" s="47"/>
      <c r="C886" s="319" t="s">
        <v>1869</v>
      </c>
      <c r="D886" s="319" t="s">
        <v>6209</v>
      </c>
      <c r="E886" s="20" t="s">
        <v>248</v>
      </c>
      <c r="F886" s="320">
        <v>1254.79</v>
      </c>
      <c r="G886" s="41"/>
      <c r="H886" s="47"/>
    </row>
    <row r="887" s="2" customFormat="1" ht="16.8" customHeight="1">
      <c r="A887" s="41"/>
      <c r="B887" s="47"/>
      <c r="C887" s="319" t="s">
        <v>2239</v>
      </c>
      <c r="D887" s="319" t="s">
        <v>6245</v>
      </c>
      <c r="E887" s="20" t="s">
        <v>218</v>
      </c>
      <c r="F887" s="320">
        <v>107.09399999999999</v>
      </c>
      <c r="G887" s="41"/>
      <c r="H887" s="47"/>
    </row>
    <row r="888" s="2" customFormat="1" ht="16.8" customHeight="1">
      <c r="A888" s="41"/>
      <c r="B888" s="47"/>
      <c r="C888" s="319" t="s">
        <v>2247</v>
      </c>
      <c r="D888" s="319" t="s">
        <v>6246</v>
      </c>
      <c r="E888" s="20" t="s">
        <v>218</v>
      </c>
      <c r="F888" s="320">
        <v>107.09399999999999</v>
      </c>
      <c r="G888" s="41"/>
      <c r="H888" s="47"/>
    </row>
    <row r="889" s="2" customFormat="1" ht="16.8" customHeight="1">
      <c r="A889" s="41"/>
      <c r="B889" s="47"/>
      <c r="C889" s="319" t="s">
        <v>2251</v>
      </c>
      <c r="D889" s="319" t="s">
        <v>2252</v>
      </c>
      <c r="E889" s="20" t="s">
        <v>248</v>
      </c>
      <c r="F889" s="320">
        <v>1338.6800000000001</v>
      </c>
      <c r="G889" s="41"/>
      <c r="H889" s="47"/>
    </row>
    <row r="890" s="2" customFormat="1" ht="16.8" customHeight="1">
      <c r="A890" s="41"/>
      <c r="B890" s="47"/>
      <c r="C890" s="319" t="s">
        <v>2436</v>
      </c>
      <c r="D890" s="319" t="s">
        <v>2437</v>
      </c>
      <c r="E890" s="20" t="s">
        <v>248</v>
      </c>
      <c r="F890" s="320">
        <v>1317.53</v>
      </c>
      <c r="G890" s="41"/>
      <c r="H890" s="47"/>
    </row>
    <row r="891" s="2" customFormat="1" ht="16.8" customHeight="1">
      <c r="A891" s="41"/>
      <c r="B891" s="47"/>
      <c r="C891" s="315" t="s">
        <v>2003</v>
      </c>
      <c r="D891" s="316" t="s">
        <v>21</v>
      </c>
      <c r="E891" s="317" t="s">
        <v>21</v>
      </c>
      <c r="F891" s="318">
        <v>83.890000000000001</v>
      </c>
      <c r="G891" s="41"/>
      <c r="H891" s="47"/>
    </row>
    <row r="892" s="2" customFormat="1" ht="16.8" customHeight="1">
      <c r="A892" s="41"/>
      <c r="B892" s="47"/>
      <c r="C892" s="319" t="s">
        <v>21</v>
      </c>
      <c r="D892" s="319" t="s">
        <v>2245</v>
      </c>
      <c r="E892" s="20" t="s">
        <v>21</v>
      </c>
      <c r="F892" s="320">
        <v>0</v>
      </c>
      <c r="G892" s="41"/>
      <c r="H892" s="47"/>
    </row>
    <row r="893" s="2" customFormat="1" ht="16.8" customHeight="1">
      <c r="A893" s="41"/>
      <c r="B893" s="47"/>
      <c r="C893" s="319" t="s">
        <v>21</v>
      </c>
      <c r="D893" s="319" t="s">
        <v>1035</v>
      </c>
      <c r="E893" s="20" t="s">
        <v>21</v>
      </c>
      <c r="F893" s="320">
        <v>0</v>
      </c>
      <c r="G893" s="41"/>
      <c r="H893" s="47"/>
    </row>
    <row r="894" s="2" customFormat="1" ht="16.8" customHeight="1">
      <c r="A894" s="41"/>
      <c r="B894" s="47"/>
      <c r="C894" s="319" t="s">
        <v>21</v>
      </c>
      <c r="D894" s="319" t="s">
        <v>2441</v>
      </c>
      <c r="E894" s="20" t="s">
        <v>21</v>
      </c>
      <c r="F894" s="320">
        <v>62.5</v>
      </c>
      <c r="G894" s="41"/>
      <c r="H894" s="47"/>
    </row>
    <row r="895" s="2" customFormat="1" ht="16.8" customHeight="1">
      <c r="A895" s="41"/>
      <c r="B895" s="47"/>
      <c r="C895" s="319" t="s">
        <v>21</v>
      </c>
      <c r="D895" s="319" t="s">
        <v>2442</v>
      </c>
      <c r="E895" s="20" t="s">
        <v>21</v>
      </c>
      <c r="F895" s="320">
        <v>12.74</v>
      </c>
      <c r="G895" s="41"/>
      <c r="H895" s="47"/>
    </row>
    <row r="896" s="2" customFormat="1" ht="16.8" customHeight="1">
      <c r="A896" s="41"/>
      <c r="B896" s="47"/>
      <c r="C896" s="319" t="s">
        <v>21</v>
      </c>
      <c r="D896" s="319" t="s">
        <v>2443</v>
      </c>
      <c r="E896" s="20" t="s">
        <v>21</v>
      </c>
      <c r="F896" s="320">
        <v>8.6500000000000004</v>
      </c>
      <c r="G896" s="41"/>
      <c r="H896" s="47"/>
    </row>
    <row r="897" s="2" customFormat="1" ht="16.8" customHeight="1">
      <c r="A897" s="41"/>
      <c r="B897" s="47"/>
      <c r="C897" s="319" t="s">
        <v>21</v>
      </c>
      <c r="D897" s="319" t="s">
        <v>21</v>
      </c>
      <c r="E897" s="20" t="s">
        <v>21</v>
      </c>
      <c r="F897" s="320">
        <v>0</v>
      </c>
      <c r="G897" s="41"/>
      <c r="H897" s="47"/>
    </row>
    <row r="898" s="2" customFormat="1" ht="16.8" customHeight="1">
      <c r="A898" s="41"/>
      <c r="B898" s="47"/>
      <c r="C898" s="319" t="s">
        <v>2003</v>
      </c>
      <c r="D898" s="319" t="s">
        <v>380</v>
      </c>
      <c r="E898" s="20" t="s">
        <v>21</v>
      </c>
      <c r="F898" s="320">
        <v>83.890000000000001</v>
      </c>
      <c r="G898" s="41"/>
      <c r="H898" s="47"/>
    </row>
    <row r="899" s="2" customFormat="1" ht="16.8" customHeight="1">
      <c r="A899" s="41"/>
      <c r="B899" s="47"/>
      <c r="C899" s="321" t="s">
        <v>6195</v>
      </c>
      <c r="D899" s="41"/>
      <c r="E899" s="41"/>
      <c r="F899" s="41"/>
      <c r="G899" s="41"/>
      <c r="H899" s="47"/>
    </row>
    <row r="900" s="2" customFormat="1" ht="16.8" customHeight="1">
      <c r="A900" s="41"/>
      <c r="B900" s="47"/>
      <c r="C900" s="319" t="s">
        <v>1869</v>
      </c>
      <c r="D900" s="319" t="s">
        <v>6209</v>
      </c>
      <c r="E900" s="20" t="s">
        <v>248</v>
      </c>
      <c r="F900" s="320">
        <v>83.890000000000001</v>
      </c>
      <c r="G900" s="41"/>
      <c r="H900" s="47"/>
    </row>
    <row r="901" s="2" customFormat="1" ht="16.8" customHeight="1">
      <c r="A901" s="41"/>
      <c r="B901" s="47"/>
      <c r="C901" s="319" t="s">
        <v>2239</v>
      </c>
      <c r="D901" s="319" t="s">
        <v>6245</v>
      </c>
      <c r="E901" s="20" t="s">
        <v>218</v>
      </c>
      <c r="F901" s="320">
        <v>107.09399999999999</v>
      </c>
      <c r="G901" s="41"/>
      <c r="H901" s="47"/>
    </row>
    <row r="902" s="2" customFormat="1" ht="16.8" customHeight="1">
      <c r="A902" s="41"/>
      <c r="B902" s="47"/>
      <c r="C902" s="319" t="s">
        <v>2247</v>
      </c>
      <c r="D902" s="319" t="s">
        <v>6246</v>
      </c>
      <c r="E902" s="20" t="s">
        <v>218</v>
      </c>
      <c r="F902" s="320">
        <v>107.09399999999999</v>
      </c>
      <c r="G902" s="41"/>
      <c r="H902" s="47"/>
    </row>
    <row r="903" s="2" customFormat="1" ht="16.8" customHeight="1">
      <c r="A903" s="41"/>
      <c r="B903" s="47"/>
      <c r="C903" s="319" t="s">
        <v>2251</v>
      </c>
      <c r="D903" s="319" t="s">
        <v>2252</v>
      </c>
      <c r="E903" s="20" t="s">
        <v>248</v>
      </c>
      <c r="F903" s="320">
        <v>1338.6800000000001</v>
      </c>
      <c r="G903" s="41"/>
      <c r="H903" s="47"/>
    </row>
    <row r="904" s="2" customFormat="1" ht="16.8" customHeight="1">
      <c r="A904" s="41"/>
      <c r="B904" s="47"/>
      <c r="C904" s="319" t="s">
        <v>2601</v>
      </c>
      <c r="D904" s="319" t="s">
        <v>2602</v>
      </c>
      <c r="E904" s="20" t="s">
        <v>248</v>
      </c>
      <c r="F904" s="320">
        <v>83.890000000000001</v>
      </c>
      <c r="G904" s="41"/>
      <c r="H904" s="47"/>
    </row>
    <row r="905" s="2" customFormat="1" ht="16.8" customHeight="1">
      <c r="A905" s="41"/>
      <c r="B905" s="47"/>
      <c r="C905" s="319" t="s">
        <v>2444</v>
      </c>
      <c r="D905" s="319" t="s">
        <v>2445</v>
      </c>
      <c r="E905" s="20" t="s">
        <v>248</v>
      </c>
      <c r="F905" s="320">
        <v>88.084999999999994</v>
      </c>
      <c r="G905" s="41"/>
      <c r="H905" s="47"/>
    </row>
    <row r="906" s="2" customFormat="1" ht="16.8" customHeight="1">
      <c r="A906" s="41"/>
      <c r="B906" s="47"/>
      <c r="C906" s="315" t="s">
        <v>2005</v>
      </c>
      <c r="D906" s="316" t="s">
        <v>21</v>
      </c>
      <c r="E906" s="317" t="s">
        <v>21</v>
      </c>
      <c r="F906" s="318">
        <v>1611.0799999999999</v>
      </c>
      <c r="G906" s="41"/>
      <c r="H906" s="47"/>
    </row>
    <row r="907" s="2" customFormat="1" ht="16.8" customHeight="1">
      <c r="A907" s="41"/>
      <c r="B907" s="47"/>
      <c r="C907" s="319" t="s">
        <v>21</v>
      </c>
      <c r="D907" s="319" t="s">
        <v>2019</v>
      </c>
      <c r="E907" s="20" t="s">
        <v>21</v>
      </c>
      <c r="F907" s="320">
        <v>355.22000000000003</v>
      </c>
      <c r="G907" s="41"/>
      <c r="H907" s="47"/>
    </row>
    <row r="908" s="2" customFormat="1" ht="16.8" customHeight="1">
      <c r="A908" s="41"/>
      <c r="B908" s="47"/>
      <c r="C908" s="319" t="s">
        <v>21</v>
      </c>
      <c r="D908" s="319" t="s">
        <v>2024</v>
      </c>
      <c r="E908" s="20" t="s">
        <v>21</v>
      </c>
      <c r="F908" s="320">
        <v>62.5</v>
      </c>
      <c r="G908" s="41"/>
      <c r="H908" s="47"/>
    </row>
    <row r="909" s="2" customFormat="1" ht="16.8" customHeight="1">
      <c r="A909" s="41"/>
      <c r="B909" s="47"/>
      <c r="C909" s="319" t="s">
        <v>21</v>
      </c>
      <c r="D909" s="319" t="s">
        <v>2028</v>
      </c>
      <c r="E909" s="20" t="s">
        <v>21</v>
      </c>
      <c r="F909" s="320">
        <v>72.799999999999997</v>
      </c>
      <c r="G909" s="41"/>
      <c r="H909" s="47"/>
    </row>
    <row r="910" s="2" customFormat="1" ht="16.8" customHeight="1">
      <c r="A910" s="41"/>
      <c r="B910" s="47"/>
      <c r="C910" s="319" t="s">
        <v>21</v>
      </c>
      <c r="D910" s="319" t="s">
        <v>2022</v>
      </c>
      <c r="E910" s="20" t="s">
        <v>21</v>
      </c>
      <c r="F910" s="320">
        <v>54.82</v>
      </c>
      <c r="G910" s="41"/>
      <c r="H910" s="47"/>
    </row>
    <row r="911" s="2" customFormat="1" ht="16.8" customHeight="1">
      <c r="A911" s="41"/>
      <c r="B911" s="47"/>
      <c r="C911" s="319" t="s">
        <v>21</v>
      </c>
      <c r="D911" s="319" t="s">
        <v>2030</v>
      </c>
      <c r="E911" s="20" t="s">
        <v>21</v>
      </c>
      <c r="F911" s="320">
        <v>70.099999999999994</v>
      </c>
      <c r="G911" s="41"/>
      <c r="H911" s="47"/>
    </row>
    <row r="912" s="2" customFormat="1" ht="16.8" customHeight="1">
      <c r="A912" s="41"/>
      <c r="B912" s="47"/>
      <c r="C912" s="319" t="s">
        <v>21</v>
      </c>
      <c r="D912" s="319" t="s">
        <v>2026</v>
      </c>
      <c r="E912" s="20" t="s">
        <v>21</v>
      </c>
      <c r="F912" s="320">
        <v>189.50999999999999</v>
      </c>
      <c r="G912" s="41"/>
      <c r="H912" s="47"/>
    </row>
    <row r="913" s="2" customFormat="1" ht="16.8" customHeight="1">
      <c r="A913" s="41"/>
      <c r="B913" s="47"/>
      <c r="C913" s="319" t="s">
        <v>21</v>
      </c>
      <c r="D913" s="319" t="s">
        <v>2020</v>
      </c>
      <c r="E913" s="20" t="s">
        <v>21</v>
      </c>
      <c r="F913" s="320">
        <v>21.390000000000001</v>
      </c>
      <c r="G913" s="41"/>
      <c r="H913" s="47"/>
    </row>
    <row r="914" s="2" customFormat="1" ht="16.8" customHeight="1">
      <c r="A914" s="41"/>
      <c r="B914" s="47"/>
      <c r="C914" s="319" t="s">
        <v>21</v>
      </c>
      <c r="D914" s="319" t="s">
        <v>2032</v>
      </c>
      <c r="E914" s="20" t="s">
        <v>21</v>
      </c>
      <c r="F914" s="320">
        <v>784.74000000000001</v>
      </c>
      <c r="G914" s="41"/>
      <c r="H914" s="47"/>
    </row>
    <row r="915" s="2" customFormat="1" ht="16.8" customHeight="1">
      <c r="A915" s="41"/>
      <c r="B915" s="47"/>
      <c r="C915" s="319" t="s">
        <v>21</v>
      </c>
      <c r="D915" s="319" t="s">
        <v>21</v>
      </c>
      <c r="E915" s="20" t="s">
        <v>21</v>
      </c>
      <c r="F915" s="320">
        <v>0</v>
      </c>
      <c r="G915" s="41"/>
      <c r="H915" s="47"/>
    </row>
    <row r="916" s="2" customFormat="1" ht="16.8" customHeight="1">
      <c r="A916" s="41"/>
      <c r="B916" s="47"/>
      <c r="C916" s="319" t="s">
        <v>2005</v>
      </c>
      <c r="D916" s="319" t="s">
        <v>380</v>
      </c>
      <c r="E916" s="20" t="s">
        <v>21</v>
      </c>
      <c r="F916" s="320">
        <v>1611.0799999999999</v>
      </c>
      <c r="G916" s="41"/>
      <c r="H916" s="47"/>
    </row>
    <row r="917" s="2" customFormat="1" ht="16.8" customHeight="1">
      <c r="A917" s="41"/>
      <c r="B917" s="47"/>
      <c r="C917" s="321" t="s">
        <v>6195</v>
      </c>
      <c r="D917" s="41"/>
      <c r="E917" s="41"/>
      <c r="F917" s="41"/>
      <c r="G917" s="41"/>
      <c r="H917" s="47"/>
    </row>
    <row r="918" s="2" customFormat="1" ht="16.8" customHeight="1">
      <c r="A918" s="41"/>
      <c r="B918" s="47"/>
      <c r="C918" s="319" t="s">
        <v>2610</v>
      </c>
      <c r="D918" s="319" t="s">
        <v>6247</v>
      </c>
      <c r="E918" s="20" t="s">
        <v>248</v>
      </c>
      <c r="F918" s="320">
        <v>1611.0799999999999</v>
      </c>
      <c r="G918" s="41"/>
      <c r="H918" s="47"/>
    </row>
    <row r="919" s="2" customFormat="1" ht="16.8" customHeight="1">
      <c r="A919" s="41"/>
      <c r="B919" s="47"/>
      <c r="C919" s="319" t="s">
        <v>2614</v>
      </c>
      <c r="D919" s="319" t="s">
        <v>6248</v>
      </c>
      <c r="E919" s="20" t="s">
        <v>248</v>
      </c>
      <c r="F919" s="320">
        <v>1611.0799999999999</v>
      </c>
      <c r="G919" s="41"/>
      <c r="H919" s="47"/>
    </row>
    <row r="920" s="2" customFormat="1" ht="16.8" customHeight="1">
      <c r="A920" s="41"/>
      <c r="B920" s="47"/>
      <c r="C920" s="319" t="s">
        <v>2618</v>
      </c>
      <c r="D920" s="319" t="s">
        <v>6249</v>
      </c>
      <c r="E920" s="20" t="s">
        <v>248</v>
      </c>
      <c r="F920" s="320">
        <v>1611.0799999999999</v>
      </c>
      <c r="G920" s="41"/>
      <c r="H920" s="47"/>
    </row>
    <row r="921" s="2" customFormat="1" ht="16.8" customHeight="1">
      <c r="A921" s="41"/>
      <c r="B921" s="47"/>
      <c r="C921" s="315" t="s">
        <v>2007</v>
      </c>
      <c r="D921" s="316" t="s">
        <v>21</v>
      </c>
      <c r="E921" s="317" t="s">
        <v>21</v>
      </c>
      <c r="F921" s="318">
        <v>1122.771</v>
      </c>
      <c r="G921" s="41"/>
      <c r="H921" s="47"/>
    </row>
    <row r="922" s="2" customFormat="1" ht="16.8" customHeight="1">
      <c r="A922" s="41"/>
      <c r="B922" s="47"/>
      <c r="C922" s="319" t="s">
        <v>21</v>
      </c>
      <c r="D922" s="319" t="s">
        <v>2345</v>
      </c>
      <c r="E922" s="20" t="s">
        <v>21</v>
      </c>
      <c r="F922" s="320">
        <v>0</v>
      </c>
      <c r="G922" s="41"/>
      <c r="H922" s="47"/>
    </row>
    <row r="923" s="2" customFormat="1" ht="16.8" customHeight="1">
      <c r="A923" s="41"/>
      <c r="B923" s="47"/>
      <c r="C923" s="319" t="s">
        <v>21</v>
      </c>
      <c r="D923" s="319" t="s">
        <v>2552</v>
      </c>
      <c r="E923" s="20" t="s">
        <v>21</v>
      </c>
      <c r="F923" s="320">
        <v>0</v>
      </c>
      <c r="G923" s="41"/>
      <c r="H923" s="47"/>
    </row>
    <row r="924" s="2" customFormat="1" ht="16.8" customHeight="1">
      <c r="A924" s="41"/>
      <c r="B924" s="47"/>
      <c r="C924" s="319" t="s">
        <v>21</v>
      </c>
      <c r="D924" s="319" t="s">
        <v>2347</v>
      </c>
      <c r="E924" s="20" t="s">
        <v>21</v>
      </c>
      <c r="F924" s="320">
        <v>1122.771</v>
      </c>
      <c r="G924" s="41"/>
      <c r="H924" s="47"/>
    </row>
    <row r="925" s="2" customFormat="1" ht="16.8" customHeight="1">
      <c r="A925" s="41"/>
      <c r="B925" s="47"/>
      <c r="C925" s="319" t="s">
        <v>21</v>
      </c>
      <c r="D925" s="319" t="s">
        <v>21</v>
      </c>
      <c r="E925" s="20" t="s">
        <v>21</v>
      </c>
      <c r="F925" s="320">
        <v>0</v>
      </c>
      <c r="G925" s="41"/>
      <c r="H925" s="47"/>
    </row>
    <row r="926" s="2" customFormat="1" ht="16.8" customHeight="1">
      <c r="A926" s="41"/>
      <c r="B926" s="47"/>
      <c r="C926" s="319" t="s">
        <v>2007</v>
      </c>
      <c r="D926" s="319" t="s">
        <v>380</v>
      </c>
      <c r="E926" s="20" t="s">
        <v>21</v>
      </c>
      <c r="F926" s="320">
        <v>1122.771</v>
      </c>
      <c r="G926" s="41"/>
      <c r="H926" s="47"/>
    </row>
    <row r="927" s="2" customFormat="1" ht="16.8" customHeight="1">
      <c r="A927" s="41"/>
      <c r="B927" s="47"/>
      <c r="C927" s="321" t="s">
        <v>6195</v>
      </c>
      <c r="D927" s="41"/>
      <c r="E927" s="41"/>
      <c r="F927" s="41"/>
      <c r="G927" s="41"/>
      <c r="H927" s="47"/>
    </row>
    <row r="928" s="2" customFormat="1" ht="16.8" customHeight="1">
      <c r="A928" s="41"/>
      <c r="B928" s="47"/>
      <c r="C928" s="319" t="s">
        <v>2548</v>
      </c>
      <c r="D928" s="319" t="s">
        <v>6235</v>
      </c>
      <c r="E928" s="20" t="s">
        <v>424</v>
      </c>
      <c r="F928" s="320">
        <v>1122.771</v>
      </c>
      <c r="G928" s="41"/>
      <c r="H928" s="47"/>
    </row>
    <row r="929" s="2" customFormat="1" ht="16.8" customHeight="1">
      <c r="A929" s="41"/>
      <c r="B929" s="47"/>
      <c r="C929" s="319" t="s">
        <v>2553</v>
      </c>
      <c r="D929" s="319" t="s">
        <v>2554</v>
      </c>
      <c r="E929" s="20" t="s">
        <v>218</v>
      </c>
      <c r="F929" s="320">
        <v>1.2350000000000001</v>
      </c>
      <c r="G929" s="41"/>
      <c r="H929" s="47"/>
    </row>
    <row r="930" s="2" customFormat="1" ht="16.8" customHeight="1">
      <c r="A930" s="41"/>
      <c r="B930" s="47"/>
      <c r="C930" s="315" t="s">
        <v>2009</v>
      </c>
      <c r="D930" s="316" t="s">
        <v>21</v>
      </c>
      <c r="E930" s="317" t="s">
        <v>21</v>
      </c>
      <c r="F930" s="318">
        <v>8.4399999999999995</v>
      </c>
      <c r="G930" s="41"/>
      <c r="H930" s="47"/>
    </row>
    <row r="931" s="2" customFormat="1" ht="16.8" customHeight="1">
      <c r="A931" s="41"/>
      <c r="B931" s="47"/>
      <c r="C931" s="319" t="s">
        <v>21</v>
      </c>
      <c r="D931" s="319" t="s">
        <v>2582</v>
      </c>
      <c r="E931" s="20" t="s">
        <v>21</v>
      </c>
      <c r="F931" s="320">
        <v>0</v>
      </c>
      <c r="G931" s="41"/>
      <c r="H931" s="47"/>
    </row>
    <row r="932" s="2" customFormat="1" ht="16.8" customHeight="1">
      <c r="A932" s="41"/>
      <c r="B932" s="47"/>
      <c r="C932" s="319" t="s">
        <v>21</v>
      </c>
      <c r="D932" s="319" t="s">
        <v>1035</v>
      </c>
      <c r="E932" s="20" t="s">
        <v>21</v>
      </c>
      <c r="F932" s="320">
        <v>0</v>
      </c>
      <c r="G932" s="41"/>
      <c r="H932" s="47"/>
    </row>
    <row r="933" s="2" customFormat="1" ht="16.8" customHeight="1">
      <c r="A933" s="41"/>
      <c r="B933" s="47"/>
      <c r="C933" s="319" t="s">
        <v>21</v>
      </c>
      <c r="D933" s="319" t="s">
        <v>2261</v>
      </c>
      <c r="E933" s="20" t="s">
        <v>21</v>
      </c>
      <c r="F933" s="320">
        <v>8.4399999999999995</v>
      </c>
      <c r="G933" s="41"/>
      <c r="H933" s="47"/>
    </row>
    <row r="934" s="2" customFormat="1" ht="16.8" customHeight="1">
      <c r="A934" s="41"/>
      <c r="B934" s="47"/>
      <c r="C934" s="319" t="s">
        <v>2009</v>
      </c>
      <c r="D934" s="319" t="s">
        <v>380</v>
      </c>
      <c r="E934" s="20" t="s">
        <v>21</v>
      </c>
      <c r="F934" s="320">
        <v>8.4399999999999995</v>
      </c>
      <c r="G934" s="41"/>
      <c r="H934" s="47"/>
    </row>
    <row r="935" s="2" customFormat="1" ht="16.8" customHeight="1">
      <c r="A935" s="41"/>
      <c r="B935" s="47"/>
      <c r="C935" s="321" t="s">
        <v>6195</v>
      </c>
      <c r="D935" s="41"/>
      <c r="E935" s="41"/>
      <c r="F935" s="41"/>
      <c r="G935" s="41"/>
      <c r="H935" s="47"/>
    </row>
    <row r="936" s="2" customFormat="1" ht="16.8" customHeight="1">
      <c r="A936" s="41"/>
      <c r="B936" s="47"/>
      <c r="C936" s="319" t="s">
        <v>2577</v>
      </c>
      <c r="D936" s="319" t="s">
        <v>6250</v>
      </c>
      <c r="E936" s="20" t="s">
        <v>424</v>
      </c>
      <c r="F936" s="320">
        <v>266.66000000000003</v>
      </c>
      <c r="G936" s="41"/>
      <c r="H936" s="47"/>
    </row>
    <row r="937" s="2" customFormat="1">
      <c r="A937" s="41"/>
      <c r="B937" s="47"/>
      <c r="C937" s="319" t="s">
        <v>2584</v>
      </c>
      <c r="D937" s="319" t="s">
        <v>6221</v>
      </c>
      <c r="E937" s="20" t="s">
        <v>248</v>
      </c>
      <c r="F937" s="320">
        <v>0.92800000000000005</v>
      </c>
      <c r="G937" s="41"/>
      <c r="H937" s="47"/>
    </row>
    <row r="938" s="2" customFormat="1" ht="16.8" customHeight="1">
      <c r="A938" s="41"/>
      <c r="B938" s="47"/>
      <c r="C938" s="315" t="s">
        <v>2011</v>
      </c>
      <c r="D938" s="316" t="s">
        <v>21</v>
      </c>
      <c r="E938" s="317" t="s">
        <v>21</v>
      </c>
      <c r="F938" s="318">
        <v>258.22000000000003</v>
      </c>
      <c r="G938" s="41"/>
      <c r="H938" s="47"/>
    </row>
    <row r="939" s="2" customFormat="1" ht="16.8" customHeight="1">
      <c r="A939" s="41"/>
      <c r="B939" s="47"/>
      <c r="C939" s="319" t="s">
        <v>21</v>
      </c>
      <c r="D939" s="319" t="s">
        <v>21</v>
      </c>
      <c r="E939" s="20" t="s">
        <v>21</v>
      </c>
      <c r="F939" s="320">
        <v>0</v>
      </c>
      <c r="G939" s="41"/>
      <c r="H939" s="47"/>
    </row>
    <row r="940" s="2" customFormat="1" ht="16.8" customHeight="1">
      <c r="A940" s="41"/>
      <c r="B940" s="47"/>
      <c r="C940" s="319" t="s">
        <v>21</v>
      </c>
      <c r="D940" s="319" t="s">
        <v>2583</v>
      </c>
      <c r="E940" s="20" t="s">
        <v>21</v>
      </c>
      <c r="F940" s="320">
        <v>0</v>
      </c>
      <c r="G940" s="41"/>
      <c r="H940" s="47"/>
    </row>
    <row r="941" s="2" customFormat="1" ht="16.8" customHeight="1">
      <c r="A941" s="41"/>
      <c r="B941" s="47"/>
      <c r="C941" s="319" t="s">
        <v>21</v>
      </c>
      <c r="D941" s="319" t="s">
        <v>1035</v>
      </c>
      <c r="E941" s="20" t="s">
        <v>21</v>
      </c>
      <c r="F941" s="320">
        <v>0</v>
      </c>
      <c r="G941" s="41"/>
      <c r="H941" s="47"/>
    </row>
    <row r="942" s="2" customFormat="1" ht="16.8" customHeight="1">
      <c r="A942" s="41"/>
      <c r="B942" s="47"/>
      <c r="C942" s="319" t="s">
        <v>21</v>
      </c>
      <c r="D942" s="319" t="s">
        <v>2263</v>
      </c>
      <c r="E942" s="20" t="s">
        <v>21</v>
      </c>
      <c r="F942" s="320">
        <v>15.140000000000001</v>
      </c>
      <c r="G942" s="41"/>
      <c r="H942" s="47"/>
    </row>
    <row r="943" s="2" customFormat="1" ht="16.8" customHeight="1">
      <c r="A943" s="41"/>
      <c r="B943" s="47"/>
      <c r="C943" s="319" t="s">
        <v>21</v>
      </c>
      <c r="D943" s="319" t="s">
        <v>2267</v>
      </c>
      <c r="E943" s="20" t="s">
        <v>21</v>
      </c>
      <c r="F943" s="320">
        <v>8.2599999999999998</v>
      </c>
      <c r="G943" s="41"/>
      <c r="H943" s="47"/>
    </row>
    <row r="944" s="2" customFormat="1" ht="16.8" customHeight="1">
      <c r="A944" s="41"/>
      <c r="B944" s="47"/>
      <c r="C944" s="319" t="s">
        <v>21</v>
      </c>
      <c r="D944" s="319" t="s">
        <v>2268</v>
      </c>
      <c r="E944" s="20" t="s">
        <v>21</v>
      </c>
      <c r="F944" s="320">
        <v>8.8900000000000006</v>
      </c>
      <c r="G944" s="41"/>
      <c r="H944" s="47"/>
    </row>
    <row r="945" s="2" customFormat="1" ht="16.8" customHeight="1">
      <c r="A945" s="41"/>
      <c r="B945" s="47"/>
      <c r="C945" s="319" t="s">
        <v>21</v>
      </c>
      <c r="D945" s="319" t="s">
        <v>2276</v>
      </c>
      <c r="E945" s="20" t="s">
        <v>21</v>
      </c>
      <c r="F945" s="320">
        <v>12.369999999999999</v>
      </c>
      <c r="G945" s="41"/>
      <c r="H945" s="47"/>
    </row>
    <row r="946" s="2" customFormat="1" ht="16.8" customHeight="1">
      <c r="A946" s="41"/>
      <c r="B946" s="47"/>
      <c r="C946" s="319" t="s">
        <v>21</v>
      </c>
      <c r="D946" s="319" t="s">
        <v>2277</v>
      </c>
      <c r="E946" s="20" t="s">
        <v>21</v>
      </c>
      <c r="F946" s="320">
        <v>6.3300000000000001</v>
      </c>
      <c r="G946" s="41"/>
      <c r="H946" s="47"/>
    </row>
    <row r="947" s="2" customFormat="1" ht="16.8" customHeight="1">
      <c r="A947" s="41"/>
      <c r="B947" s="47"/>
      <c r="C947" s="319" t="s">
        <v>21</v>
      </c>
      <c r="D947" s="319" t="s">
        <v>2278</v>
      </c>
      <c r="E947" s="20" t="s">
        <v>21</v>
      </c>
      <c r="F947" s="320">
        <v>10.27</v>
      </c>
      <c r="G947" s="41"/>
      <c r="H947" s="47"/>
    </row>
    <row r="948" s="2" customFormat="1" ht="16.8" customHeight="1">
      <c r="A948" s="41"/>
      <c r="B948" s="47"/>
      <c r="C948" s="319" t="s">
        <v>21</v>
      </c>
      <c r="D948" s="319" t="s">
        <v>2279</v>
      </c>
      <c r="E948" s="20" t="s">
        <v>21</v>
      </c>
      <c r="F948" s="320">
        <v>7.8399999999999999</v>
      </c>
      <c r="G948" s="41"/>
      <c r="H948" s="47"/>
    </row>
    <row r="949" s="2" customFormat="1" ht="16.8" customHeight="1">
      <c r="A949" s="41"/>
      <c r="B949" s="47"/>
      <c r="C949" s="319" t="s">
        <v>21</v>
      </c>
      <c r="D949" s="319" t="s">
        <v>2280</v>
      </c>
      <c r="E949" s="20" t="s">
        <v>21</v>
      </c>
      <c r="F949" s="320">
        <v>5.3399999999999999</v>
      </c>
      <c r="G949" s="41"/>
      <c r="H949" s="47"/>
    </row>
    <row r="950" s="2" customFormat="1" ht="16.8" customHeight="1">
      <c r="A950" s="41"/>
      <c r="B950" s="47"/>
      <c r="C950" s="319" t="s">
        <v>21</v>
      </c>
      <c r="D950" s="319" t="s">
        <v>2281</v>
      </c>
      <c r="E950" s="20" t="s">
        <v>21</v>
      </c>
      <c r="F950" s="320">
        <v>10.5</v>
      </c>
      <c r="G950" s="41"/>
      <c r="H950" s="47"/>
    </row>
    <row r="951" s="2" customFormat="1" ht="16.8" customHeight="1">
      <c r="A951" s="41"/>
      <c r="B951" s="47"/>
      <c r="C951" s="319" t="s">
        <v>21</v>
      </c>
      <c r="D951" s="319" t="s">
        <v>2283</v>
      </c>
      <c r="E951" s="20" t="s">
        <v>21</v>
      </c>
      <c r="F951" s="320">
        <v>8.5899999999999999</v>
      </c>
      <c r="G951" s="41"/>
      <c r="H951" s="47"/>
    </row>
    <row r="952" s="2" customFormat="1" ht="16.8" customHeight="1">
      <c r="A952" s="41"/>
      <c r="B952" s="47"/>
      <c r="C952" s="319" t="s">
        <v>21</v>
      </c>
      <c r="D952" s="319" t="s">
        <v>2284</v>
      </c>
      <c r="E952" s="20" t="s">
        <v>21</v>
      </c>
      <c r="F952" s="320">
        <v>8.1600000000000001</v>
      </c>
      <c r="G952" s="41"/>
      <c r="H952" s="47"/>
    </row>
    <row r="953" s="2" customFormat="1" ht="16.8" customHeight="1">
      <c r="A953" s="41"/>
      <c r="B953" s="47"/>
      <c r="C953" s="319" t="s">
        <v>21</v>
      </c>
      <c r="D953" s="319" t="s">
        <v>21</v>
      </c>
      <c r="E953" s="20" t="s">
        <v>21</v>
      </c>
      <c r="F953" s="320">
        <v>0</v>
      </c>
      <c r="G953" s="41"/>
      <c r="H953" s="47"/>
    </row>
    <row r="954" s="2" customFormat="1" ht="16.8" customHeight="1">
      <c r="A954" s="41"/>
      <c r="B954" s="47"/>
      <c r="C954" s="319" t="s">
        <v>21</v>
      </c>
      <c r="D954" s="319" t="s">
        <v>1044</v>
      </c>
      <c r="E954" s="20" t="s">
        <v>21</v>
      </c>
      <c r="F954" s="320">
        <v>0</v>
      </c>
      <c r="G954" s="41"/>
      <c r="H954" s="47"/>
    </row>
    <row r="955" s="2" customFormat="1" ht="16.8" customHeight="1">
      <c r="A955" s="41"/>
      <c r="B955" s="47"/>
      <c r="C955" s="319" t="s">
        <v>21</v>
      </c>
      <c r="D955" s="319" t="s">
        <v>2292</v>
      </c>
      <c r="E955" s="20" t="s">
        <v>21</v>
      </c>
      <c r="F955" s="320">
        <v>8.8000000000000007</v>
      </c>
      <c r="G955" s="41"/>
      <c r="H955" s="47"/>
    </row>
    <row r="956" s="2" customFormat="1" ht="16.8" customHeight="1">
      <c r="A956" s="41"/>
      <c r="B956" s="47"/>
      <c r="C956" s="319" t="s">
        <v>21</v>
      </c>
      <c r="D956" s="319" t="s">
        <v>2293</v>
      </c>
      <c r="E956" s="20" t="s">
        <v>21</v>
      </c>
      <c r="F956" s="320">
        <v>5.9000000000000004</v>
      </c>
      <c r="G956" s="41"/>
      <c r="H956" s="47"/>
    </row>
    <row r="957" s="2" customFormat="1" ht="16.8" customHeight="1">
      <c r="A957" s="41"/>
      <c r="B957" s="47"/>
      <c r="C957" s="319" t="s">
        <v>21</v>
      </c>
      <c r="D957" s="319" t="s">
        <v>2294</v>
      </c>
      <c r="E957" s="20" t="s">
        <v>21</v>
      </c>
      <c r="F957" s="320">
        <v>5.9000000000000004</v>
      </c>
      <c r="G957" s="41"/>
      <c r="H957" s="47"/>
    </row>
    <row r="958" s="2" customFormat="1" ht="16.8" customHeight="1">
      <c r="A958" s="41"/>
      <c r="B958" s="47"/>
      <c r="C958" s="319" t="s">
        <v>21</v>
      </c>
      <c r="D958" s="319" t="s">
        <v>2295</v>
      </c>
      <c r="E958" s="20" t="s">
        <v>21</v>
      </c>
      <c r="F958" s="320">
        <v>11.58</v>
      </c>
      <c r="G958" s="41"/>
      <c r="H958" s="47"/>
    </row>
    <row r="959" s="2" customFormat="1" ht="16.8" customHeight="1">
      <c r="A959" s="41"/>
      <c r="B959" s="47"/>
      <c r="C959" s="319" t="s">
        <v>21</v>
      </c>
      <c r="D959" s="319" t="s">
        <v>2300</v>
      </c>
      <c r="E959" s="20" t="s">
        <v>21</v>
      </c>
      <c r="F959" s="320">
        <v>7.79</v>
      </c>
      <c r="G959" s="41"/>
      <c r="H959" s="47"/>
    </row>
    <row r="960" s="2" customFormat="1" ht="16.8" customHeight="1">
      <c r="A960" s="41"/>
      <c r="B960" s="47"/>
      <c r="C960" s="319" t="s">
        <v>21</v>
      </c>
      <c r="D960" s="319" t="s">
        <v>2301</v>
      </c>
      <c r="E960" s="20" t="s">
        <v>21</v>
      </c>
      <c r="F960" s="320">
        <v>12.94</v>
      </c>
      <c r="G960" s="41"/>
      <c r="H960" s="47"/>
    </row>
    <row r="961" s="2" customFormat="1" ht="16.8" customHeight="1">
      <c r="A961" s="41"/>
      <c r="B961" s="47"/>
      <c r="C961" s="319" t="s">
        <v>21</v>
      </c>
      <c r="D961" s="319" t="s">
        <v>2302</v>
      </c>
      <c r="E961" s="20" t="s">
        <v>21</v>
      </c>
      <c r="F961" s="320">
        <v>7.2699999999999996</v>
      </c>
      <c r="G961" s="41"/>
      <c r="H961" s="47"/>
    </row>
    <row r="962" s="2" customFormat="1" ht="16.8" customHeight="1">
      <c r="A962" s="41"/>
      <c r="B962" s="47"/>
      <c r="C962" s="319" t="s">
        <v>21</v>
      </c>
      <c r="D962" s="319" t="s">
        <v>2309</v>
      </c>
      <c r="E962" s="20" t="s">
        <v>21</v>
      </c>
      <c r="F962" s="320">
        <v>12.369999999999999</v>
      </c>
      <c r="G962" s="41"/>
      <c r="H962" s="47"/>
    </row>
    <row r="963" s="2" customFormat="1" ht="16.8" customHeight="1">
      <c r="A963" s="41"/>
      <c r="B963" s="47"/>
      <c r="C963" s="319" t="s">
        <v>21</v>
      </c>
      <c r="D963" s="319" t="s">
        <v>2310</v>
      </c>
      <c r="E963" s="20" t="s">
        <v>21</v>
      </c>
      <c r="F963" s="320">
        <v>6.7999999999999998</v>
      </c>
      <c r="G963" s="41"/>
      <c r="H963" s="47"/>
    </row>
    <row r="964" s="2" customFormat="1" ht="16.8" customHeight="1">
      <c r="A964" s="41"/>
      <c r="B964" s="47"/>
      <c r="C964" s="319" t="s">
        <v>21</v>
      </c>
      <c r="D964" s="319" t="s">
        <v>2311</v>
      </c>
      <c r="E964" s="20" t="s">
        <v>21</v>
      </c>
      <c r="F964" s="320">
        <v>10.470000000000001</v>
      </c>
      <c r="G964" s="41"/>
      <c r="H964" s="47"/>
    </row>
    <row r="965" s="2" customFormat="1" ht="16.8" customHeight="1">
      <c r="A965" s="41"/>
      <c r="B965" s="47"/>
      <c r="C965" s="319" t="s">
        <v>21</v>
      </c>
      <c r="D965" s="319" t="s">
        <v>21</v>
      </c>
      <c r="E965" s="20" t="s">
        <v>21</v>
      </c>
      <c r="F965" s="320">
        <v>0</v>
      </c>
      <c r="G965" s="41"/>
      <c r="H965" s="47"/>
    </row>
    <row r="966" s="2" customFormat="1" ht="16.8" customHeight="1">
      <c r="A966" s="41"/>
      <c r="B966" s="47"/>
      <c r="C966" s="319" t="s">
        <v>21</v>
      </c>
      <c r="D966" s="319" t="s">
        <v>1102</v>
      </c>
      <c r="E966" s="20" t="s">
        <v>21</v>
      </c>
      <c r="F966" s="320">
        <v>0</v>
      </c>
      <c r="G966" s="41"/>
      <c r="H966" s="47"/>
    </row>
    <row r="967" s="2" customFormat="1" ht="16.8" customHeight="1">
      <c r="A967" s="41"/>
      <c r="B967" s="47"/>
      <c r="C967" s="319" t="s">
        <v>21</v>
      </c>
      <c r="D967" s="319" t="s">
        <v>2322</v>
      </c>
      <c r="E967" s="20" t="s">
        <v>21</v>
      </c>
      <c r="F967" s="320">
        <v>9.1699999999999999</v>
      </c>
      <c r="G967" s="41"/>
      <c r="H967" s="47"/>
    </row>
    <row r="968" s="2" customFormat="1" ht="16.8" customHeight="1">
      <c r="A968" s="41"/>
      <c r="B968" s="47"/>
      <c r="C968" s="319" t="s">
        <v>21</v>
      </c>
      <c r="D968" s="319" t="s">
        <v>2323</v>
      </c>
      <c r="E968" s="20" t="s">
        <v>21</v>
      </c>
      <c r="F968" s="320">
        <v>6.9699999999999998</v>
      </c>
      <c r="G968" s="41"/>
      <c r="H968" s="47"/>
    </row>
    <row r="969" s="2" customFormat="1" ht="16.8" customHeight="1">
      <c r="A969" s="41"/>
      <c r="B969" s="47"/>
      <c r="C969" s="319" t="s">
        <v>21</v>
      </c>
      <c r="D969" s="319" t="s">
        <v>2324</v>
      </c>
      <c r="E969" s="20" t="s">
        <v>21</v>
      </c>
      <c r="F969" s="320">
        <v>6.9699999999999998</v>
      </c>
      <c r="G969" s="41"/>
      <c r="H969" s="47"/>
    </row>
    <row r="970" s="2" customFormat="1" ht="16.8" customHeight="1">
      <c r="A970" s="41"/>
      <c r="B970" s="47"/>
      <c r="C970" s="319" t="s">
        <v>21</v>
      </c>
      <c r="D970" s="319" t="s">
        <v>2329</v>
      </c>
      <c r="E970" s="20" t="s">
        <v>21</v>
      </c>
      <c r="F970" s="320">
        <v>16.34</v>
      </c>
      <c r="G970" s="41"/>
      <c r="H970" s="47"/>
    </row>
    <row r="971" s="2" customFormat="1" ht="16.8" customHeight="1">
      <c r="A971" s="41"/>
      <c r="B971" s="47"/>
      <c r="C971" s="319" t="s">
        <v>21</v>
      </c>
      <c r="D971" s="319" t="s">
        <v>2330</v>
      </c>
      <c r="E971" s="20" t="s">
        <v>21</v>
      </c>
      <c r="F971" s="320">
        <v>5.4400000000000004</v>
      </c>
      <c r="G971" s="41"/>
      <c r="H971" s="47"/>
    </row>
    <row r="972" s="2" customFormat="1" ht="16.8" customHeight="1">
      <c r="A972" s="41"/>
      <c r="B972" s="47"/>
      <c r="C972" s="319" t="s">
        <v>21</v>
      </c>
      <c r="D972" s="319" t="s">
        <v>2331</v>
      </c>
      <c r="E972" s="20" t="s">
        <v>21</v>
      </c>
      <c r="F972" s="320">
        <v>15.710000000000001</v>
      </c>
      <c r="G972" s="41"/>
      <c r="H972" s="47"/>
    </row>
    <row r="973" s="2" customFormat="1" ht="16.8" customHeight="1">
      <c r="A973" s="41"/>
      <c r="B973" s="47"/>
      <c r="C973" s="319" t="s">
        <v>21</v>
      </c>
      <c r="D973" s="319" t="s">
        <v>2332</v>
      </c>
      <c r="E973" s="20" t="s">
        <v>21</v>
      </c>
      <c r="F973" s="320">
        <v>6.1100000000000003</v>
      </c>
      <c r="G973" s="41"/>
      <c r="H973" s="47"/>
    </row>
    <row r="974" s="2" customFormat="1" ht="16.8" customHeight="1">
      <c r="A974" s="41"/>
      <c r="B974" s="47"/>
      <c r="C974" s="319" t="s">
        <v>2011</v>
      </c>
      <c r="D974" s="319" t="s">
        <v>380</v>
      </c>
      <c r="E974" s="20" t="s">
        <v>21</v>
      </c>
      <c r="F974" s="320">
        <v>258.22000000000003</v>
      </c>
      <c r="G974" s="41"/>
      <c r="H974" s="47"/>
    </row>
    <row r="975" s="2" customFormat="1" ht="16.8" customHeight="1">
      <c r="A975" s="41"/>
      <c r="B975" s="47"/>
      <c r="C975" s="321" t="s">
        <v>6195</v>
      </c>
      <c r="D975" s="41"/>
      <c r="E975" s="41"/>
      <c r="F975" s="41"/>
      <c r="G975" s="41"/>
      <c r="H975" s="47"/>
    </row>
    <row r="976" s="2" customFormat="1" ht="16.8" customHeight="1">
      <c r="A976" s="41"/>
      <c r="B976" s="47"/>
      <c r="C976" s="319" t="s">
        <v>2577</v>
      </c>
      <c r="D976" s="319" t="s">
        <v>6250</v>
      </c>
      <c r="E976" s="20" t="s">
        <v>424</v>
      </c>
      <c r="F976" s="320">
        <v>266.66000000000003</v>
      </c>
      <c r="G976" s="41"/>
      <c r="H976" s="47"/>
    </row>
    <row r="977" s="2" customFormat="1" ht="16.8" customHeight="1">
      <c r="A977" s="41"/>
      <c r="B977" s="47"/>
      <c r="C977" s="319" t="s">
        <v>2588</v>
      </c>
      <c r="D977" s="319" t="s">
        <v>2589</v>
      </c>
      <c r="E977" s="20" t="s">
        <v>248</v>
      </c>
      <c r="F977" s="320">
        <v>28.404</v>
      </c>
      <c r="G977" s="41"/>
      <c r="H977" s="47"/>
    </row>
    <row r="978" s="2" customFormat="1" ht="16.8" customHeight="1">
      <c r="A978" s="41"/>
      <c r="B978" s="47"/>
      <c r="C978" s="315" t="s">
        <v>2013</v>
      </c>
      <c r="D978" s="316" t="s">
        <v>21</v>
      </c>
      <c r="E978" s="317" t="s">
        <v>21</v>
      </c>
      <c r="F978" s="318">
        <v>27.469000000000001</v>
      </c>
      <c r="G978" s="41"/>
      <c r="H978" s="47"/>
    </row>
    <row r="979" s="2" customFormat="1" ht="16.8" customHeight="1">
      <c r="A979" s="41"/>
      <c r="B979" s="47"/>
      <c r="C979" s="319" t="s">
        <v>21</v>
      </c>
      <c r="D979" s="319" t="s">
        <v>2742</v>
      </c>
      <c r="E979" s="20" t="s">
        <v>21</v>
      </c>
      <c r="F979" s="320">
        <v>0</v>
      </c>
      <c r="G979" s="41"/>
      <c r="H979" s="47"/>
    </row>
    <row r="980" s="2" customFormat="1" ht="16.8" customHeight="1">
      <c r="A980" s="41"/>
      <c r="B980" s="47"/>
      <c r="C980" s="319" t="s">
        <v>21</v>
      </c>
      <c r="D980" s="319" t="s">
        <v>2894</v>
      </c>
      <c r="E980" s="20" t="s">
        <v>21</v>
      </c>
      <c r="F980" s="320">
        <v>0</v>
      </c>
      <c r="G980" s="41"/>
      <c r="H980" s="47"/>
    </row>
    <row r="981" s="2" customFormat="1" ht="16.8" customHeight="1">
      <c r="A981" s="41"/>
      <c r="B981" s="47"/>
      <c r="C981" s="319" t="s">
        <v>21</v>
      </c>
      <c r="D981" s="319" t="s">
        <v>1035</v>
      </c>
      <c r="E981" s="20" t="s">
        <v>21</v>
      </c>
      <c r="F981" s="320">
        <v>0</v>
      </c>
      <c r="G981" s="41"/>
      <c r="H981" s="47"/>
    </row>
    <row r="982" s="2" customFormat="1" ht="16.8" customHeight="1">
      <c r="A982" s="41"/>
      <c r="B982" s="47"/>
      <c r="C982" s="319" t="s">
        <v>21</v>
      </c>
      <c r="D982" s="319" t="s">
        <v>2839</v>
      </c>
      <c r="E982" s="20" t="s">
        <v>21</v>
      </c>
      <c r="F982" s="320">
        <v>0</v>
      </c>
      <c r="G982" s="41"/>
      <c r="H982" s="47"/>
    </row>
    <row r="983" s="2" customFormat="1" ht="16.8" customHeight="1">
      <c r="A983" s="41"/>
      <c r="B983" s="47"/>
      <c r="C983" s="319" t="s">
        <v>21</v>
      </c>
      <c r="D983" s="319" t="s">
        <v>2886</v>
      </c>
      <c r="E983" s="20" t="s">
        <v>21</v>
      </c>
      <c r="F983" s="320">
        <v>11.050000000000001</v>
      </c>
      <c r="G983" s="41"/>
      <c r="H983" s="47"/>
    </row>
    <row r="984" s="2" customFormat="1" ht="16.8" customHeight="1">
      <c r="A984" s="41"/>
      <c r="B984" s="47"/>
      <c r="C984" s="319" t="s">
        <v>21</v>
      </c>
      <c r="D984" s="319" t="s">
        <v>21</v>
      </c>
      <c r="E984" s="20" t="s">
        <v>21</v>
      </c>
      <c r="F984" s="320">
        <v>0</v>
      </c>
      <c r="G984" s="41"/>
      <c r="H984" s="47"/>
    </row>
    <row r="985" s="2" customFormat="1" ht="16.8" customHeight="1">
      <c r="A985" s="41"/>
      <c r="B985" s="47"/>
      <c r="C985" s="319" t="s">
        <v>21</v>
      </c>
      <c r="D985" s="319" t="s">
        <v>1040</v>
      </c>
      <c r="E985" s="20" t="s">
        <v>21</v>
      </c>
      <c r="F985" s="320">
        <v>0</v>
      </c>
      <c r="G985" s="41"/>
      <c r="H985" s="47"/>
    </row>
    <row r="986" s="2" customFormat="1" ht="16.8" customHeight="1">
      <c r="A986" s="41"/>
      <c r="B986" s="47"/>
      <c r="C986" s="319" t="s">
        <v>21</v>
      </c>
      <c r="D986" s="319" t="s">
        <v>2895</v>
      </c>
      <c r="E986" s="20" t="s">
        <v>21</v>
      </c>
      <c r="F986" s="320">
        <v>16.419</v>
      </c>
      <c r="G986" s="41"/>
      <c r="H986" s="47"/>
    </row>
    <row r="987" s="2" customFormat="1" ht="16.8" customHeight="1">
      <c r="A987" s="41"/>
      <c r="B987" s="47"/>
      <c r="C987" s="319" t="s">
        <v>2013</v>
      </c>
      <c r="D987" s="319" t="s">
        <v>380</v>
      </c>
      <c r="E987" s="20" t="s">
        <v>21</v>
      </c>
      <c r="F987" s="320">
        <v>27.469000000000001</v>
      </c>
      <c r="G987" s="41"/>
      <c r="H987" s="47"/>
    </row>
    <row r="988" s="2" customFormat="1" ht="16.8" customHeight="1">
      <c r="A988" s="41"/>
      <c r="B988" s="47"/>
      <c r="C988" s="321" t="s">
        <v>6195</v>
      </c>
      <c r="D988" s="41"/>
      <c r="E988" s="41"/>
      <c r="F988" s="41"/>
      <c r="G988" s="41"/>
      <c r="H988" s="47"/>
    </row>
    <row r="989" s="2" customFormat="1" ht="16.8" customHeight="1">
      <c r="A989" s="41"/>
      <c r="B989" s="47"/>
      <c r="C989" s="319" t="s">
        <v>2890</v>
      </c>
      <c r="D989" s="319" t="s">
        <v>6251</v>
      </c>
      <c r="E989" s="20" t="s">
        <v>248</v>
      </c>
      <c r="F989" s="320">
        <v>61.555</v>
      </c>
      <c r="G989" s="41"/>
      <c r="H989" s="47"/>
    </row>
    <row r="990" s="2" customFormat="1" ht="16.8" customHeight="1">
      <c r="A990" s="41"/>
      <c r="B990" s="47"/>
      <c r="C990" s="319" t="s">
        <v>2861</v>
      </c>
      <c r="D990" s="319" t="s">
        <v>6241</v>
      </c>
      <c r="E990" s="20" t="s">
        <v>248</v>
      </c>
      <c r="F990" s="320">
        <v>5925.2280000000001</v>
      </c>
      <c r="G990" s="41"/>
      <c r="H990" s="47"/>
    </row>
    <row r="991" s="2" customFormat="1" ht="16.8" customHeight="1">
      <c r="A991" s="41"/>
      <c r="B991" s="47"/>
      <c r="C991" s="319" t="s">
        <v>2902</v>
      </c>
      <c r="D991" s="319" t="s">
        <v>2903</v>
      </c>
      <c r="E991" s="20" t="s">
        <v>248</v>
      </c>
      <c r="F991" s="320">
        <v>31.588999999999999</v>
      </c>
      <c r="G991" s="41"/>
      <c r="H991" s="47"/>
    </row>
    <row r="992" s="2" customFormat="1" ht="16.8" customHeight="1">
      <c r="A992" s="41"/>
      <c r="B992" s="47"/>
      <c r="C992" s="315" t="s">
        <v>2015</v>
      </c>
      <c r="D992" s="316" t="s">
        <v>21</v>
      </c>
      <c r="E992" s="317" t="s">
        <v>21</v>
      </c>
      <c r="F992" s="318">
        <v>25.219999999999999</v>
      </c>
      <c r="G992" s="41"/>
      <c r="H992" s="47"/>
    </row>
    <row r="993" s="2" customFormat="1" ht="16.8" customHeight="1">
      <c r="A993" s="41"/>
      <c r="B993" s="47"/>
      <c r="C993" s="319" t="s">
        <v>21</v>
      </c>
      <c r="D993" s="319" t="s">
        <v>21</v>
      </c>
      <c r="E993" s="20" t="s">
        <v>21</v>
      </c>
      <c r="F993" s="320">
        <v>0</v>
      </c>
      <c r="G993" s="41"/>
      <c r="H993" s="47"/>
    </row>
    <row r="994" s="2" customFormat="1" ht="16.8" customHeight="1">
      <c r="A994" s="41"/>
      <c r="B994" s="47"/>
      <c r="C994" s="319" t="s">
        <v>21</v>
      </c>
      <c r="D994" s="319" t="s">
        <v>2896</v>
      </c>
      <c r="E994" s="20" t="s">
        <v>21</v>
      </c>
      <c r="F994" s="320">
        <v>0</v>
      </c>
      <c r="G994" s="41"/>
      <c r="H994" s="47"/>
    </row>
    <row r="995" s="2" customFormat="1" ht="16.8" customHeight="1">
      <c r="A995" s="41"/>
      <c r="B995" s="47"/>
      <c r="C995" s="319" t="s">
        <v>21</v>
      </c>
      <c r="D995" s="319" t="s">
        <v>1044</v>
      </c>
      <c r="E995" s="20" t="s">
        <v>21</v>
      </c>
      <c r="F995" s="320">
        <v>0</v>
      </c>
      <c r="G995" s="41"/>
      <c r="H995" s="47"/>
    </row>
    <row r="996" s="2" customFormat="1" ht="16.8" customHeight="1">
      <c r="A996" s="41"/>
      <c r="B996" s="47"/>
      <c r="C996" s="319" t="s">
        <v>21</v>
      </c>
      <c r="D996" s="319" t="s">
        <v>2764</v>
      </c>
      <c r="E996" s="20" t="s">
        <v>21</v>
      </c>
      <c r="F996" s="320">
        <v>0</v>
      </c>
      <c r="G996" s="41"/>
      <c r="H996" s="47"/>
    </row>
    <row r="997" s="2" customFormat="1" ht="16.8" customHeight="1">
      <c r="A997" s="41"/>
      <c r="B997" s="47"/>
      <c r="C997" s="319" t="s">
        <v>21</v>
      </c>
      <c r="D997" s="319" t="s">
        <v>2897</v>
      </c>
      <c r="E997" s="20" t="s">
        <v>21</v>
      </c>
      <c r="F997" s="320">
        <v>14.781000000000001</v>
      </c>
      <c r="G997" s="41"/>
      <c r="H997" s="47"/>
    </row>
    <row r="998" s="2" customFormat="1" ht="16.8" customHeight="1">
      <c r="A998" s="41"/>
      <c r="B998" s="47"/>
      <c r="C998" s="319" t="s">
        <v>21</v>
      </c>
      <c r="D998" s="319" t="s">
        <v>21</v>
      </c>
      <c r="E998" s="20" t="s">
        <v>21</v>
      </c>
      <c r="F998" s="320">
        <v>0</v>
      </c>
      <c r="G998" s="41"/>
      <c r="H998" s="47"/>
    </row>
    <row r="999" s="2" customFormat="1" ht="16.8" customHeight="1">
      <c r="A999" s="41"/>
      <c r="B999" s="47"/>
      <c r="C999" s="319" t="s">
        <v>21</v>
      </c>
      <c r="D999" s="319" t="s">
        <v>1047</v>
      </c>
      <c r="E999" s="20" t="s">
        <v>21</v>
      </c>
      <c r="F999" s="320">
        <v>0</v>
      </c>
      <c r="G999" s="41"/>
      <c r="H999" s="47"/>
    </row>
    <row r="1000" s="2" customFormat="1" ht="16.8" customHeight="1">
      <c r="A1000" s="41"/>
      <c r="B1000" s="47"/>
      <c r="C1000" s="319" t="s">
        <v>21</v>
      </c>
      <c r="D1000" s="319" t="s">
        <v>2898</v>
      </c>
      <c r="E1000" s="20" t="s">
        <v>21</v>
      </c>
      <c r="F1000" s="320">
        <v>10.439</v>
      </c>
      <c r="G1000" s="41"/>
      <c r="H1000" s="47"/>
    </row>
    <row r="1001" s="2" customFormat="1" ht="16.8" customHeight="1">
      <c r="A1001" s="41"/>
      <c r="B1001" s="47"/>
      <c r="C1001" s="319" t="s">
        <v>2015</v>
      </c>
      <c r="D1001" s="319" t="s">
        <v>380</v>
      </c>
      <c r="E1001" s="20" t="s">
        <v>21</v>
      </c>
      <c r="F1001" s="320">
        <v>25.219999999999999</v>
      </c>
      <c r="G1001" s="41"/>
      <c r="H1001" s="47"/>
    </row>
    <row r="1002" s="2" customFormat="1" ht="16.8" customHeight="1">
      <c r="A1002" s="41"/>
      <c r="B1002" s="47"/>
      <c r="C1002" s="321" t="s">
        <v>6195</v>
      </c>
      <c r="D1002" s="41"/>
      <c r="E1002" s="41"/>
      <c r="F1002" s="41"/>
      <c r="G1002" s="41"/>
      <c r="H1002" s="47"/>
    </row>
    <row r="1003" s="2" customFormat="1" ht="16.8" customHeight="1">
      <c r="A1003" s="41"/>
      <c r="B1003" s="47"/>
      <c r="C1003" s="319" t="s">
        <v>2890</v>
      </c>
      <c r="D1003" s="319" t="s">
        <v>6251</v>
      </c>
      <c r="E1003" s="20" t="s">
        <v>248</v>
      </c>
      <c r="F1003" s="320">
        <v>61.555</v>
      </c>
      <c r="G1003" s="41"/>
      <c r="H1003" s="47"/>
    </row>
    <row r="1004" s="2" customFormat="1" ht="16.8" customHeight="1">
      <c r="A1004" s="41"/>
      <c r="B1004" s="47"/>
      <c r="C1004" s="319" t="s">
        <v>2861</v>
      </c>
      <c r="D1004" s="319" t="s">
        <v>6241</v>
      </c>
      <c r="E1004" s="20" t="s">
        <v>248</v>
      </c>
      <c r="F1004" s="320">
        <v>5925.2280000000001</v>
      </c>
      <c r="G1004" s="41"/>
      <c r="H1004" s="47"/>
    </row>
    <row r="1005" s="2" customFormat="1" ht="16.8" customHeight="1">
      <c r="A1005" s="41"/>
      <c r="B1005" s="47"/>
      <c r="C1005" s="319" t="s">
        <v>2906</v>
      </c>
      <c r="D1005" s="319" t="s">
        <v>2907</v>
      </c>
      <c r="E1005" s="20" t="s">
        <v>248</v>
      </c>
      <c r="F1005" s="320">
        <v>29.003</v>
      </c>
      <c r="G1005" s="41"/>
      <c r="H1005" s="47"/>
    </row>
    <row r="1006" s="2" customFormat="1" ht="16.8" customHeight="1">
      <c r="A1006" s="41"/>
      <c r="B1006" s="47"/>
      <c r="C1006" s="315" t="s">
        <v>2017</v>
      </c>
      <c r="D1006" s="316" t="s">
        <v>21</v>
      </c>
      <c r="E1006" s="317" t="s">
        <v>21</v>
      </c>
      <c r="F1006" s="318">
        <v>8.8659999999999997</v>
      </c>
      <c r="G1006" s="41"/>
      <c r="H1006" s="47"/>
    </row>
    <row r="1007" s="2" customFormat="1" ht="16.8" customHeight="1">
      <c r="A1007" s="41"/>
      <c r="B1007" s="47"/>
      <c r="C1007" s="319" t="s">
        <v>21</v>
      </c>
      <c r="D1007" s="319" t="s">
        <v>21</v>
      </c>
      <c r="E1007" s="20" t="s">
        <v>21</v>
      </c>
      <c r="F1007" s="320">
        <v>0</v>
      </c>
      <c r="G1007" s="41"/>
      <c r="H1007" s="47"/>
    </row>
    <row r="1008" s="2" customFormat="1" ht="16.8" customHeight="1">
      <c r="A1008" s="41"/>
      <c r="B1008" s="47"/>
      <c r="C1008" s="319" t="s">
        <v>21</v>
      </c>
      <c r="D1008" s="319" t="s">
        <v>2899</v>
      </c>
      <c r="E1008" s="20" t="s">
        <v>21</v>
      </c>
      <c r="F1008" s="320">
        <v>0</v>
      </c>
      <c r="G1008" s="41"/>
      <c r="H1008" s="47"/>
    </row>
    <row r="1009" s="2" customFormat="1" ht="16.8" customHeight="1">
      <c r="A1009" s="41"/>
      <c r="B1009" s="47"/>
      <c r="C1009" s="319" t="s">
        <v>21</v>
      </c>
      <c r="D1009" s="319" t="s">
        <v>1044</v>
      </c>
      <c r="E1009" s="20" t="s">
        <v>21</v>
      </c>
      <c r="F1009" s="320">
        <v>0</v>
      </c>
      <c r="G1009" s="41"/>
      <c r="H1009" s="47"/>
    </row>
    <row r="1010" s="2" customFormat="1" ht="16.8" customHeight="1">
      <c r="A1010" s="41"/>
      <c r="B1010" s="47"/>
      <c r="C1010" s="319" t="s">
        <v>21</v>
      </c>
      <c r="D1010" s="319" t="s">
        <v>2900</v>
      </c>
      <c r="E1010" s="20" t="s">
        <v>21</v>
      </c>
      <c r="F1010" s="320">
        <v>0</v>
      </c>
      <c r="G1010" s="41"/>
      <c r="H1010" s="47"/>
    </row>
    <row r="1011" s="2" customFormat="1" ht="16.8" customHeight="1">
      <c r="A1011" s="41"/>
      <c r="B1011" s="47"/>
      <c r="C1011" s="319" t="s">
        <v>21</v>
      </c>
      <c r="D1011" s="319" t="s">
        <v>2901</v>
      </c>
      <c r="E1011" s="20" t="s">
        <v>21</v>
      </c>
      <c r="F1011" s="320">
        <v>8.8659999999999997</v>
      </c>
      <c r="G1011" s="41"/>
      <c r="H1011" s="47"/>
    </row>
    <row r="1012" s="2" customFormat="1" ht="16.8" customHeight="1">
      <c r="A1012" s="41"/>
      <c r="B1012" s="47"/>
      <c r="C1012" s="319" t="s">
        <v>2017</v>
      </c>
      <c r="D1012" s="319" t="s">
        <v>380</v>
      </c>
      <c r="E1012" s="20" t="s">
        <v>21</v>
      </c>
      <c r="F1012" s="320">
        <v>8.8659999999999997</v>
      </c>
      <c r="G1012" s="41"/>
      <c r="H1012" s="47"/>
    </row>
    <row r="1013" s="2" customFormat="1" ht="16.8" customHeight="1">
      <c r="A1013" s="41"/>
      <c r="B1013" s="47"/>
      <c r="C1013" s="321" t="s">
        <v>6195</v>
      </c>
      <c r="D1013" s="41"/>
      <c r="E1013" s="41"/>
      <c r="F1013" s="41"/>
      <c r="G1013" s="41"/>
      <c r="H1013" s="47"/>
    </row>
    <row r="1014" s="2" customFormat="1" ht="16.8" customHeight="1">
      <c r="A1014" s="41"/>
      <c r="B1014" s="47"/>
      <c r="C1014" s="319" t="s">
        <v>2890</v>
      </c>
      <c r="D1014" s="319" t="s">
        <v>6251</v>
      </c>
      <c r="E1014" s="20" t="s">
        <v>248</v>
      </c>
      <c r="F1014" s="320">
        <v>61.555</v>
      </c>
      <c r="G1014" s="41"/>
      <c r="H1014" s="47"/>
    </row>
    <row r="1015" s="2" customFormat="1" ht="16.8" customHeight="1">
      <c r="A1015" s="41"/>
      <c r="B1015" s="47"/>
      <c r="C1015" s="319" t="s">
        <v>2861</v>
      </c>
      <c r="D1015" s="319" t="s">
        <v>6241</v>
      </c>
      <c r="E1015" s="20" t="s">
        <v>248</v>
      </c>
      <c r="F1015" s="320">
        <v>5925.2280000000001</v>
      </c>
      <c r="G1015" s="41"/>
      <c r="H1015" s="47"/>
    </row>
    <row r="1016" s="2" customFormat="1" ht="16.8" customHeight="1">
      <c r="A1016" s="41"/>
      <c r="B1016" s="47"/>
      <c r="C1016" s="319" t="s">
        <v>2910</v>
      </c>
      <c r="D1016" s="319" t="s">
        <v>2911</v>
      </c>
      <c r="E1016" s="20" t="s">
        <v>248</v>
      </c>
      <c r="F1016" s="320">
        <v>10.196</v>
      </c>
      <c r="G1016" s="41"/>
      <c r="H1016" s="47"/>
    </row>
    <row r="1017" s="2" customFormat="1" ht="16.8" customHeight="1">
      <c r="A1017" s="41"/>
      <c r="B1017" s="47"/>
      <c r="C1017" s="315" t="s">
        <v>3765</v>
      </c>
      <c r="D1017" s="316" t="s">
        <v>21</v>
      </c>
      <c r="E1017" s="317" t="s">
        <v>21</v>
      </c>
      <c r="F1017" s="318">
        <v>1693.9000000000001</v>
      </c>
      <c r="G1017" s="41"/>
      <c r="H1017" s="47"/>
    </row>
    <row r="1018" s="2" customFormat="1" ht="16.8" customHeight="1">
      <c r="A1018" s="41"/>
      <c r="B1018" s="47"/>
      <c r="C1018" s="315" t="s">
        <v>2019</v>
      </c>
      <c r="D1018" s="316" t="s">
        <v>21</v>
      </c>
      <c r="E1018" s="317" t="s">
        <v>21</v>
      </c>
      <c r="F1018" s="318">
        <v>355.22000000000003</v>
      </c>
      <c r="G1018" s="41"/>
      <c r="H1018" s="47"/>
    </row>
    <row r="1019" s="2" customFormat="1" ht="16.8" customHeight="1">
      <c r="A1019" s="41"/>
      <c r="B1019" s="47"/>
      <c r="C1019" s="319" t="s">
        <v>21</v>
      </c>
      <c r="D1019" s="319" t="s">
        <v>2627</v>
      </c>
      <c r="E1019" s="20" t="s">
        <v>21</v>
      </c>
      <c r="F1019" s="320">
        <v>0</v>
      </c>
      <c r="G1019" s="41"/>
      <c r="H1019" s="47"/>
    </row>
    <row r="1020" s="2" customFormat="1" ht="16.8" customHeight="1">
      <c r="A1020" s="41"/>
      <c r="B1020" s="47"/>
      <c r="C1020" s="319" t="s">
        <v>21</v>
      </c>
      <c r="D1020" s="319" t="s">
        <v>1209</v>
      </c>
      <c r="E1020" s="20" t="s">
        <v>21</v>
      </c>
      <c r="F1020" s="320">
        <v>0</v>
      </c>
      <c r="G1020" s="41"/>
      <c r="H1020" s="47"/>
    </row>
    <row r="1021" s="2" customFormat="1" ht="16.8" customHeight="1">
      <c r="A1021" s="41"/>
      <c r="B1021" s="47"/>
      <c r="C1021" s="319" t="s">
        <v>21</v>
      </c>
      <c r="D1021" s="319" t="s">
        <v>2508</v>
      </c>
      <c r="E1021" s="20" t="s">
        <v>21</v>
      </c>
      <c r="F1021" s="320">
        <v>14.050000000000001</v>
      </c>
      <c r="G1021" s="41"/>
      <c r="H1021" s="47"/>
    </row>
    <row r="1022" s="2" customFormat="1" ht="16.8" customHeight="1">
      <c r="A1022" s="41"/>
      <c r="B1022" s="47"/>
      <c r="C1022" s="319" t="s">
        <v>21</v>
      </c>
      <c r="D1022" s="319" t="s">
        <v>2509</v>
      </c>
      <c r="E1022" s="20" t="s">
        <v>21</v>
      </c>
      <c r="F1022" s="320">
        <v>24.57</v>
      </c>
      <c r="G1022" s="41"/>
      <c r="H1022" s="47"/>
    </row>
    <row r="1023" s="2" customFormat="1" ht="16.8" customHeight="1">
      <c r="A1023" s="41"/>
      <c r="B1023" s="47"/>
      <c r="C1023" s="319" t="s">
        <v>21</v>
      </c>
      <c r="D1023" s="319" t="s">
        <v>2510</v>
      </c>
      <c r="E1023" s="20" t="s">
        <v>21</v>
      </c>
      <c r="F1023" s="320">
        <v>24.870000000000001</v>
      </c>
      <c r="G1023" s="41"/>
      <c r="H1023" s="47"/>
    </row>
    <row r="1024" s="2" customFormat="1" ht="16.8" customHeight="1">
      <c r="A1024" s="41"/>
      <c r="B1024" s="47"/>
      <c r="C1024" s="319" t="s">
        <v>21</v>
      </c>
      <c r="D1024" s="319" t="s">
        <v>2511</v>
      </c>
      <c r="E1024" s="20" t="s">
        <v>21</v>
      </c>
      <c r="F1024" s="320">
        <v>17.219999999999999</v>
      </c>
      <c r="G1024" s="41"/>
      <c r="H1024" s="47"/>
    </row>
    <row r="1025" s="2" customFormat="1" ht="16.8" customHeight="1">
      <c r="A1025" s="41"/>
      <c r="B1025" s="47"/>
      <c r="C1025" s="319" t="s">
        <v>21</v>
      </c>
      <c r="D1025" s="319" t="s">
        <v>2512</v>
      </c>
      <c r="E1025" s="20" t="s">
        <v>21</v>
      </c>
      <c r="F1025" s="320">
        <v>35.109999999999999</v>
      </c>
      <c r="G1025" s="41"/>
      <c r="H1025" s="47"/>
    </row>
    <row r="1026" s="2" customFormat="1" ht="16.8" customHeight="1">
      <c r="A1026" s="41"/>
      <c r="B1026" s="47"/>
      <c r="C1026" s="319" t="s">
        <v>21</v>
      </c>
      <c r="D1026" s="319" t="s">
        <v>2513</v>
      </c>
      <c r="E1026" s="20" t="s">
        <v>21</v>
      </c>
      <c r="F1026" s="320">
        <v>35.689999999999998</v>
      </c>
      <c r="G1026" s="41"/>
      <c r="H1026" s="47"/>
    </row>
    <row r="1027" s="2" customFormat="1" ht="16.8" customHeight="1">
      <c r="A1027" s="41"/>
      <c r="B1027" s="47"/>
      <c r="C1027" s="319" t="s">
        <v>21</v>
      </c>
      <c r="D1027" s="319" t="s">
        <v>2514</v>
      </c>
      <c r="E1027" s="20" t="s">
        <v>21</v>
      </c>
      <c r="F1027" s="320">
        <v>6.6500000000000004</v>
      </c>
      <c r="G1027" s="41"/>
      <c r="H1027" s="47"/>
    </row>
    <row r="1028" s="2" customFormat="1" ht="16.8" customHeight="1">
      <c r="A1028" s="41"/>
      <c r="B1028" s="47"/>
      <c r="C1028" s="319" t="s">
        <v>21</v>
      </c>
      <c r="D1028" s="319" t="s">
        <v>2515</v>
      </c>
      <c r="E1028" s="20" t="s">
        <v>21</v>
      </c>
      <c r="F1028" s="320">
        <v>7.9699999999999998</v>
      </c>
      <c r="G1028" s="41"/>
      <c r="H1028" s="47"/>
    </row>
    <row r="1029" s="2" customFormat="1" ht="16.8" customHeight="1">
      <c r="A1029" s="41"/>
      <c r="B1029" s="47"/>
      <c r="C1029" s="319" t="s">
        <v>21</v>
      </c>
      <c r="D1029" s="319" t="s">
        <v>2516</v>
      </c>
      <c r="E1029" s="20" t="s">
        <v>21</v>
      </c>
      <c r="F1029" s="320">
        <v>27.18</v>
      </c>
      <c r="G1029" s="41"/>
      <c r="H1029" s="47"/>
    </row>
    <row r="1030" s="2" customFormat="1" ht="16.8" customHeight="1">
      <c r="A1030" s="41"/>
      <c r="B1030" s="47"/>
      <c r="C1030" s="319" t="s">
        <v>21</v>
      </c>
      <c r="D1030" s="319" t="s">
        <v>2517</v>
      </c>
      <c r="E1030" s="20" t="s">
        <v>21</v>
      </c>
      <c r="F1030" s="320">
        <v>32.68</v>
      </c>
      <c r="G1030" s="41"/>
      <c r="H1030" s="47"/>
    </row>
    <row r="1031" s="2" customFormat="1" ht="16.8" customHeight="1">
      <c r="A1031" s="41"/>
      <c r="B1031" s="47"/>
      <c r="C1031" s="319" t="s">
        <v>21</v>
      </c>
      <c r="D1031" s="319" t="s">
        <v>2518</v>
      </c>
      <c r="E1031" s="20" t="s">
        <v>21</v>
      </c>
      <c r="F1031" s="320">
        <v>12.550000000000001</v>
      </c>
      <c r="G1031" s="41"/>
      <c r="H1031" s="47"/>
    </row>
    <row r="1032" s="2" customFormat="1" ht="16.8" customHeight="1">
      <c r="A1032" s="41"/>
      <c r="B1032" s="47"/>
      <c r="C1032" s="319" t="s">
        <v>21</v>
      </c>
      <c r="D1032" s="319" t="s">
        <v>2519</v>
      </c>
      <c r="E1032" s="20" t="s">
        <v>21</v>
      </c>
      <c r="F1032" s="320">
        <v>37.57</v>
      </c>
      <c r="G1032" s="41"/>
      <c r="H1032" s="47"/>
    </row>
    <row r="1033" s="2" customFormat="1" ht="16.8" customHeight="1">
      <c r="A1033" s="41"/>
      <c r="B1033" s="47"/>
      <c r="C1033" s="319" t="s">
        <v>21</v>
      </c>
      <c r="D1033" s="319" t="s">
        <v>2520</v>
      </c>
      <c r="E1033" s="20" t="s">
        <v>21</v>
      </c>
      <c r="F1033" s="320">
        <v>54.509999999999998</v>
      </c>
      <c r="G1033" s="41"/>
      <c r="H1033" s="47"/>
    </row>
    <row r="1034" s="2" customFormat="1" ht="16.8" customHeight="1">
      <c r="A1034" s="41"/>
      <c r="B1034" s="47"/>
      <c r="C1034" s="319" t="s">
        <v>21</v>
      </c>
      <c r="D1034" s="319" t="s">
        <v>2521</v>
      </c>
      <c r="E1034" s="20" t="s">
        <v>21</v>
      </c>
      <c r="F1034" s="320">
        <v>24.600000000000001</v>
      </c>
      <c r="G1034" s="41"/>
      <c r="H1034" s="47"/>
    </row>
    <row r="1035" s="2" customFormat="1" ht="16.8" customHeight="1">
      <c r="A1035" s="41"/>
      <c r="B1035" s="47"/>
      <c r="C1035" s="319" t="s">
        <v>2019</v>
      </c>
      <c r="D1035" s="319" t="s">
        <v>380</v>
      </c>
      <c r="E1035" s="20" t="s">
        <v>21</v>
      </c>
      <c r="F1035" s="320">
        <v>355.22000000000003</v>
      </c>
      <c r="G1035" s="41"/>
      <c r="H1035" s="47"/>
    </row>
    <row r="1036" s="2" customFormat="1" ht="16.8" customHeight="1">
      <c r="A1036" s="41"/>
      <c r="B1036" s="47"/>
      <c r="C1036" s="321" t="s">
        <v>6195</v>
      </c>
      <c r="D1036" s="41"/>
      <c r="E1036" s="41"/>
      <c r="F1036" s="41"/>
      <c r="G1036" s="41"/>
      <c r="H1036" s="47"/>
    </row>
    <row r="1037" s="2" customFormat="1" ht="16.8" customHeight="1">
      <c r="A1037" s="41"/>
      <c r="B1037" s="47"/>
      <c r="C1037" s="319" t="s">
        <v>2622</v>
      </c>
      <c r="D1037" s="319" t="s">
        <v>6252</v>
      </c>
      <c r="E1037" s="20" t="s">
        <v>248</v>
      </c>
      <c r="F1037" s="320">
        <v>1611.0799999999999</v>
      </c>
      <c r="G1037" s="41"/>
      <c r="H1037" s="47"/>
    </row>
    <row r="1038" s="2" customFormat="1" ht="16.8" customHeight="1">
      <c r="A1038" s="41"/>
      <c r="B1038" s="47"/>
      <c r="C1038" s="319" t="s">
        <v>2610</v>
      </c>
      <c r="D1038" s="319" t="s">
        <v>6247</v>
      </c>
      <c r="E1038" s="20" t="s">
        <v>248</v>
      </c>
      <c r="F1038" s="320">
        <v>1611.0799999999999</v>
      </c>
      <c r="G1038" s="41"/>
      <c r="H1038" s="47"/>
    </row>
    <row r="1039" s="2" customFormat="1" ht="16.8" customHeight="1">
      <c r="A1039" s="41"/>
      <c r="B1039" s="47"/>
      <c r="C1039" s="319" t="s">
        <v>2643</v>
      </c>
      <c r="D1039" s="319" t="s">
        <v>2644</v>
      </c>
      <c r="E1039" s="20" t="s">
        <v>248</v>
      </c>
      <c r="F1039" s="320">
        <v>390.74200000000002</v>
      </c>
      <c r="G1039" s="41"/>
      <c r="H1039" s="47"/>
    </row>
    <row r="1040" s="2" customFormat="1" ht="16.8" customHeight="1">
      <c r="A1040" s="41"/>
      <c r="B1040" s="47"/>
      <c r="C1040" s="315" t="s">
        <v>2020</v>
      </c>
      <c r="D1040" s="316" t="s">
        <v>21</v>
      </c>
      <c r="E1040" s="317" t="s">
        <v>21</v>
      </c>
      <c r="F1040" s="318">
        <v>21.390000000000001</v>
      </c>
      <c r="G1040" s="41"/>
      <c r="H1040" s="47"/>
    </row>
    <row r="1041" s="2" customFormat="1" ht="16.8" customHeight="1">
      <c r="A1041" s="41"/>
      <c r="B1041" s="47"/>
      <c r="C1041" s="319" t="s">
        <v>21</v>
      </c>
      <c r="D1041" s="319" t="s">
        <v>21</v>
      </c>
      <c r="E1041" s="20" t="s">
        <v>21</v>
      </c>
      <c r="F1041" s="320">
        <v>0</v>
      </c>
      <c r="G1041" s="41"/>
      <c r="H1041" s="47"/>
    </row>
    <row r="1042" s="2" customFormat="1" ht="16.8" customHeight="1">
      <c r="A1042" s="41"/>
      <c r="B1042" s="47"/>
      <c r="C1042" s="319" t="s">
        <v>21</v>
      </c>
      <c r="D1042" s="319" t="s">
        <v>2641</v>
      </c>
      <c r="E1042" s="20" t="s">
        <v>21</v>
      </c>
      <c r="F1042" s="320">
        <v>0</v>
      </c>
      <c r="G1042" s="41"/>
      <c r="H1042" s="47"/>
    </row>
    <row r="1043" s="2" customFormat="1" ht="16.8" customHeight="1">
      <c r="A1043" s="41"/>
      <c r="B1043" s="47"/>
      <c r="C1043" s="319" t="s">
        <v>21</v>
      </c>
      <c r="D1043" s="319" t="s">
        <v>1035</v>
      </c>
      <c r="E1043" s="20" t="s">
        <v>21</v>
      </c>
      <c r="F1043" s="320">
        <v>0</v>
      </c>
      <c r="G1043" s="41"/>
      <c r="H1043" s="47"/>
    </row>
    <row r="1044" s="2" customFormat="1" ht="16.8" customHeight="1">
      <c r="A1044" s="41"/>
      <c r="B1044" s="47"/>
      <c r="C1044" s="319" t="s">
        <v>21</v>
      </c>
      <c r="D1044" s="319" t="s">
        <v>2442</v>
      </c>
      <c r="E1044" s="20" t="s">
        <v>21</v>
      </c>
      <c r="F1044" s="320">
        <v>12.74</v>
      </c>
      <c r="G1044" s="41"/>
      <c r="H1044" s="47"/>
    </row>
    <row r="1045" s="2" customFormat="1" ht="16.8" customHeight="1">
      <c r="A1045" s="41"/>
      <c r="B1045" s="47"/>
      <c r="C1045" s="319" t="s">
        <v>21</v>
      </c>
      <c r="D1045" s="319" t="s">
        <v>2443</v>
      </c>
      <c r="E1045" s="20" t="s">
        <v>21</v>
      </c>
      <c r="F1045" s="320">
        <v>8.6500000000000004</v>
      </c>
      <c r="G1045" s="41"/>
      <c r="H1045" s="47"/>
    </row>
    <row r="1046" s="2" customFormat="1" ht="16.8" customHeight="1">
      <c r="A1046" s="41"/>
      <c r="B1046" s="47"/>
      <c r="C1046" s="319" t="s">
        <v>2020</v>
      </c>
      <c r="D1046" s="319" t="s">
        <v>380</v>
      </c>
      <c r="E1046" s="20" t="s">
        <v>21</v>
      </c>
      <c r="F1046" s="320">
        <v>21.390000000000001</v>
      </c>
      <c r="G1046" s="41"/>
      <c r="H1046" s="47"/>
    </row>
    <row r="1047" s="2" customFormat="1" ht="16.8" customHeight="1">
      <c r="A1047" s="41"/>
      <c r="B1047" s="47"/>
      <c r="C1047" s="321" t="s">
        <v>6195</v>
      </c>
      <c r="D1047" s="41"/>
      <c r="E1047" s="41"/>
      <c r="F1047" s="41"/>
      <c r="G1047" s="41"/>
      <c r="H1047" s="47"/>
    </row>
    <row r="1048" s="2" customFormat="1" ht="16.8" customHeight="1">
      <c r="A1048" s="41"/>
      <c r="B1048" s="47"/>
      <c r="C1048" s="319" t="s">
        <v>2622</v>
      </c>
      <c r="D1048" s="319" t="s">
        <v>6252</v>
      </c>
      <c r="E1048" s="20" t="s">
        <v>248</v>
      </c>
      <c r="F1048" s="320">
        <v>1611.0799999999999</v>
      </c>
      <c r="G1048" s="41"/>
      <c r="H1048" s="47"/>
    </row>
    <row r="1049" s="2" customFormat="1" ht="16.8" customHeight="1">
      <c r="A1049" s="41"/>
      <c r="B1049" s="47"/>
      <c r="C1049" s="319" t="s">
        <v>2610</v>
      </c>
      <c r="D1049" s="319" t="s">
        <v>6247</v>
      </c>
      <c r="E1049" s="20" t="s">
        <v>248</v>
      </c>
      <c r="F1049" s="320">
        <v>1611.0799999999999</v>
      </c>
      <c r="G1049" s="41"/>
      <c r="H1049" s="47"/>
    </row>
    <row r="1050" s="2" customFormat="1" ht="16.8" customHeight="1">
      <c r="A1050" s="41"/>
      <c r="B1050" s="47"/>
      <c r="C1050" s="319" t="s">
        <v>2667</v>
      </c>
      <c r="D1050" s="319" t="s">
        <v>2668</v>
      </c>
      <c r="E1050" s="20" t="s">
        <v>248</v>
      </c>
      <c r="F1050" s="320">
        <v>23.529</v>
      </c>
      <c r="G1050" s="41"/>
      <c r="H1050" s="47"/>
    </row>
    <row r="1051" s="2" customFormat="1" ht="16.8" customHeight="1">
      <c r="A1051" s="41"/>
      <c r="B1051" s="47"/>
      <c r="C1051" s="315" t="s">
        <v>2022</v>
      </c>
      <c r="D1051" s="316" t="s">
        <v>21</v>
      </c>
      <c r="E1051" s="317" t="s">
        <v>21</v>
      </c>
      <c r="F1051" s="318">
        <v>54.82</v>
      </c>
      <c r="G1051" s="41"/>
      <c r="H1051" s="47"/>
    </row>
    <row r="1052" s="2" customFormat="1" ht="16.8" customHeight="1">
      <c r="A1052" s="41"/>
      <c r="B1052" s="47"/>
      <c r="C1052" s="319" t="s">
        <v>21</v>
      </c>
      <c r="D1052" s="319" t="s">
        <v>21</v>
      </c>
      <c r="E1052" s="20" t="s">
        <v>21</v>
      </c>
      <c r="F1052" s="320">
        <v>0</v>
      </c>
      <c r="G1052" s="41"/>
      <c r="H1052" s="47"/>
    </row>
    <row r="1053" s="2" customFormat="1" ht="16.8" customHeight="1">
      <c r="A1053" s="41"/>
      <c r="B1053" s="47"/>
      <c r="C1053" s="319" t="s">
        <v>21</v>
      </c>
      <c r="D1053" s="319" t="s">
        <v>2630</v>
      </c>
      <c r="E1053" s="20" t="s">
        <v>21</v>
      </c>
      <c r="F1053" s="320">
        <v>0</v>
      </c>
      <c r="G1053" s="41"/>
      <c r="H1053" s="47"/>
    </row>
    <row r="1054" s="2" customFormat="1" ht="16.8" customHeight="1">
      <c r="A1054" s="41"/>
      <c r="B1054" s="47"/>
      <c r="C1054" s="319" t="s">
        <v>21</v>
      </c>
      <c r="D1054" s="319" t="s">
        <v>1044</v>
      </c>
      <c r="E1054" s="20" t="s">
        <v>21</v>
      </c>
      <c r="F1054" s="320">
        <v>0</v>
      </c>
      <c r="G1054" s="41"/>
      <c r="H1054" s="47"/>
    </row>
    <row r="1055" s="2" customFormat="1" ht="16.8" customHeight="1">
      <c r="A1055" s="41"/>
      <c r="B1055" s="47"/>
      <c r="C1055" s="319" t="s">
        <v>21</v>
      </c>
      <c r="D1055" s="319" t="s">
        <v>2384</v>
      </c>
      <c r="E1055" s="20" t="s">
        <v>21</v>
      </c>
      <c r="F1055" s="320">
        <v>15.029999999999999</v>
      </c>
      <c r="G1055" s="41"/>
      <c r="H1055" s="47"/>
    </row>
    <row r="1056" s="2" customFormat="1" ht="16.8" customHeight="1">
      <c r="A1056" s="41"/>
      <c r="B1056" s="47"/>
      <c r="C1056" s="319" t="s">
        <v>21</v>
      </c>
      <c r="D1056" s="319" t="s">
        <v>2385</v>
      </c>
      <c r="E1056" s="20" t="s">
        <v>21</v>
      </c>
      <c r="F1056" s="320">
        <v>39.789999999999999</v>
      </c>
      <c r="G1056" s="41"/>
      <c r="H1056" s="47"/>
    </row>
    <row r="1057" s="2" customFormat="1" ht="16.8" customHeight="1">
      <c r="A1057" s="41"/>
      <c r="B1057" s="47"/>
      <c r="C1057" s="319" t="s">
        <v>2022</v>
      </c>
      <c r="D1057" s="319" t="s">
        <v>380</v>
      </c>
      <c r="E1057" s="20" t="s">
        <v>21</v>
      </c>
      <c r="F1057" s="320">
        <v>54.82</v>
      </c>
      <c r="G1057" s="41"/>
      <c r="H1057" s="47"/>
    </row>
    <row r="1058" s="2" customFormat="1" ht="16.8" customHeight="1">
      <c r="A1058" s="41"/>
      <c r="B1058" s="47"/>
      <c r="C1058" s="321" t="s">
        <v>6195</v>
      </c>
      <c r="D1058" s="41"/>
      <c r="E1058" s="41"/>
      <c r="F1058" s="41"/>
      <c r="G1058" s="41"/>
      <c r="H1058" s="47"/>
    </row>
    <row r="1059" s="2" customFormat="1" ht="16.8" customHeight="1">
      <c r="A1059" s="41"/>
      <c r="B1059" s="47"/>
      <c r="C1059" s="319" t="s">
        <v>2622</v>
      </c>
      <c r="D1059" s="319" t="s">
        <v>6252</v>
      </c>
      <c r="E1059" s="20" t="s">
        <v>248</v>
      </c>
      <c r="F1059" s="320">
        <v>1611.0799999999999</v>
      </c>
      <c r="G1059" s="41"/>
      <c r="H1059" s="47"/>
    </row>
    <row r="1060" s="2" customFormat="1" ht="16.8" customHeight="1">
      <c r="A1060" s="41"/>
      <c r="B1060" s="47"/>
      <c r="C1060" s="319" t="s">
        <v>2610</v>
      </c>
      <c r="D1060" s="319" t="s">
        <v>6247</v>
      </c>
      <c r="E1060" s="20" t="s">
        <v>248</v>
      </c>
      <c r="F1060" s="320">
        <v>1611.0799999999999</v>
      </c>
      <c r="G1060" s="41"/>
      <c r="H1060" s="47"/>
    </row>
    <row r="1061" s="2" customFormat="1" ht="16.8" customHeight="1">
      <c r="A1061" s="41"/>
      <c r="B1061" s="47"/>
      <c r="C1061" s="319" t="s">
        <v>2655</v>
      </c>
      <c r="D1061" s="319" t="s">
        <v>2656</v>
      </c>
      <c r="E1061" s="20" t="s">
        <v>248</v>
      </c>
      <c r="F1061" s="320">
        <v>60.302</v>
      </c>
      <c r="G1061" s="41"/>
      <c r="H1061" s="47"/>
    </row>
    <row r="1062" s="2" customFormat="1" ht="16.8" customHeight="1">
      <c r="A1062" s="41"/>
      <c r="B1062" s="47"/>
      <c r="C1062" s="315" t="s">
        <v>2024</v>
      </c>
      <c r="D1062" s="316" t="s">
        <v>21</v>
      </c>
      <c r="E1062" s="317" t="s">
        <v>21</v>
      </c>
      <c r="F1062" s="318">
        <v>62.5</v>
      </c>
      <c r="G1062" s="41"/>
      <c r="H1062" s="47"/>
    </row>
    <row r="1063" s="2" customFormat="1" ht="16.8" customHeight="1">
      <c r="A1063" s="41"/>
      <c r="B1063" s="47"/>
      <c r="C1063" s="319" t="s">
        <v>21</v>
      </c>
      <c r="D1063" s="319" t="s">
        <v>21</v>
      </c>
      <c r="E1063" s="20" t="s">
        <v>21</v>
      </c>
      <c r="F1063" s="320">
        <v>0</v>
      </c>
      <c r="G1063" s="41"/>
      <c r="H1063" s="47"/>
    </row>
    <row r="1064" s="2" customFormat="1" ht="16.8" customHeight="1">
      <c r="A1064" s="41"/>
      <c r="B1064" s="47"/>
      <c r="C1064" s="319" t="s">
        <v>21</v>
      </c>
      <c r="D1064" s="319" t="s">
        <v>2628</v>
      </c>
      <c r="E1064" s="20" t="s">
        <v>21</v>
      </c>
      <c r="F1064" s="320">
        <v>0</v>
      </c>
      <c r="G1064" s="41"/>
      <c r="H1064" s="47"/>
    </row>
    <row r="1065" s="2" customFormat="1" ht="16.8" customHeight="1">
      <c r="A1065" s="41"/>
      <c r="B1065" s="47"/>
      <c r="C1065" s="319" t="s">
        <v>21</v>
      </c>
      <c r="D1065" s="319" t="s">
        <v>1035</v>
      </c>
      <c r="E1065" s="20" t="s">
        <v>21</v>
      </c>
      <c r="F1065" s="320">
        <v>0</v>
      </c>
      <c r="G1065" s="41"/>
      <c r="H1065" s="47"/>
    </row>
    <row r="1066" s="2" customFormat="1" ht="16.8" customHeight="1">
      <c r="A1066" s="41"/>
      <c r="B1066" s="47"/>
      <c r="C1066" s="319" t="s">
        <v>21</v>
      </c>
      <c r="D1066" s="319" t="s">
        <v>2441</v>
      </c>
      <c r="E1066" s="20" t="s">
        <v>21</v>
      </c>
      <c r="F1066" s="320">
        <v>62.5</v>
      </c>
      <c r="G1066" s="41"/>
      <c r="H1066" s="47"/>
    </row>
    <row r="1067" s="2" customFormat="1" ht="16.8" customHeight="1">
      <c r="A1067" s="41"/>
      <c r="B1067" s="47"/>
      <c r="C1067" s="319" t="s">
        <v>2024</v>
      </c>
      <c r="D1067" s="319" t="s">
        <v>380</v>
      </c>
      <c r="E1067" s="20" t="s">
        <v>21</v>
      </c>
      <c r="F1067" s="320">
        <v>62.5</v>
      </c>
      <c r="G1067" s="41"/>
      <c r="H1067" s="47"/>
    </row>
    <row r="1068" s="2" customFormat="1" ht="16.8" customHeight="1">
      <c r="A1068" s="41"/>
      <c r="B1068" s="47"/>
      <c r="C1068" s="321" t="s">
        <v>6195</v>
      </c>
      <c r="D1068" s="41"/>
      <c r="E1068" s="41"/>
      <c r="F1068" s="41"/>
      <c r="G1068" s="41"/>
      <c r="H1068" s="47"/>
    </row>
    <row r="1069" s="2" customFormat="1" ht="16.8" customHeight="1">
      <c r="A1069" s="41"/>
      <c r="B1069" s="47"/>
      <c r="C1069" s="319" t="s">
        <v>2622</v>
      </c>
      <c r="D1069" s="319" t="s">
        <v>6252</v>
      </c>
      <c r="E1069" s="20" t="s">
        <v>248</v>
      </c>
      <c r="F1069" s="320">
        <v>1611.0799999999999</v>
      </c>
      <c r="G1069" s="41"/>
      <c r="H1069" s="47"/>
    </row>
    <row r="1070" s="2" customFormat="1" ht="16.8" customHeight="1">
      <c r="A1070" s="41"/>
      <c r="B1070" s="47"/>
      <c r="C1070" s="319" t="s">
        <v>2610</v>
      </c>
      <c r="D1070" s="319" t="s">
        <v>6247</v>
      </c>
      <c r="E1070" s="20" t="s">
        <v>248</v>
      </c>
      <c r="F1070" s="320">
        <v>1611.0799999999999</v>
      </c>
      <c r="G1070" s="41"/>
      <c r="H1070" s="47"/>
    </row>
    <row r="1071" s="2" customFormat="1" ht="16.8" customHeight="1">
      <c r="A1071" s="41"/>
      <c r="B1071" s="47"/>
      <c r="C1071" s="319" t="s">
        <v>2647</v>
      </c>
      <c r="D1071" s="319" t="s">
        <v>2648</v>
      </c>
      <c r="E1071" s="20" t="s">
        <v>248</v>
      </c>
      <c r="F1071" s="320">
        <v>68.75</v>
      </c>
      <c r="G1071" s="41"/>
      <c r="H1071" s="47"/>
    </row>
    <row r="1072" s="2" customFormat="1" ht="16.8" customHeight="1">
      <c r="A1072" s="41"/>
      <c r="B1072" s="47"/>
      <c r="C1072" s="315" t="s">
        <v>2026</v>
      </c>
      <c r="D1072" s="316" t="s">
        <v>21</v>
      </c>
      <c r="E1072" s="317" t="s">
        <v>21</v>
      </c>
      <c r="F1072" s="318">
        <v>189.50999999999999</v>
      </c>
      <c r="G1072" s="41"/>
      <c r="H1072" s="47"/>
    </row>
    <row r="1073" s="2" customFormat="1" ht="16.8" customHeight="1">
      <c r="A1073" s="41"/>
      <c r="B1073" s="47"/>
      <c r="C1073" s="319" t="s">
        <v>21</v>
      </c>
      <c r="D1073" s="319" t="s">
        <v>21</v>
      </c>
      <c r="E1073" s="20" t="s">
        <v>21</v>
      </c>
      <c r="F1073" s="320">
        <v>0</v>
      </c>
      <c r="G1073" s="41"/>
      <c r="H1073" s="47"/>
    </row>
    <row r="1074" s="2" customFormat="1" ht="16.8" customHeight="1">
      <c r="A1074" s="41"/>
      <c r="B1074" s="47"/>
      <c r="C1074" s="319" t="s">
        <v>21</v>
      </c>
      <c r="D1074" s="319" t="s">
        <v>2632</v>
      </c>
      <c r="E1074" s="20" t="s">
        <v>21</v>
      </c>
      <c r="F1074" s="320">
        <v>0</v>
      </c>
      <c r="G1074" s="41"/>
      <c r="H1074" s="47"/>
    </row>
    <row r="1075" s="2" customFormat="1" ht="16.8" customHeight="1">
      <c r="A1075" s="41"/>
      <c r="B1075" s="47"/>
      <c r="C1075" s="319" t="s">
        <v>21</v>
      </c>
      <c r="D1075" s="319" t="s">
        <v>1035</v>
      </c>
      <c r="E1075" s="20" t="s">
        <v>21</v>
      </c>
      <c r="F1075" s="320">
        <v>0</v>
      </c>
      <c r="G1075" s="41"/>
      <c r="H1075" s="47"/>
    </row>
    <row r="1076" s="2" customFormat="1" ht="16.8" customHeight="1">
      <c r="A1076" s="41"/>
      <c r="B1076" s="47"/>
      <c r="C1076" s="319" t="s">
        <v>21</v>
      </c>
      <c r="D1076" s="319" t="s">
        <v>2359</v>
      </c>
      <c r="E1076" s="20" t="s">
        <v>21</v>
      </c>
      <c r="F1076" s="320">
        <v>6.6900000000000004</v>
      </c>
      <c r="G1076" s="41"/>
      <c r="H1076" s="47"/>
    </row>
    <row r="1077" s="2" customFormat="1" ht="16.8" customHeight="1">
      <c r="A1077" s="41"/>
      <c r="B1077" s="47"/>
      <c r="C1077" s="319" t="s">
        <v>21</v>
      </c>
      <c r="D1077" s="319" t="s">
        <v>2368</v>
      </c>
      <c r="E1077" s="20" t="s">
        <v>21</v>
      </c>
      <c r="F1077" s="320">
        <v>8.3200000000000003</v>
      </c>
      <c r="G1077" s="41"/>
      <c r="H1077" s="47"/>
    </row>
    <row r="1078" s="2" customFormat="1" ht="16.8" customHeight="1">
      <c r="A1078" s="41"/>
      <c r="B1078" s="47"/>
      <c r="C1078" s="319" t="s">
        <v>21</v>
      </c>
      <c r="D1078" s="319" t="s">
        <v>2381</v>
      </c>
      <c r="E1078" s="20" t="s">
        <v>21</v>
      </c>
      <c r="F1078" s="320">
        <v>3.3999999999999999</v>
      </c>
      <c r="G1078" s="41"/>
      <c r="H1078" s="47"/>
    </row>
    <row r="1079" s="2" customFormat="1" ht="16.8" customHeight="1">
      <c r="A1079" s="41"/>
      <c r="B1079" s="47"/>
      <c r="C1079" s="319" t="s">
        <v>21</v>
      </c>
      <c r="D1079" s="319" t="s">
        <v>21</v>
      </c>
      <c r="E1079" s="20" t="s">
        <v>21</v>
      </c>
      <c r="F1079" s="320">
        <v>0</v>
      </c>
      <c r="G1079" s="41"/>
      <c r="H1079" s="47"/>
    </row>
    <row r="1080" s="2" customFormat="1" ht="16.8" customHeight="1">
      <c r="A1080" s="41"/>
      <c r="B1080" s="47"/>
      <c r="C1080" s="319" t="s">
        <v>21</v>
      </c>
      <c r="D1080" s="319" t="s">
        <v>1044</v>
      </c>
      <c r="E1080" s="20" t="s">
        <v>21</v>
      </c>
      <c r="F1080" s="320">
        <v>0</v>
      </c>
      <c r="G1080" s="41"/>
      <c r="H1080" s="47"/>
    </row>
    <row r="1081" s="2" customFormat="1" ht="16.8" customHeight="1">
      <c r="A1081" s="41"/>
      <c r="B1081" s="47"/>
      <c r="C1081" s="319" t="s">
        <v>21</v>
      </c>
      <c r="D1081" s="319" t="s">
        <v>2390</v>
      </c>
      <c r="E1081" s="20" t="s">
        <v>21</v>
      </c>
      <c r="F1081" s="320">
        <v>25.140000000000001</v>
      </c>
      <c r="G1081" s="41"/>
      <c r="H1081" s="47"/>
    </row>
    <row r="1082" s="2" customFormat="1" ht="16.8" customHeight="1">
      <c r="A1082" s="41"/>
      <c r="B1082" s="47"/>
      <c r="C1082" s="319" t="s">
        <v>21</v>
      </c>
      <c r="D1082" s="319" t="s">
        <v>21</v>
      </c>
      <c r="E1082" s="20" t="s">
        <v>21</v>
      </c>
      <c r="F1082" s="320">
        <v>0</v>
      </c>
      <c r="G1082" s="41"/>
      <c r="H1082" s="47"/>
    </row>
    <row r="1083" s="2" customFormat="1" ht="16.8" customHeight="1">
      <c r="A1083" s="41"/>
      <c r="B1083" s="47"/>
      <c r="C1083" s="319" t="s">
        <v>21</v>
      </c>
      <c r="D1083" s="319" t="s">
        <v>1102</v>
      </c>
      <c r="E1083" s="20" t="s">
        <v>21</v>
      </c>
      <c r="F1083" s="320">
        <v>0</v>
      </c>
      <c r="G1083" s="41"/>
      <c r="H1083" s="47"/>
    </row>
    <row r="1084" s="2" customFormat="1" ht="16.8" customHeight="1">
      <c r="A1084" s="41"/>
      <c r="B1084" s="47"/>
      <c r="C1084" s="319" t="s">
        <v>21</v>
      </c>
      <c r="D1084" s="319" t="s">
        <v>2424</v>
      </c>
      <c r="E1084" s="20" t="s">
        <v>21</v>
      </c>
      <c r="F1084" s="320">
        <v>5.5599999999999996</v>
      </c>
      <c r="G1084" s="41"/>
      <c r="H1084" s="47"/>
    </row>
    <row r="1085" s="2" customFormat="1" ht="16.8" customHeight="1">
      <c r="A1085" s="41"/>
      <c r="B1085" s="47"/>
      <c r="C1085" s="319" t="s">
        <v>21</v>
      </c>
      <c r="D1085" s="319" t="s">
        <v>2427</v>
      </c>
      <c r="E1085" s="20" t="s">
        <v>21</v>
      </c>
      <c r="F1085" s="320">
        <v>11.859999999999999</v>
      </c>
      <c r="G1085" s="41"/>
      <c r="H1085" s="47"/>
    </row>
    <row r="1086" s="2" customFormat="1" ht="16.8" customHeight="1">
      <c r="A1086" s="41"/>
      <c r="B1086" s="47"/>
      <c r="C1086" s="319" t="s">
        <v>21</v>
      </c>
      <c r="D1086" s="319" t="s">
        <v>2432</v>
      </c>
      <c r="E1086" s="20" t="s">
        <v>21</v>
      </c>
      <c r="F1086" s="320">
        <v>41.200000000000003</v>
      </c>
      <c r="G1086" s="41"/>
      <c r="H1086" s="47"/>
    </row>
    <row r="1087" s="2" customFormat="1" ht="16.8" customHeight="1">
      <c r="A1087" s="41"/>
      <c r="B1087" s="47"/>
      <c r="C1087" s="319" t="s">
        <v>21</v>
      </c>
      <c r="D1087" s="319" t="s">
        <v>2433</v>
      </c>
      <c r="E1087" s="20" t="s">
        <v>21</v>
      </c>
      <c r="F1087" s="320">
        <v>13.949999999999999</v>
      </c>
      <c r="G1087" s="41"/>
      <c r="H1087" s="47"/>
    </row>
    <row r="1088" s="2" customFormat="1" ht="16.8" customHeight="1">
      <c r="A1088" s="41"/>
      <c r="B1088" s="47"/>
      <c r="C1088" s="319" t="s">
        <v>21</v>
      </c>
      <c r="D1088" s="319" t="s">
        <v>2434</v>
      </c>
      <c r="E1088" s="20" t="s">
        <v>21</v>
      </c>
      <c r="F1088" s="320">
        <v>2.6499999999999999</v>
      </c>
      <c r="G1088" s="41"/>
      <c r="H1088" s="47"/>
    </row>
    <row r="1089" s="2" customFormat="1" ht="16.8" customHeight="1">
      <c r="A1089" s="41"/>
      <c r="B1089" s="47"/>
      <c r="C1089" s="319" t="s">
        <v>21</v>
      </c>
      <c r="D1089" s="319" t="s">
        <v>21</v>
      </c>
      <c r="E1089" s="20" t="s">
        <v>21</v>
      </c>
      <c r="F1089" s="320">
        <v>0</v>
      </c>
      <c r="G1089" s="41"/>
      <c r="H1089" s="47"/>
    </row>
    <row r="1090" s="2" customFormat="1" ht="16.8" customHeight="1">
      <c r="A1090" s="41"/>
      <c r="B1090" s="47"/>
      <c r="C1090" s="319" t="s">
        <v>21</v>
      </c>
      <c r="D1090" s="319" t="s">
        <v>2633</v>
      </c>
      <c r="E1090" s="20" t="s">
        <v>21</v>
      </c>
      <c r="F1090" s="320">
        <v>0</v>
      </c>
      <c r="G1090" s="41"/>
      <c r="H1090" s="47"/>
    </row>
    <row r="1091" s="2" customFormat="1" ht="16.8" customHeight="1">
      <c r="A1091" s="41"/>
      <c r="B1091" s="47"/>
      <c r="C1091" s="319" t="s">
        <v>21</v>
      </c>
      <c r="D1091" s="319" t="s">
        <v>2634</v>
      </c>
      <c r="E1091" s="20" t="s">
        <v>21</v>
      </c>
      <c r="F1091" s="320">
        <v>26.100000000000001</v>
      </c>
      <c r="G1091" s="41"/>
      <c r="H1091" s="47"/>
    </row>
    <row r="1092" s="2" customFormat="1" ht="16.8" customHeight="1">
      <c r="A1092" s="41"/>
      <c r="B1092" s="47"/>
      <c r="C1092" s="319" t="s">
        <v>21</v>
      </c>
      <c r="D1092" s="319" t="s">
        <v>21</v>
      </c>
      <c r="E1092" s="20" t="s">
        <v>21</v>
      </c>
      <c r="F1092" s="320">
        <v>0</v>
      </c>
      <c r="G1092" s="41"/>
      <c r="H1092" s="47"/>
    </row>
    <row r="1093" s="2" customFormat="1" ht="16.8" customHeight="1">
      <c r="A1093" s="41"/>
      <c r="B1093" s="47"/>
      <c r="C1093" s="319" t="s">
        <v>21</v>
      </c>
      <c r="D1093" s="319" t="s">
        <v>2635</v>
      </c>
      <c r="E1093" s="20" t="s">
        <v>21</v>
      </c>
      <c r="F1093" s="320">
        <v>0</v>
      </c>
      <c r="G1093" s="41"/>
      <c r="H1093" s="47"/>
    </row>
    <row r="1094" s="2" customFormat="1" ht="16.8" customHeight="1">
      <c r="A1094" s="41"/>
      <c r="B1094" s="47"/>
      <c r="C1094" s="319" t="s">
        <v>21</v>
      </c>
      <c r="D1094" s="319" t="s">
        <v>2636</v>
      </c>
      <c r="E1094" s="20" t="s">
        <v>21</v>
      </c>
      <c r="F1094" s="320">
        <v>10.23</v>
      </c>
      <c r="G1094" s="41"/>
      <c r="H1094" s="47"/>
    </row>
    <row r="1095" s="2" customFormat="1" ht="16.8" customHeight="1">
      <c r="A1095" s="41"/>
      <c r="B1095" s="47"/>
      <c r="C1095" s="319" t="s">
        <v>21</v>
      </c>
      <c r="D1095" s="319" t="s">
        <v>2636</v>
      </c>
      <c r="E1095" s="20" t="s">
        <v>21</v>
      </c>
      <c r="F1095" s="320">
        <v>10.23</v>
      </c>
      <c r="G1095" s="41"/>
      <c r="H1095" s="47"/>
    </row>
    <row r="1096" s="2" customFormat="1" ht="16.8" customHeight="1">
      <c r="A1096" s="41"/>
      <c r="B1096" s="47"/>
      <c r="C1096" s="319" t="s">
        <v>21</v>
      </c>
      <c r="D1096" s="319" t="s">
        <v>2637</v>
      </c>
      <c r="E1096" s="20" t="s">
        <v>21</v>
      </c>
      <c r="F1096" s="320">
        <v>9.3000000000000007</v>
      </c>
      <c r="G1096" s="41"/>
      <c r="H1096" s="47"/>
    </row>
    <row r="1097" s="2" customFormat="1" ht="16.8" customHeight="1">
      <c r="A1097" s="41"/>
      <c r="B1097" s="47"/>
      <c r="C1097" s="319" t="s">
        <v>21</v>
      </c>
      <c r="D1097" s="319" t="s">
        <v>21</v>
      </c>
      <c r="E1097" s="20" t="s">
        <v>21</v>
      </c>
      <c r="F1097" s="320">
        <v>0</v>
      </c>
      <c r="G1097" s="41"/>
      <c r="H1097" s="47"/>
    </row>
    <row r="1098" s="2" customFormat="1" ht="16.8" customHeight="1">
      <c r="A1098" s="41"/>
      <c r="B1098" s="47"/>
      <c r="C1098" s="319" t="s">
        <v>21</v>
      </c>
      <c r="D1098" s="319" t="s">
        <v>2638</v>
      </c>
      <c r="E1098" s="20" t="s">
        <v>21</v>
      </c>
      <c r="F1098" s="320">
        <v>0</v>
      </c>
      <c r="G1098" s="41"/>
      <c r="H1098" s="47"/>
    </row>
    <row r="1099" s="2" customFormat="1" ht="16.8" customHeight="1">
      <c r="A1099" s="41"/>
      <c r="B1099" s="47"/>
      <c r="C1099" s="319" t="s">
        <v>21</v>
      </c>
      <c r="D1099" s="319" t="s">
        <v>2639</v>
      </c>
      <c r="E1099" s="20" t="s">
        <v>21</v>
      </c>
      <c r="F1099" s="320">
        <v>5.1150000000000002</v>
      </c>
      <c r="G1099" s="41"/>
      <c r="H1099" s="47"/>
    </row>
    <row r="1100" s="2" customFormat="1" ht="16.8" customHeight="1">
      <c r="A1100" s="41"/>
      <c r="B1100" s="47"/>
      <c r="C1100" s="319" t="s">
        <v>21</v>
      </c>
      <c r="D1100" s="319" t="s">
        <v>2639</v>
      </c>
      <c r="E1100" s="20" t="s">
        <v>21</v>
      </c>
      <c r="F1100" s="320">
        <v>5.1150000000000002</v>
      </c>
      <c r="G1100" s="41"/>
      <c r="H1100" s="47"/>
    </row>
    <row r="1101" s="2" customFormat="1" ht="16.8" customHeight="1">
      <c r="A1101" s="41"/>
      <c r="B1101" s="47"/>
      <c r="C1101" s="319" t="s">
        <v>21</v>
      </c>
      <c r="D1101" s="319" t="s">
        <v>2640</v>
      </c>
      <c r="E1101" s="20" t="s">
        <v>21</v>
      </c>
      <c r="F1101" s="320">
        <v>4.6500000000000004</v>
      </c>
      <c r="G1101" s="41"/>
      <c r="H1101" s="47"/>
    </row>
    <row r="1102" s="2" customFormat="1" ht="16.8" customHeight="1">
      <c r="A1102" s="41"/>
      <c r="B1102" s="47"/>
      <c r="C1102" s="319" t="s">
        <v>2026</v>
      </c>
      <c r="D1102" s="319" t="s">
        <v>380</v>
      </c>
      <c r="E1102" s="20" t="s">
        <v>21</v>
      </c>
      <c r="F1102" s="320">
        <v>189.50999999999999</v>
      </c>
      <c r="G1102" s="41"/>
      <c r="H1102" s="47"/>
    </row>
    <row r="1103" s="2" customFormat="1" ht="16.8" customHeight="1">
      <c r="A1103" s="41"/>
      <c r="B1103" s="47"/>
      <c r="C1103" s="321" t="s">
        <v>6195</v>
      </c>
      <c r="D1103" s="41"/>
      <c r="E1103" s="41"/>
      <c r="F1103" s="41"/>
      <c r="G1103" s="41"/>
      <c r="H1103" s="47"/>
    </row>
    <row r="1104" s="2" customFormat="1" ht="16.8" customHeight="1">
      <c r="A1104" s="41"/>
      <c r="B1104" s="47"/>
      <c r="C1104" s="319" t="s">
        <v>2622</v>
      </c>
      <c r="D1104" s="319" t="s">
        <v>6252</v>
      </c>
      <c r="E1104" s="20" t="s">
        <v>248</v>
      </c>
      <c r="F1104" s="320">
        <v>1611.0799999999999</v>
      </c>
      <c r="G1104" s="41"/>
      <c r="H1104" s="47"/>
    </row>
    <row r="1105" s="2" customFormat="1" ht="16.8" customHeight="1">
      <c r="A1105" s="41"/>
      <c r="B1105" s="47"/>
      <c r="C1105" s="319" t="s">
        <v>2610</v>
      </c>
      <c r="D1105" s="319" t="s">
        <v>6247</v>
      </c>
      <c r="E1105" s="20" t="s">
        <v>248</v>
      </c>
      <c r="F1105" s="320">
        <v>1611.0799999999999</v>
      </c>
      <c r="G1105" s="41"/>
      <c r="H1105" s="47"/>
    </row>
    <row r="1106" s="2" customFormat="1" ht="16.8" customHeight="1">
      <c r="A1106" s="41"/>
      <c r="B1106" s="47"/>
      <c r="C1106" s="319" t="s">
        <v>2663</v>
      </c>
      <c r="D1106" s="319" t="s">
        <v>2664</v>
      </c>
      <c r="E1106" s="20" t="s">
        <v>248</v>
      </c>
      <c r="F1106" s="320">
        <v>208.46100000000001</v>
      </c>
      <c r="G1106" s="41"/>
      <c r="H1106" s="47"/>
    </row>
    <row r="1107" s="2" customFormat="1" ht="16.8" customHeight="1">
      <c r="A1107" s="41"/>
      <c r="B1107" s="47"/>
      <c r="C1107" s="315" t="s">
        <v>2028</v>
      </c>
      <c r="D1107" s="316" t="s">
        <v>21</v>
      </c>
      <c r="E1107" s="317" t="s">
        <v>21</v>
      </c>
      <c r="F1107" s="318">
        <v>72.799999999999997</v>
      </c>
      <c r="G1107" s="41"/>
      <c r="H1107" s="47"/>
    </row>
    <row r="1108" s="2" customFormat="1" ht="16.8" customHeight="1">
      <c r="A1108" s="41"/>
      <c r="B1108" s="47"/>
      <c r="C1108" s="319" t="s">
        <v>21</v>
      </c>
      <c r="D1108" s="319" t="s">
        <v>21</v>
      </c>
      <c r="E1108" s="20" t="s">
        <v>21</v>
      </c>
      <c r="F1108" s="320">
        <v>0</v>
      </c>
      <c r="G1108" s="41"/>
      <c r="H1108" s="47"/>
    </row>
    <row r="1109" s="2" customFormat="1" ht="16.8" customHeight="1">
      <c r="A1109" s="41"/>
      <c r="B1109" s="47"/>
      <c r="C1109" s="319" t="s">
        <v>21</v>
      </c>
      <c r="D1109" s="319" t="s">
        <v>2629</v>
      </c>
      <c r="E1109" s="20" t="s">
        <v>21</v>
      </c>
      <c r="F1109" s="320">
        <v>0</v>
      </c>
      <c r="G1109" s="41"/>
      <c r="H1109" s="47"/>
    </row>
    <row r="1110" s="2" customFormat="1" ht="16.8" customHeight="1">
      <c r="A1110" s="41"/>
      <c r="B1110" s="47"/>
      <c r="C1110" s="319" t="s">
        <v>21</v>
      </c>
      <c r="D1110" s="319" t="s">
        <v>1035</v>
      </c>
      <c r="E1110" s="20" t="s">
        <v>21</v>
      </c>
      <c r="F1110" s="320">
        <v>0</v>
      </c>
      <c r="G1110" s="41"/>
      <c r="H1110" s="47"/>
    </row>
    <row r="1111" s="2" customFormat="1" ht="16.8" customHeight="1">
      <c r="A1111" s="41"/>
      <c r="B1111" s="47"/>
      <c r="C1111" s="319" t="s">
        <v>21</v>
      </c>
      <c r="D1111" s="319" t="s">
        <v>2358</v>
      </c>
      <c r="E1111" s="20" t="s">
        <v>21</v>
      </c>
      <c r="F1111" s="320">
        <v>72.799999999999997</v>
      </c>
      <c r="G1111" s="41"/>
      <c r="H1111" s="47"/>
    </row>
    <row r="1112" s="2" customFormat="1" ht="16.8" customHeight="1">
      <c r="A1112" s="41"/>
      <c r="B1112" s="47"/>
      <c r="C1112" s="319" t="s">
        <v>2028</v>
      </c>
      <c r="D1112" s="319" t="s">
        <v>380</v>
      </c>
      <c r="E1112" s="20" t="s">
        <v>21</v>
      </c>
      <c r="F1112" s="320">
        <v>72.799999999999997</v>
      </c>
      <c r="G1112" s="41"/>
      <c r="H1112" s="47"/>
    </row>
    <row r="1113" s="2" customFormat="1" ht="16.8" customHeight="1">
      <c r="A1113" s="41"/>
      <c r="B1113" s="47"/>
      <c r="C1113" s="321" t="s">
        <v>6195</v>
      </c>
      <c r="D1113" s="41"/>
      <c r="E1113" s="41"/>
      <c r="F1113" s="41"/>
      <c r="G1113" s="41"/>
      <c r="H1113" s="47"/>
    </row>
    <row r="1114" s="2" customFormat="1" ht="16.8" customHeight="1">
      <c r="A1114" s="41"/>
      <c r="B1114" s="47"/>
      <c r="C1114" s="319" t="s">
        <v>2622</v>
      </c>
      <c r="D1114" s="319" t="s">
        <v>6252</v>
      </c>
      <c r="E1114" s="20" t="s">
        <v>248</v>
      </c>
      <c r="F1114" s="320">
        <v>1611.0799999999999</v>
      </c>
      <c r="G1114" s="41"/>
      <c r="H1114" s="47"/>
    </row>
    <row r="1115" s="2" customFormat="1" ht="16.8" customHeight="1">
      <c r="A1115" s="41"/>
      <c r="B1115" s="47"/>
      <c r="C1115" s="319" t="s">
        <v>2610</v>
      </c>
      <c r="D1115" s="319" t="s">
        <v>6247</v>
      </c>
      <c r="E1115" s="20" t="s">
        <v>248</v>
      </c>
      <c r="F1115" s="320">
        <v>1611.0799999999999</v>
      </c>
      <c r="G1115" s="41"/>
      <c r="H1115" s="47"/>
    </row>
    <row r="1116" s="2" customFormat="1" ht="16.8" customHeight="1">
      <c r="A1116" s="41"/>
      <c r="B1116" s="47"/>
      <c r="C1116" s="319" t="s">
        <v>2651</v>
      </c>
      <c r="D1116" s="319" t="s">
        <v>2652</v>
      </c>
      <c r="E1116" s="20" t="s">
        <v>248</v>
      </c>
      <c r="F1116" s="320">
        <v>80.079999999999998</v>
      </c>
      <c r="G1116" s="41"/>
      <c r="H1116" s="47"/>
    </row>
    <row r="1117" s="2" customFormat="1" ht="16.8" customHeight="1">
      <c r="A1117" s="41"/>
      <c r="B1117" s="47"/>
      <c r="C1117" s="315" t="s">
        <v>2030</v>
      </c>
      <c r="D1117" s="316" t="s">
        <v>21</v>
      </c>
      <c r="E1117" s="317" t="s">
        <v>21</v>
      </c>
      <c r="F1117" s="318">
        <v>70.099999999999994</v>
      </c>
      <c r="G1117" s="41"/>
      <c r="H1117" s="47"/>
    </row>
    <row r="1118" s="2" customFormat="1" ht="16.8" customHeight="1">
      <c r="A1118" s="41"/>
      <c r="B1118" s="47"/>
      <c r="C1118" s="319" t="s">
        <v>21</v>
      </c>
      <c r="D1118" s="319" t="s">
        <v>21</v>
      </c>
      <c r="E1118" s="20" t="s">
        <v>21</v>
      </c>
      <c r="F1118" s="320">
        <v>0</v>
      </c>
      <c r="G1118" s="41"/>
      <c r="H1118" s="47"/>
    </row>
    <row r="1119" s="2" customFormat="1" ht="16.8" customHeight="1">
      <c r="A1119" s="41"/>
      <c r="B1119" s="47"/>
      <c r="C1119" s="319" t="s">
        <v>21</v>
      </c>
      <c r="D1119" s="319" t="s">
        <v>2631</v>
      </c>
      <c r="E1119" s="20" t="s">
        <v>21</v>
      </c>
      <c r="F1119" s="320">
        <v>0</v>
      </c>
      <c r="G1119" s="41"/>
      <c r="H1119" s="47"/>
    </row>
    <row r="1120" s="2" customFormat="1" ht="16.8" customHeight="1">
      <c r="A1120" s="41"/>
      <c r="B1120" s="47"/>
      <c r="C1120" s="319" t="s">
        <v>21</v>
      </c>
      <c r="D1120" s="319" t="s">
        <v>1102</v>
      </c>
      <c r="E1120" s="20" t="s">
        <v>21</v>
      </c>
      <c r="F1120" s="320">
        <v>0</v>
      </c>
      <c r="G1120" s="41"/>
      <c r="H1120" s="47"/>
    </row>
    <row r="1121" s="2" customFormat="1" ht="16.8" customHeight="1">
      <c r="A1121" s="41"/>
      <c r="B1121" s="47"/>
      <c r="C1121" s="319" t="s">
        <v>21</v>
      </c>
      <c r="D1121" s="319" t="s">
        <v>2412</v>
      </c>
      <c r="E1121" s="20" t="s">
        <v>21</v>
      </c>
      <c r="F1121" s="320">
        <v>15.029999999999999</v>
      </c>
      <c r="G1121" s="41"/>
      <c r="H1121" s="47"/>
    </row>
    <row r="1122" s="2" customFormat="1" ht="16.8" customHeight="1">
      <c r="A1122" s="41"/>
      <c r="B1122" s="47"/>
      <c r="C1122" s="319" t="s">
        <v>21</v>
      </c>
      <c r="D1122" s="319" t="s">
        <v>2413</v>
      </c>
      <c r="E1122" s="20" t="s">
        <v>21</v>
      </c>
      <c r="F1122" s="320">
        <v>35.350000000000001</v>
      </c>
      <c r="G1122" s="41"/>
      <c r="H1122" s="47"/>
    </row>
    <row r="1123" s="2" customFormat="1" ht="16.8" customHeight="1">
      <c r="A1123" s="41"/>
      <c r="B1123" s="47"/>
      <c r="C1123" s="319" t="s">
        <v>21</v>
      </c>
      <c r="D1123" s="319" t="s">
        <v>2426</v>
      </c>
      <c r="E1123" s="20" t="s">
        <v>21</v>
      </c>
      <c r="F1123" s="320">
        <v>19.719999999999999</v>
      </c>
      <c r="G1123" s="41"/>
      <c r="H1123" s="47"/>
    </row>
    <row r="1124" s="2" customFormat="1" ht="16.8" customHeight="1">
      <c r="A1124" s="41"/>
      <c r="B1124" s="47"/>
      <c r="C1124" s="319" t="s">
        <v>2030</v>
      </c>
      <c r="D1124" s="319" t="s">
        <v>380</v>
      </c>
      <c r="E1124" s="20" t="s">
        <v>21</v>
      </c>
      <c r="F1124" s="320">
        <v>70.099999999999994</v>
      </c>
      <c r="G1124" s="41"/>
      <c r="H1124" s="47"/>
    </row>
    <row r="1125" s="2" customFormat="1" ht="16.8" customHeight="1">
      <c r="A1125" s="41"/>
      <c r="B1125" s="47"/>
      <c r="C1125" s="321" t="s">
        <v>6195</v>
      </c>
      <c r="D1125" s="41"/>
      <c r="E1125" s="41"/>
      <c r="F1125" s="41"/>
      <c r="G1125" s="41"/>
      <c r="H1125" s="47"/>
    </row>
    <row r="1126" s="2" customFormat="1" ht="16.8" customHeight="1">
      <c r="A1126" s="41"/>
      <c r="B1126" s="47"/>
      <c r="C1126" s="319" t="s">
        <v>2622</v>
      </c>
      <c r="D1126" s="319" t="s">
        <v>6252</v>
      </c>
      <c r="E1126" s="20" t="s">
        <v>248</v>
      </c>
      <c r="F1126" s="320">
        <v>1611.0799999999999</v>
      </c>
      <c r="G1126" s="41"/>
      <c r="H1126" s="47"/>
    </row>
    <row r="1127" s="2" customFormat="1" ht="16.8" customHeight="1">
      <c r="A1127" s="41"/>
      <c r="B1127" s="47"/>
      <c r="C1127" s="319" t="s">
        <v>2610</v>
      </c>
      <c r="D1127" s="319" t="s">
        <v>6247</v>
      </c>
      <c r="E1127" s="20" t="s">
        <v>248</v>
      </c>
      <c r="F1127" s="320">
        <v>1611.0799999999999</v>
      </c>
      <c r="G1127" s="41"/>
      <c r="H1127" s="47"/>
    </row>
    <row r="1128" s="2" customFormat="1" ht="16.8" customHeight="1">
      <c r="A1128" s="41"/>
      <c r="B1128" s="47"/>
      <c r="C1128" s="319" t="s">
        <v>2659</v>
      </c>
      <c r="D1128" s="319" t="s">
        <v>2660</v>
      </c>
      <c r="E1128" s="20" t="s">
        <v>248</v>
      </c>
      <c r="F1128" s="320">
        <v>77.109999999999999</v>
      </c>
      <c r="G1128" s="41"/>
      <c r="H1128" s="47"/>
    </row>
    <row r="1129" s="2" customFormat="1" ht="16.8" customHeight="1">
      <c r="A1129" s="41"/>
      <c r="B1129" s="47"/>
      <c r="C1129" s="315" t="s">
        <v>2032</v>
      </c>
      <c r="D1129" s="316" t="s">
        <v>21</v>
      </c>
      <c r="E1129" s="317" t="s">
        <v>21</v>
      </c>
      <c r="F1129" s="318">
        <v>784.74000000000001</v>
      </c>
      <c r="G1129" s="41"/>
      <c r="H1129" s="47"/>
    </row>
    <row r="1130" s="2" customFormat="1" ht="16.8" customHeight="1">
      <c r="A1130" s="41"/>
      <c r="B1130" s="47"/>
      <c r="C1130" s="319" t="s">
        <v>21</v>
      </c>
      <c r="D1130" s="319" t="s">
        <v>21</v>
      </c>
      <c r="E1130" s="20" t="s">
        <v>21</v>
      </c>
      <c r="F1130" s="320">
        <v>0</v>
      </c>
      <c r="G1130" s="41"/>
      <c r="H1130" s="47"/>
    </row>
    <row r="1131" s="2" customFormat="1" ht="16.8" customHeight="1">
      <c r="A1131" s="41"/>
      <c r="B1131" s="47"/>
      <c r="C1131" s="319" t="s">
        <v>21</v>
      </c>
      <c r="D1131" s="319" t="s">
        <v>2642</v>
      </c>
      <c r="E1131" s="20" t="s">
        <v>21</v>
      </c>
      <c r="F1131" s="320">
        <v>0</v>
      </c>
      <c r="G1131" s="41"/>
      <c r="H1131" s="47"/>
    </row>
    <row r="1132" s="2" customFormat="1" ht="16.8" customHeight="1">
      <c r="A1132" s="41"/>
      <c r="B1132" s="47"/>
      <c r="C1132" s="319" t="s">
        <v>21</v>
      </c>
      <c r="D1132" s="319" t="s">
        <v>1035</v>
      </c>
      <c r="E1132" s="20" t="s">
        <v>21</v>
      </c>
      <c r="F1132" s="320">
        <v>0</v>
      </c>
      <c r="G1132" s="41"/>
      <c r="H1132" s="47"/>
    </row>
    <row r="1133" s="2" customFormat="1" ht="16.8" customHeight="1">
      <c r="A1133" s="41"/>
      <c r="B1133" s="47"/>
      <c r="C1133" s="319" t="s">
        <v>21</v>
      </c>
      <c r="D1133" s="319" t="s">
        <v>2361</v>
      </c>
      <c r="E1133" s="20" t="s">
        <v>21</v>
      </c>
      <c r="F1133" s="320">
        <v>18.600000000000001</v>
      </c>
      <c r="G1133" s="41"/>
      <c r="H1133" s="47"/>
    </row>
    <row r="1134" s="2" customFormat="1" ht="16.8" customHeight="1">
      <c r="A1134" s="41"/>
      <c r="B1134" s="47"/>
      <c r="C1134" s="319" t="s">
        <v>21</v>
      </c>
      <c r="D1134" s="319" t="s">
        <v>2363</v>
      </c>
      <c r="E1134" s="20" t="s">
        <v>21</v>
      </c>
      <c r="F1134" s="320">
        <v>29.850000000000001</v>
      </c>
      <c r="G1134" s="41"/>
      <c r="H1134" s="47"/>
    </row>
    <row r="1135" s="2" customFormat="1" ht="16.8" customHeight="1">
      <c r="A1135" s="41"/>
      <c r="B1135" s="47"/>
      <c r="C1135" s="319" t="s">
        <v>21</v>
      </c>
      <c r="D1135" s="319" t="s">
        <v>2364</v>
      </c>
      <c r="E1135" s="20" t="s">
        <v>21</v>
      </c>
      <c r="F1135" s="320">
        <v>24.969999999999999</v>
      </c>
      <c r="G1135" s="41"/>
      <c r="H1135" s="47"/>
    </row>
    <row r="1136" s="2" customFormat="1" ht="16.8" customHeight="1">
      <c r="A1136" s="41"/>
      <c r="B1136" s="47"/>
      <c r="C1136" s="319" t="s">
        <v>21</v>
      </c>
      <c r="D1136" s="319" t="s">
        <v>2365</v>
      </c>
      <c r="E1136" s="20" t="s">
        <v>21</v>
      </c>
      <c r="F1136" s="320">
        <v>23.739999999999998</v>
      </c>
      <c r="G1136" s="41"/>
      <c r="H1136" s="47"/>
    </row>
    <row r="1137" s="2" customFormat="1" ht="16.8" customHeight="1">
      <c r="A1137" s="41"/>
      <c r="B1137" s="47"/>
      <c r="C1137" s="319" t="s">
        <v>21</v>
      </c>
      <c r="D1137" s="319" t="s">
        <v>2369</v>
      </c>
      <c r="E1137" s="20" t="s">
        <v>21</v>
      </c>
      <c r="F1137" s="320">
        <v>50.659999999999997</v>
      </c>
      <c r="G1137" s="41"/>
      <c r="H1137" s="47"/>
    </row>
    <row r="1138" s="2" customFormat="1" ht="16.8" customHeight="1">
      <c r="A1138" s="41"/>
      <c r="B1138" s="47"/>
      <c r="C1138" s="319" t="s">
        <v>21</v>
      </c>
      <c r="D1138" s="319" t="s">
        <v>2370</v>
      </c>
      <c r="E1138" s="20" t="s">
        <v>21</v>
      </c>
      <c r="F1138" s="320">
        <v>45.100000000000001</v>
      </c>
      <c r="G1138" s="41"/>
      <c r="H1138" s="47"/>
    </row>
    <row r="1139" s="2" customFormat="1" ht="16.8" customHeight="1">
      <c r="A1139" s="41"/>
      <c r="B1139" s="47"/>
      <c r="C1139" s="319" t="s">
        <v>21</v>
      </c>
      <c r="D1139" s="319" t="s">
        <v>2371</v>
      </c>
      <c r="E1139" s="20" t="s">
        <v>21</v>
      </c>
      <c r="F1139" s="320">
        <v>19.949999999999999</v>
      </c>
      <c r="G1139" s="41"/>
      <c r="H1139" s="47"/>
    </row>
    <row r="1140" s="2" customFormat="1" ht="16.8" customHeight="1">
      <c r="A1140" s="41"/>
      <c r="B1140" s="47"/>
      <c r="C1140" s="319" t="s">
        <v>21</v>
      </c>
      <c r="D1140" s="319" t="s">
        <v>2372</v>
      </c>
      <c r="E1140" s="20" t="s">
        <v>21</v>
      </c>
      <c r="F1140" s="320">
        <v>20.170000000000002</v>
      </c>
      <c r="G1140" s="41"/>
      <c r="H1140" s="47"/>
    </row>
    <row r="1141" s="2" customFormat="1" ht="16.8" customHeight="1">
      <c r="A1141" s="41"/>
      <c r="B1141" s="47"/>
      <c r="C1141" s="319" t="s">
        <v>21</v>
      </c>
      <c r="D1141" s="319" t="s">
        <v>2373</v>
      </c>
      <c r="E1141" s="20" t="s">
        <v>21</v>
      </c>
      <c r="F1141" s="320">
        <v>20.079999999999998</v>
      </c>
      <c r="G1141" s="41"/>
      <c r="H1141" s="47"/>
    </row>
    <row r="1142" s="2" customFormat="1" ht="16.8" customHeight="1">
      <c r="A1142" s="41"/>
      <c r="B1142" s="47"/>
      <c r="C1142" s="319" t="s">
        <v>21</v>
      </c>
      <c r="D1142" s="319" t="s">
        <v>2374</v>
      </c>
      <c r="E1142" s="20" t="s">
        <v>21</v>
      </c>
      <c r="F1142" s="320">
        <v>20.170000000000002</v>
      </c>
      <c r="G1142" s="41"/>
      <c r="H1142" s="47"/>
    </row>
    <row r="1143" s="2" customFormat="1" ht="16.8" customHeight="1">
      <c r="A1143" s="41"/>
      <c r="B1143" s="47"/>
      <c r="C1143" s="319" t="s">
        <v>21</v>
      </c>
      <c r="D1143" s="319" t="s">
        <v>21</v>
      </c>
      <c r="E1143" s="20" t="s">
        <v>21</v>
      </c>
      <c r="F1143" s="320">
        <v>0</v>
      </c>
      <c r="G1143" s="41"/>
      <c r="H1143" s="47"/>
    </row>
    <row r="1144" s="2" customFormat="1" ht="16.8" customHeight="1">
      <c r="A1144" s="41"/>
      <c r="B1144" s="47"/>
      <c r="C1144" s="319" t="s">
        <v>21</v>
      </c>
      <c r="D1144" s="319" t="s">
        <v>1044</v>
      </c>
      <c r="E1144" s="20" t="s">
        <v>21</v>
      </c>
      <c r="F1144" s="320">
        <v>0</v>
      </c>
      <c r="G1144" s="41"/>
      <c r="H1144" s="47"/>
    </row>
    <row r="1145" s="2" customFormat="1" ht="16.8" customHeight="1">
      <c r="A1145" s="41"/>
      <c r="B1145" s="47"/>
      <c r="C1145" s="319" t="s">
        <v>21</v>
      </c>
      <c r="D1145" s="319" t="s">
        <v>2386</v>
      </c>
      <c r="E1145" s="20" t="s">
        <v>21</v>
      </c>
      <c r="F1145" s="320">
        <v>12.43</v>
      </c>
      <c r="G1145" s="41"/>
      <c r="H1145" s="47"/>
    </row>
    <row r="1146" s="2" customFormat="1" ht="16.8" customHeight="1">
      <c r="A1146" s="41"/>
      <c r="B1146" s="47"/>
      <c r="C1146" s="319" t="s">
        <v>21</v>
      </c>
      <c r="D1146" s="319" t="s">
        <v>2387</v>
      </c>
      <c r="E1146" s="20" t="s">
        <v>21</v>
      </c>
      <c r="F1146" s="320">
        <v>25.050000000000001</v>
      </c>
      <c r="G1146" s="41"/>
      <c r="H1146" s="47"/>
    </row>
    <row r="1147" s="2" customFormat="1" ht="16.8" customHeight="1">
      <c r="A1147" s="41"/>
      <c r="B1147" s="47"/>
      <c r="C1147" s="319" t="s">
        <v>21</v>
      </c>
      <c r="D1147" s="319" t="s">
        <v>2388</v>
      </c>
      <c r="E1147" s="20" t="s">
        <v>21</v>
      </c>
      <c r="F1147" s="320">
        <v>18.390000000000001</v>
      </c>
      <c r="G1147" s="41"/>
      <c r="H1147" s="47"/>
    </row>
    <row r="1148" s="2" customFormat="1" ht="16.8" customHeight="1">
      <c r="A1148" s="41"/>
      <c r="B1148" s="47"/>
      <c r="C1148" s="319" t="s">
        <v>21</v>
      </c>
      <c r="D1148" s="319" t="s">
        <v>2389</v>
      </c>
      <c r="E1148" s="20" t="s">
        <v>21</v>
      </c>
      <c r="F1148" s="320">
        <v>14.44</v>
      </c>
      <c r="G1148" s="41"/>
      <c r="H1148" s="47"/>
    </row>
    <row r="1149" s="2" customFormat="1" ht="16.8" customHeight="1">
      <c r="A1149" s="41"/>
      <c r="B1149" s="47"/>
      <c r="C1149" s="319" t="s">
        <v>21</v>
      </c>
      <c r="D1149" s="319" t="s">
        <v>2395</v>
      </c>
      <c r="E1149" s="20" t="s">
        <v>21</v>
      </c>
      <c r="F1149" s="320">
        <v>41.009999999999998</v>
      </c>
      <c r="G1149" s="41"/>
      <c r="H1149" s="47"/>
    </row>
    <row r="1150" s="2" customFormat="1" ht="16.8" customHeight="1">
      <c r="A1150" s="41"/>
      <c r="B1150" s="47"/>
      <c r="C1150" s="319" t="s">
        <v>21</v>
      </c>
      <c r="D1150" s="319" t="s">
        <v>2396</v>
      </c>
      <c r="E1150" s="20" t="s">
        <v>21</v>
      </c>
      <c r="F1150" s="320">
        <v>41.200000000000003</v>
      </c>
      <c r="G1150" s="41"/>
      <c r="H1150" s="47"/>
    </row>
    <row r="1151" s="2" customFormat="1" ht="16.8" customHeight="1">
      <c r="A1151" s="41"/>
      <c r="B1151" s="47"/>
      <c r="C1151" s="319" t="s">
        <v>21</v>
      </c>
      <c r="D1151" s="319" t="s">
        <v>2397</v>
      </c>
      <c r="E1151" s="20" t="s">
        <v>21</v>
      </c>
      <c r="F1151" s="320">
        <v>22.98</v>
      </c>
      <c r="G1151" s="41"/>
      <c r="H1151" s="47"/>
    </row>
    <row r="1152" s="2" customFormat="1" ht="16.8" customHeight="1">
      <c r="A1152" s="41"/>
      <c r="B1152" s="47"/>
      <c r="C1152" s="319" t="s">
        <v>21</v>
      </c>
      <c r="D1152" s="319" t="s">
        <v>2398</v>
      </c>
      <c r="E1152" s="20" t="s">
        <v>21</v>
      </c>
      <c r="F1152" s="320">
        <v>21.449999999999999</v>
      </c>
      <c r="G1152" s="41"/>
      <c r="H1152" s="47"/>
    </row>
    <row r="1153" s="2" customFormat="1" ht="16.8" customHeight="1">
      <c r="A1153" s="41"/>
      <c r="B1153" s="47"/>
      <c r="C1153" s="319" t="s">
        <v>21</v>
      </c>
      <c r="D1153" s="319" t="s">
        <v>2402</v>
      </c>
      <c r="E1153" s="20" t="s">
        <v>21</v>
      </c>
      <c r="F1153" s="320">
        <v>50.659999999999997</v>
      </c>
      <c r="G1153" s="41"/>
      <c r="H1153" s="47"/>
    </row>
    <row r="1154" s="2" customFormat="1" ht="16.8" customHeight="1">
      <c r="A1154" s="41"/>
      <c r="B1154" s="47"/>
      <c r="C1154" s="319" t="s">
        <v>21</v>
      </c>
      <c r="D1154" s="319" t="s">
        <v>2403</v>
      </c>
      <c r="E1154" s="20" t="s">
        <v>21</v>
      </c>
      <c r="F1154" s="320">
        <v>20.170000000000002</v>
      </c>
      <c r="G1154" s="41"/>
      <c r="H1154" s="47"/>
    </row>
    <row r="1155" s="2" customFormat="1" ht="16.8" customHeight="1">
      <c r="A1155" s="41"/>
      <c r="B1155" s="47"/>
      <c r="C1155" s="319" t="s">
        <v>21</v>
      </c>
      <c r="D1155" s="319" t="s">
        <v>2404</v>
      </c>
      <c r="E1155" s="20" t="s">
        <v>21</v>
      </c>
      <c r="F1155" s="320">
        <v>19.949999999999999</v>
      </c>
      <c r="G1155" s="41"/>
      <c r="H1155" s="47"/>
    </row>
    <row r="1156" s="2" customFormat="1" ht="16.8" customHeight="1">
      <c r="A1156" s="41"/>
      <c r="B1156" s="47"/>
      <c r="C1156" s="319" t="s">
        <v>21</v>
      </c>
      <c r="D1156" s="319" t="s">
        <v>2405</v>
      </c>
      <c r="E1156" s="20" t="s">
        <v>21</v>
      </c>
      <c r="F1156" s="320">
        <v>45.100000000000001</v>
      </c>
      <c r="G1156" s="41"/>
      <c r="H1156" s="47"/>
    </row>
    <row r="1157" s="2" customFormat="1" ht="16.8" customHeight="1">
      <c r="A1157" s="41"/>
      <c r="B1157" s="47"/>
      <c r="C1157" s="319" t="s">
        <v>21</v>
      </c>
      <c r="D1157" s="319" t="s">
        <v>2406</v>
      </c>
      <c r="E1157" s="20" t="s">
        <v>21</v>
      </c>
      <c r="F1157" s="320">
        <v>20.079999999999998</v>
      </c>
      <c r="G1157" s="41"/>
      <c r="H1157" s="47"/>
    </row>
    <row r="1158" s="2" customFormat="1" ht="16.8" customHeight="1">
      <c r="A1158" s="41"/>
      <c r="B1158" s="47"/>
      <c r="C1158" s="319" t="s">
        <v>21</v>
      </c>
      <c r="D1158" s="319" t="s">
        <v>2407</v>
      </c>
      <c r="E1158" s="20" t="s">
        <v>21</v>
      </c>
      <c r="F1158" s="320">
        <v>20.170000000000002</v>
      </c>
      <c r="G1158" s="41"/>
      <c r="H1158" s="47"/>
    </row>
    <row r="1159" s="2" customFormat="1" ht="16.8" customHeight="1">
      <c r="A1159" s="41"/>
      <c r="B1159" s="47"/>
      <c r="C1159" s="319" t="s">
        <v>21</v>
      </c>
      <c r="D1159" s="319" t="s">
        <v>2411</v>
      </c>
      <c r="E1159" s="20" t="s">
        <v>21</v>
      </c>
      <c r="F1159" s="320">
        <v>7.1399999999999997</v>
      </c>
      <c r="G1159" s="41"/>
      <c r="H1159" s="47"/>
    </row>
    <row r="1160" s="2" customFormat="1" ht="16.8" customHeight="1">
      <c r="A1160" s="41"/>
      <c r="B1160" s="47"/>
      <c r="C1160" s="319" t="s">
        <v>21</v>
      </c>
      <c r="D1160" s="319" t="s">
        <v>21</v>
      </c>
      <c r="E1160" s="20" t="s">
        <v>21</v>
      </c>
      <c r="F1160" s="320">
        <v>0</v>
      </c>
      <c r="G1160" s="41"/>
      <c r="H1160" s="47"/>
    </row>
    <row r="1161" s="2" customFormat="1" ht="16.8" customHeight="1">
      <c r="A1161" s="41"/>
      <c r="B1161" s="47"/>
      <c r="C1161" s="319" t="s">
        <v>21</v>
      </c>
      <c r="D1161" s="319" t="s">
        <v>1102</v>
      </c>
      <c r="E1161" s="20" t="s">
        <v>21</v>
      </c>
      <c r="F1161" s="320">
        <v>0</v>
      </c>
      <c r="G1161" s="41"/>
      <c r="H1161" s="47"/>
    </row>
    <row r="1162" s="2" customFormat="1" ht="16.8" customHeight="1">
      <c r="A1162" s="41"/>
      <c r="B1162" s="47"/>
      <c r="C1162" s="319" t="s">
        <v>21</v>
      </c>
      <c r="D1162" s="319" t="s">
        <v>2414</v>
      </c>
      <c r="E1162" s="20" t="s">
        <v>21</v>
      </c>
      <c r="F1162" s="320">
        <v>12.74</v>
      </c>
      <c r="G1162" s="41"/>
      <c r="H1162" s="47"/>
    </row>
    <row r="1163" s="2" customFormat="1" ht="16.8" customHeight="1">
      <c r="A1163" s="41"/>
      <c r="B1163" s="47"/>
      <c r="C1163" s="319" t="s">
        <v>21</v>
      </c>
      <c r="D1163" s="319" t="s">
        <v>2415</v>
      </c>
      <c r="E1163" s="20" t="s">
        <v>21</v>
      </c>
      <c r="F1163" s="320">
        <v>10.140000000000001</v>
      </c>
      <c r="G1163" s="41"/>
      <c r="H1163" s="47"/>
    </row>
    <row r="1164" s="2" customFormat="1" ht="16.8" customHeight="1">
      <c r="A1164" s="41"/>
      <c r="B1164" s="47"/>
      <c r="C1164" s="319" t="s">
        <v>21</v>
      </c>
      <c r="D1164" s="319" t="s">
        <v>2416</v>
      </c>
      <c r="E1164" s="20" t="s">
        <v>21</v>
      </c>
      <c r="F1164" s="320">
        <v>12.59</v>
      </c>
      <c r="G1164" s="41"/>
      <c r="H1164" s="47"/>
    </row>
    <row r="1165" s="2" customFormat="1" ht="16.8" customHeight="1">
      <c r="A1165" s="41"/>
      <c r="B1165" s="47"/>
      <c r="C1165" s="319" t="s">
        <v>21</v>
      </c>
      <c r="D1165" s="319" t="s">
        <v>2417</v>
      </c>
      <c r="E1165" s="20" t="s">
        <v>21</v>
      </c>
      <c r="F1165" s="320">
        <v>14.449999999999999</v>
      </c>
      <c r="G1165" s="41"/>
      <c r="H1165" s="47"/>
    </row>
    <row r="1166" s="2" customFormat="1" ht="16.8" customHeight="1">
      <c r="A1166" s="41"/>
      <c r="B1166" s="47"/>
      <c r="C1166" s="319" t="s">
        <v>21</v>
      </c>
      <c r="D1166" s="319" t="s">
        <v>2418</v>
      </c>
      <c r="E1166" s="20" t="s">
        <v>21</v>
      </c>
      <c r="F1166" s="320">
        <v>16.940000000000001</v>
      </c>
      <c r="G1166" s="41"/>
      <c r="H1166" s="47"/>
    </row>
    <row r="1167" s="2" customFormat="1" ht="16.8" customHeight="1">
      <c r="A1167" s="41"/>
      <c r="B1167" s="47"/>
      <c r="C1167" s="319" t="s">
        <v>21</v>
      </c>
      <c r="D1167" s="319" t="s">
        <v>2419</v>
      </c>
      <c r="E1167" s="20" t="s">
        <v>21</v>
      </c>
      <c r="F1167" s="320">
        <v>14.58</v>
      </c>
      <c r="G1167" s="41"/>
      <c r="H1167" s="47"/>
    </row>
    <row r="1168" s="2" customFormat="1" ht="16.8" customHeight="1">
      <c r="A1168" s="41"/>
      <c r="B1168" s="47"/>
      <c r="C1168" s="319" t="s">
        <v>21</v>
      </c>
      <c r="D1168" s="319" t="s">
        <v>2420</v>
      </c>
      <c r="E1168" s="20" t="s">
        <v>21</v>
      </c>
      <c r="F1168" s="320">
        <v>13.890000000000001</v>
      </c>
      <c r="G1168" s="41"/>
      <c r="H1168" s="47"/>
    </row>
    <row r="1169" s="2" customFormat="1" ht="16.8" customHeight="1">
      <c r="A1169" s="41"/>
      <c r="B1169" s="47"/>
      <c r="C1169" s="319" t="s">
        <v>21</v>
      </c>
      <c r="D1169" s="319" t="s">
        <v>2425</v>
      </c>
      <c r="E1169" s="20" t="s">
        <v>21</v>
      </c>
      <c r="F1169" s="320">
        <v>28.170000000000002</v>
      </c>
      <c r="G1169" s="41"/>
      <c r="H1169" s="47"/>
    </row>
    <row r="1170" s="2" customFormat="1" ht="16.8" customHeight="1">
      <c r="A1170" s="41"/>
      <c r="B1170" s="47"/>
      <c r="C1170" s="319" t="s">
        <v>21</v>
      </c>
      <c r="D1170" s="319" t="s">
        <v>2435</v>
      </c>
      <c r="E1170" s="20" t="s">
        <v>21</v>
      </c>
      <c r="F1170" s="320">
        <v>7.7300000000000004</v>
      </c>
      <c r="G1170" s="41"/>
      <c r="H1170" s="47"/>
    </row>
    <row r="1171" s="2" customFormat="1" ht="16.8" customHeight="1">
      <c r="A1171" s="41"/>
      <c r="B1171" s="47"/>
      <c r="C1171" s="319" t="s">
        <v>2032</v>
      </c>
      <c r="D1171" s="319" t="s">
        <v>380</v>
      </c>
      <c r="E1171" s="20" t="s">
        <v>21</v>
      </c>
      <c r="F1171" s="320">
        <v>784.74000000000001</v>
      </c>
      <c r="G1171" s="41"/>
      <c r="H1171" s="47"/>
    </row>
    <row r="1172" s="2" customFormat="1" ht="16.8" customHeight="1">
      <c r="A1172" s="41"/>
      <c r="B1172" s="47"/>
      <c r="C1172" s="321" t="s">
        <v>6195</v>
      </c>
      <c r="D1172" s="41"/>
      <c r="E1172" s="41"/>
      <c r="F1172" s="41"/>
      <c r="G1172" s="41"/>
      <c r="H1172" s="47"/>
    </row>
    <row r="1173" s="2" customFormat="1" ht="16.8" customHeight="1">
      <c r="A1173" s="41"/>
      <c r="B1173" s="47"/>
      <c r="C1173" s="319" t="s">
        <v>2622</v>
      </c>
      <c r="D1173" s="319" t="s">
        <v>6252</v>
      </c>
      <c r="E1173" s="20" t="s">
        <v>248</v>
      </c>
      <c r="F1173" s="320">
        <v>1611.0799999999999</v>
      </c>
      <c r="G1173" s="41"/>
      <c r="H1173" s="47"/>
    </row>
    <row r="1174" s="2" customFormat="1" ht="16.8" customHeight="1">
      <c r="A1174" s="41"/>
      <c r="B1174" s="47"/>
      <c r="C1174" s="319" t="s">
        <v>2610</v>
      </c>
      <c r="D1174" s="319" t="s">
        <v>6247</v>
      </c>
      <c r="E1174" s="20" t="s">
        <v>248</v>
      </c>
      <c r="F1174" s="320">
        <v>1611.0799999999999</v>
      </c>
      <c r="G1174" s="41"/>
      <c r="H1174" s="47"/>
    </row>
    <row r="1175" s="2" customFormat="1" ht="16.8" customHeight="1">
      <c r="A1175" s="41"/>
      <c r="B1175" s="47"/>
      <c r="C1175" s="319" t="s">
        <v>2671</v>
      </c>
      <c r="D1175" s="319" t="s">
        <v>2672</v>
      </c>
      <c r="E1175" s="20" t="s">
        <v>248</v>
      </c>
      <c r="F1175" s="320">
        <v>863.21400000000006</v>
      </c>
      <c r="G1175" s="41"/>
      <c r="H1175" s="47"/>
    </row>
    <row r="1176" s="2" customFormat="1" ht="16.8" customHeight="1">
      <c r="A1176" s="41"/>
      <c r="B1176" s="47"/>
      <c r="C1176" s="315" t="s">
        <v>2034</v>
      </c>
      <c r="D1176" s="316" t="s">
        <v>21</v>
      </c>
      <c r="E1176" s="317" t="s">
        <v>21</v>
      </c>
      <c r="F1176" s="318">
        <v>4238.9579999999996</v>
      </c>
      <c r="G1176" s="41"/>
      <c r="H1176" s="47"/>
    </row>
    <row r="1177" s="2" customFormat="1" ht="16.8" customHeight="1">
      <c r="A1177" s="41"/>
      <c r="B1177" s="47"/>
      <c r="C1177" s="319" t="s">
        <v>21</v>
      </c>
      <c r="D1177" s="319" t="s">
        <v>1209</v>
      </c>
      <c r="E1177" s="20" t="s">
        <v>21</v>
      </c>
      <c r="F1177" s="320">
        <v>0</v>
      </c>
      <c r="G1177" s="41"/>
      <c r="H1177" s="47"/>
    </row>
    <row r="1178" s="2" customFormat="1" ht="16.8" customHeight="1">
      <c r="A1178" s="41"/>
      <c r="B1178" s="47"/>
      <c r="C1178" s="319" t="s">
        <v>21</v>
      </c>
      <c r="D1178" s="319" t="s">
        <v>2065</v>
      </c>
      <c r="E1178" s="20" t="s">
        <v>21</v>
      </c>
      <c r="F1178" s="320">
        <v>111.78</v>
      </c>
      <c r="G1178" s="41"/>
      <c r="H1178" s="47"/>
    </row>
    <row r="1179" s="2" customFormat="1" ht="16.8" customHeight="1">
      <c r="A1179" s="41"/>
      <c r="B1179" s="47"/>
      <c r="C1179" s="319" t="s">
        <v>21</v>
      </c>
      <c r="D1179" s="319" t="s">
        <v>2066</v>
      </c>
      <c r="E1179" s="20" t="s">
        <v>21</v>
      </c>
      <c r="F1179" s="320">
        <v>69.308999999999998</v>
      </c>
      <c r="G1179" s="41"/>
      <c r="H1179" s="47"/>
    </row>
    <row r="1180" s="2" customFormat="1" ht="16.8" customHeight="1">
      <c r="A1180" s="41"/>
      <c r="B1180" s="47"/>
      <c r="C1180" s="319" t="s">
        <v>21</v>
      </c>
      <c r="D1180" s="319" t="s">
        <v>2067</v>
      </c>
      <c r="E1180" s="20" t="s">
        <v>21</v>
      </c>
      <c r="F1180" s="320">
        <v>75.302999999999997</v>
      </c>
      <c r="G1180" s="41"/>
      <c r="H1180" s="47"/>
    </row>
    <row r="1181" s="2" customFormat="1" ht="16.8" customHeight="1">
      <c r="A1181" s="41"/>
      <c r="B1181" s="47"/>
      <c r="C1181" s="319" t="s">
        <v>21</v>
      </c>
      <c r="D1181" s="319" t="s">
        <v>2068</v>
      </c>
      <c r="E1181" s="20" t="s">
        <v>21</v>
      </c>
      <c r="F1181" s="320">
        <v>55.619999999999997</v>
      </c>
      <c r="G1181" s="41"/>
      <c r="H1181" s="47"/>
    </row>
    <row r="1182" s="2" customFormat="1" ht="16.8" customHeight="1">
      <c r="A1182" s="41"/>
      <c r="B1182" s="47"/>
      <c r="C1182" s="319" t="s">
        <v>21</v>
      </c>
      <c r="D1182" s="319" t="s">
        <v>2069</v>
      </c>
      <c r="E1182" s="20" t="s">
        <v>21</v>
      </c>
      <c r="F1182" s="320">
        <v>66.393000000000001</v>
      </c>
      <c r="G1182" s="41"/>
      <c r="H1182" s="47"/>
    </row>
    <row r="1183" s="2" customFormat="1" ht="16.8" customHeight="1">
      <c r="A1183" s="41"/>
      <c r="B1183" s="47"/>
      <c r="C1183" s="319" t="s">
        <v>21</v>
      </c>
      <c r="D1183" s="319" t="s">
        <v>2070</v>
      </c>
      <c r="E1183" s="20" t="s">
        <v>21</v>
      </c>
      <c r="F1183" s="320">
        <v>67.959000000000003</v>
      </c>
      <c r="G1183" s="41"/>
      <c r="H1183" s="47"/>
    </row>
    <row r="1184" s="2" customFormat="1" ht="16.8" customHeight="1">
      <c r="A1184" s="41"/>
      <c r="B1184" s="47"/>
      <c r="C1184" s="319" t="s">
        <v>21</v>
      </c>
      <c r="D1184" s="319" t="s">
        <v>2071</v>
      </c>
      <c r="E1184" s="20" t="s">
        <v>21</v>
      </c>
      <c r="F1184" s="320">
        <v>28.457999999999998</v>
      </c>
      <c r="G1184" s="41"/>
      <c r="H1184" s="47"/>
    </row>
    <row r="1185" s="2" customFormat="1" ht="16.8" customHeight="1">
      <c r="A1185" s="41"/>
      <c r="B1185" s="47"/>
      <c r="C1185" s="319" t="s">
        <v>21</v>
      </c>
      <c r="D1185" s="319" t="s">
        <v>2072</v>
      </c>
      <c r="E1185" s="20" t="s">
        <v>21</v>
      </c>
      <c r="F1185" s="320">
        <v>32.319000000000003</v>
      </c>
      <c r="G1185" s="41"/>
      <c r="H1185" s="47"/>
    </row>
    <row r="1186" s="2" customFormat="1" ht="16.8" customHeight="1">
      <c r="A1186" s="41"/>
      <c r="B1186" s="47"/>
      <c r="C1186" s="319" t="s">
        <v>21</v>
      </c>
      <c r="D1186" s="319" t="s">
        <v>2073</v>
      </c>
      <c r="E1186" s="20" t="s">
        <v>21</v>
      </c>
      <c r="F1186" s="320">
        <v>58.347000000000001</v>
      </c>
      <c r="G1186" s="41"/>
      <c r="H1186" s="47"/>
    </row>
    <row r="1187" s="2" customFormat="1" ht="16.8" customHeight="1">
      <c r="A1187" s="41"/>
      <c r="B1187" s="47"/>
      <c r="C1187" s="319" t="s">
        <v>21</v>
      </c>
      <c r="D1187" s="319" t="s">
        <v>2074</v>
      </c>
      <c r="E1187" s="20" t="s">
        <v>21</v>
      </c>
      <c r="F1187" s="320">
        <v>65.799000000000007</v>
      </c>
      <c r="G1187" s="41"/>
      <c r="H1187" s="47"/>
    </row>
    <row r="1188" s="2" customFormat="1" ht="16.8" customHeight="1">
      <c r="A1188" s="41"/>
      <c r="B1188" s="47"/>
      <c r="C1188" s="319" t="s">
        <v>21</v>
      </c>
      <c r="D1188" s="319" t="s">
        <v>2075</v>
      </c>
      <c r="E1188" s="20" t="s">
        <v>21</v>
      </c>
      <c r="F1188" s="320">
        <v>41.067</v>
      </c>
      <c r="G1188" s="41"/>
      <c r="H1188" s="47"/>
    </row>
    <row r="1189" s="2" customFormat="1" ht="16.8" customHeight="1">
      <c r="A1189" s="41"/>
      <c r="B1189" s="47"/>
      <c r="C1189" s="319" t="s">
        <v>21</v>
      </c>
      <c r="D1189" s="319" t="s">
        <v>2076</v>
      </c>
      <c r="E1189" s="20" t="s">
        <v>21</v>
      </c>
      <c r="F1189" s="320">
        <v>85.697999999999993</v>
      </c>
      <c r="G1189" s="41"/>
      <c r="H1189" s="47"/>
    </row>
    <row r="1190" s="2" customFormat="1" ht="16.8" customHeight="1">
      <c r="A1190" s="41"/>
      <c r="B1190" s="47"/>
      <c r="C1190" s="319" t="s">
        <v>21</v>
      </c>
      <c r="D1190" s="319" t="s">
        <v>2077</v>
      </c>
      <c r="E1190" s="20" t="s">
        <v>21</v>
      </c>
      <c r="F1190" s="320">
        <v>85.346999999999994</v>
      </c>
      <c r="G1190" s="41"/>
      <c r="H1190" s="47"/>
    </row>
    <row r="1191" s="2" customFormat="1" ht="16.8" customHeight="1">
      <c r="A1191" s="41"/>
      <c r="B1191" s="47"/>
      <c r="C1191" s="319" t="s">
        <v>21</v>
      </c>
      <c r="D1191" s="319" t="s">
        <v>2078</v>
      </c>
      <c r="E1191" s="20" t="s">
        <v>21</v>
      </c>
      <c r="F1191" s="320">
        <v>60.479999999999997</v>
      </c>
      <c r="G1191" s="41"/>
      <c r="H1191" s="47"/>
    </row>
    <row r="1192" s="2" customFormat="1" ht="16.8" customHeight="1">
      <c r="A1192" s="41"/>
      <c r="B1192" s="47"/>
      <c r="C1192" s="319" t="s">
        <v>21</v>
      </c>
      <c r="D1192" s="319" t="s">
        <v>21</v>
      </c>
      <c r="E1192" s="20" t="s">
        <v>21</v>
      </c>
      <c r="F1192" s="320">
        <v>0</v>
      </c>
      <c r="G1192" s="41"/>
      <c r="H1192" s="47"/>
    </row>
    <row r="1193" s="2" customFormat="1" ht="16.8" customHeight="1">
      <c r="A1193" s="41"/>
      <c r="B1193" s="47"/>
      <c r="C1193" s="319" t="s">
        <v>21</v>
      </c>
      <c r="D1193" s="319" t="s">
        <v>1035</v>
      </c>
      <c r="E1193" s="20" t="s">
        <v>21</v>
      </c>
      <c r="F1193" s="320">
        <v>0</v>
      </c>
      <c r="G1193" s="41"/>
      <c r="H1193" s="47"/>
    </row>
    <row r="1194" s="2" customFormat="1" ht="16.8" customHeight="1">
      <c r="A1194" s="41"/>
      <c r="B1194" s="47"/>
      <c r="C1194" s="319" t="s">
        <v>21</v>
      </c>
      <c r="D1194" s="319" t="s">
        <v>2079</v>
      </c>
      <c r="E1194" s="20" t="s">
        <v>21</v>
      </c>
      <c r="F1194" s="320">
        <v>218.268</v>
      </c>
      <c r="G1194" s="41"/>
      <c r="H1194" s="47"/>
    </row>
    <row r="1195" s="2" customFormat="1" ht="16.8" customHeight="1">
      <c r="A1195" s="41"/>
      <c r="B1195" s="47"/>
      <c r="C1195" s="319" t="s">
        <v>21</v>
      </c>
      <c r="D1195" s="319" t="s">
        <v>2080</v>
      </c>
      <c r="E1195" s="20" t="s">
        <v>21</v>
      </c>
      <c r="F1195" s="320">
        <v>91.179000000000002</v>
      </c>
      <c r="G1195" s="41"/>
      <c r="H1195" s="47"/>
    </row>
    <row r="1196" s="2" customFormat="1" ht="16.8" customHeight="1">
      <c r="A1196" s="41"/>
      <c r="B1196" s="47"/>
      <c r="C1196" s="319" t="s">
        <v>21</v>
      </c>
      <c r="D1196" s="319" t="s">
        <v>2081</v>
      </c>
      <c r="E1196" s="20" t="s">
        <v>21</v>
      </c>
      <c r="F1196" s="320">
        <v>41.094000000000001</v>
      </c>
      <c r="G1196" s="41"/>
      <c r="H1196" s="47"/>
    </row>
    <row r="1197" s="2" customFormat="1" ht="16.8" customHeight="1">
      <c r="A1197" s="41"/>
      <c r="B1197" s="47"/>
      <c r="C1197" s="319" t="s">
        <v>21</v>
      </c>
      <c r="D1197" s="319" t="s">
        <v>2082</v>
      </c>
      <c r="E1197" s="20" t="s">
        <v>21</v>
      </c>
      <c r="F1197" s="320">
        <v>31.995000000000001</v>
      </c>
      <c r="G1197" s="41"/>
      <c r="H1197" s="47"/>
    </row>
    <row r="1198" s="2" customFormat="1" ht="16.8" customHeight="1">
      <c r="A1198" s="41"/>
      <c r="B1198" s="47"/>
      <c r="C1198" s="319" t="s">
        <v>21</v>
      </c>
      <c r="D1198" s="319" t="s">
        <v>2083</v>
      </c>
      <c r="E1198" s="20" t="s">
        <v>21</v>
      </c>
      <c r="F1198" s="320">
        <v>30.672000000000001</v>
      </c>
      <c r="G1198" s="41"/>
      <c r="H1198" s="47"/>
    </row>
    <row r="1199" s="2" customFormat="1" ht="16.8" customHeight="1">
      <c r="A1199" s="41"/>
      <c r="B1199" s="47"/>
      <c r="C1199" s="319" t="s">
        <v>21</v>
      </c>
      <c r="D1199" s="319" t="s">
        <v>2084</v>
      </c>
      <c r="E1199" s="20" t="s">
        <v>21</v>
      </c>
      <c r="F1199" s="320">
        <v>22.788</v>
      </c>
      <c r="G1199" s="41"/>
      <c r="H1199" s="47"/>
    </row>
    <row r="1200" s="2" customFormat="1" ht="16.8" customHeight="1">
      <c r="A1200" s="41"/>
      <c r="B1200" s="47"/>
      <c r="C1200" s="319" t="s">
        <v>21</v>
      </c>
      <c r="D1200" s="319" t="s">
        <v>2085</v>
      </c>
      <c r="E1200" s="20" t="s">
        <v>21</v>
      </c>
      <c r="F1200" s="320">
        <v>50.058</v>
      </c>
      <c r="G1200" s="41"/>
      <c r="H1200" s="47"/>
    </row>
    <row r="1201" s="2" customFormat="1" ht="16.8" customHeight="1">
      <c r="A1201" s="41"/>
      <c r="B1201" s="47"/>
      <c r="C1201" s="319" t="s">
        <v>21</v>
      </c>
      <c r="D1201" s="319" t="s">
        <v>2086</v>
      </c>
      <c r="E1201" s="20" t="s">
        <v>21</v>
      </c>
      <c r="F1201" s="320">
        <v>40.878</v>
      </c>
      <c r="G1201" s="41"/>
      <c r="H1201" s="47"/>
    </row>
    <row r="1202" s="2" customFormat="1" ht="16.8" customHeight="1">
      <c r="A1202" s="41"/>
      <c r="B1202" s="47"/>
      <c r="C1202" s="319" t="s">
        <v>21</v>
      </c>
      <c r="D1202" s="319" t="s">
        <v>2087</v>
      </c>
      <c r="E1202" s="20" t="s">
        <v>21</v>
      </c>
      <c r="F1202" s="320">
        <v>60.155999999999999</v>
      </c>
      <c r="G1202" s="41"/>
      <c r="H1202" s="47"/>
    </row>
    <row r="1203" s="2" customFormat="1" ht="16.8" customHeight="1">
      <c r="A1203" s="41"/>
      <c r="B1203" s="47"/>
      <c r="C1203" s="319" t="s">
        <v>21</v>
      </c>
      <c r="D1203" s="319" t="s">
        <v>2088</v>
      </c>
      <c r="E1203" s="20" t="s">
        <v>21</v>
      </c>
      <c r="F1203" s="320">
        <v>54.378</v>
      </c>
      <c r="G1203" s="41"/>
      <c r="H1203" s="47"/>
    </row>
    <row r="1204" s="2" customFormat="1" ht="16.8" customHeight="1">
      <c r="A1204" s="41"/>
      <c r="B1204" s="47"/>
      <c r="C1204" s="319" t="s">
        <v>21</v>
      </c>
      <c r="D1204" s="319" t="s">
        <v>2089</v>
      </c>
      <c r="E1204" s="20" t="s">
        <v>21</v>
      </c>
      <c r="F1204" s="320">
        <v>54.081000000000003</v>
      </c>
      <c r="G1204" s="41"/>
      <c r="H1204" s="47"/>
    </row>
    <row r="1205" s="2" customFormat="1" ht="16.8" customHeight="1">
      <c r="A1205" s="41"/>
      <c r="B1205" s="47"/>
      <c r="C1205" s="319" t="s">
        <v>21</v>
      </c>
      <c r="D1205" s="319" t="s">
        <v>2090</v>
      </c>
      <c r="E1205" s="20" t="s">
        <v>21</v>
      </c>
      <c r="F1205" s="320">
        <v>22.302</v>
      </c>
      <c r="G1205" s="41"/>
      <c r="H1205" s="47"/>
    </row>
    <row r="1206" s="2" customFormat="1" ht="16.8" customHeight="1">
      <c r="A1206" s="41"/>
      <c r="B1206" s="47"/>
      <c r="C1206" s="319" t="s">
        <v>21</v>
      </c>
      <c r="D1206" s="319" t="s">
        <v>2091</v>
      </c>
      <c r="E1206" s="20" t="s">
        <v>21</v>
      </c>
      <c r="F1206" s="320">
        <v>24.003</v>
      </c>
      <c r="G1206" s="41"/>
      <c r="H1206" s="47"/>
    </row>
    <row r="1207" s="2" customFormat="1" ht="16.8" customHeight="1">
      <c r="A1207" s="41"/>
      <c r="B1207" s="47"/>
      <c r="C1207" s="319" t="s">
        <v>21</v>
      </c>
      <c r="D1207" s="319" t="s">
        <v>2092</v>
      </c>
      <c r="E1207" s="20" t="s">
        <v>21</v>
      </c>
      <c r="F1207" s="320">
        <v>34.587000000000003</v>
      </c>
      <c r="G1207" s="41"/>
      <c r="H1207" s="47"/>
    </row>
    <row r="1208" s="2" customFormat="1" ht="16.8" customHeight="1">
      <c r="A1208" s="41"/>
      <c r="B1208" s="47"/>
      <c r="C1208" s="319" t="s">
        <v>21</v>
      </c>
      <c r="D1208" s="319" t="s">
        <v>2093</v>
      </c>
      <c r="E1208" s="20" t="s">
        <v>21</v>
      </c>
      <c r="F1208" s="320">
        <v>119.232</v>
      </c>
      <c r="G1208" s="41"/>
      <c r="H1208" s="47"/>
    </row>
    <row r="1209" s="2" customFormat="1" ht="16.8" customHeight="1">
      <c r="A1209" s="41"/>
      <c r="B1209" s="47"/>
      <c r="C1209" s="319" t="s">
        <v>21</v>
      </c>
      <c r="D1209" s="319" t="s">
        <v>2094</v>
      </c>
      <c r="E1209" s="20" t="s">
        <v>21</v>
      </c>
      <c r="F1209" s="320">
        <v>78.353999999999999</v>
      </c>
      <c r="G1209" s="41"/>
      <c r="H1209" s="47"/>
    </row>
    <row r="1210" s="2" customFormat="1" ht="16.8" customHeight="1">
      <c r="A1210" s="41"/>
      <c r="B1210" s="47"/>
      <c r="C1210" s="319" t="s">
        <v>21</v>
      </c>
      <c r="D1210" s="319" t="s">
        <v>2095</v>
      </c>
      <c r="E1210" s="20" t="s">
        <v>21</v>
      </c>
      <c r="F1210" s="320">
        <v>48.951000000000001</v>
      </c>
      <c r="G1210" s="41"/>
      <c r="H1210" s="47"/>
    </row>
    <row r="1211" s="2" customFormat="1" ht="16.8" customHeight="1">
      <c r="A1211" s="41"/>
      <c r="B1211" s="47"/>
      <c r="C1211" s="319" t="s">
        <v>21</v>
      </c>
      <c r="D1211" s="319" t="s">
        <v>2096</v>
      </c>
      <c r="E1211" s="20" t="s">
        <v>21</v>
      </c>
      <c r="F1211" s="320">
        <v>49.274999999999999</v>
      </c>
      <c r="G1211" s="41"/>
      <c r="H1211" s="47"/>
    </row>
    <row r="1212" s="2" customFormat="1" ht="16.8" customHeight="1">
      <c r="A1212" s="41"/>
      <c r="B1212" s="47"/>
      <c r="C1212" s="319" t="s">
        <v>21</v>
      </c>
      <c r="D1212" s="319" t="s">
        <v>2097</v>
      </c>
      <c r="E1212" s="20" t="s">
        <v>21</v>
      </c>
      <c r="F1212" s="320">
        <v>48.654000000000003</v>
      </c>
      <c r="G1212" s="41"/>
      <c r="H1212" s="47"/>
    </row>
    <row r="1213" s="2" customFormat="1" ht="16.8" customHeight="1">
      <c r="A1213" s="41"/>
      <c r="B1213" s="47"/>
      <c r="C1213" s="319" t="s">
        <v>21</v>
      </c>
      <c r="D1213" s="319" t="s">
        <v>2098</v>
      </c>
      <c r="E1213" s="20" t="s">
        <v>21</v>
      </c>
      <c r="F1213" s="320">
        <v>49.274999999999999</v>
      </c>
      <c r="G1213" s="41"/>
      <c r="H1213" s="47"/>
    </row>
    <row r="1214" s="2" customFormat="1" ht="16.8" customHeight="1">
      <c r="A1214" s="41"/>
      <c r="B1214" s="47"/>
      <c r="C1214" s="319" t="s">
        <v>21</v>
      </c>
      <c r="D1214" s="319" t="s">
        <v>2099</v>
      </c>
      <c r="E1214" s="20" t="s">
        <v>21</v>
      </c>
      <c r="F1214" s="320">
        <v>33.399000000000001</v>
      </c>
      <c r="G1214" s="41"/>
      <c r="H1214" s="47"/>
    </row>
    <row r="1215" s="2" customFormat="1" ht="16.8" customHeight="1">
      <c r="A1215" s="41"/>
      <c r="B1215" s="47"/>
      <c r="C1215" s="319" t="s">
        <v>21</v>
      </c>
      <c r="D1215" s="319" t="s">
        <v>2100</v>
      </c>
      <c r="E1215" s="20" t="s">
        <v>21</v>
      </c>
      <c r="F1215" s="320">
        <v>17.091000000000001</v>
      </c>
      <c r="G1215" s="41"/>
      <c r="H1215" s="47"/>
    </row>
    <row r="1216" s="2" customFormat="1" ht="16.8" customHeight="1">
      <c r="A1216" s="41"/>
      <c r="B1216" s="47"/>
      <c r="C1216" s="319" t="s">
        <v>21</v>
      </c>
      <c r="D1216" s="319" t="s">
        <v>2101</v>
      </c>
      <c r="E1216" s="20" t="s">
        <v>21</v>
      </c>
      <c r="F1216" s="320">
        <v>27.728999999999999</v>
      </c>
      <c r="G1216" s="41"/>
      <c r="H1216" s="47"/>
    </row>
    <row r="1217" s="2" customFormat="1" ht="16.8" customHeight="1">
      <c r="A1217" s="41"/>
      <c r="B1217" s="47"/>
      <c r="C1217" s="319" t="s">
        <v>21</v>
      </c>
      <c r="D1217" s="319" t="s">
        <v>2102</v>
      </c>
      <c r="E1217" s="20" t="s">
        <v>21</v>
      </c>
      <c r="F1217" s="320">
        <v>21.167999999999999</v>
      </c>
      <c r="G1217" s="41"/>
      <c r="H1217" s="47"/>
    </row>
    <row r="1218" s="2" customFormat="1" ht="16.8" customHeight="1">
      <c r="A1218" s="41"/>
      <c r="B1218" s="47"/>
      <c r="C1218" s="319" t="s">
        <v>21</v>
      </c>
      <c r="D1218" s="319" t="s">
        <v>2103</v>
      </c>
      <c r="E1218" s="20" t="s">
        <v>21</v>
      </c>
      <c r="F1218" s="320">
        <v>14.417999999999999</v>
      </c>
      <c r="G1218" s="41"/>
      <c r="H1218" s="47"/>
    </row>
    <row r="1219" s="2" customFormat="1" ht="16.8" customHeight="1">
      <c r="A1219" s="41"/>
      <c r="B1219" s="47"/>
      <c r="C1219" s="319" t="s">
        <v>21</v>
      </c>
      <c r="D1219" s="319" t="s">
        <v>2104</v>
      </c>
      <c r="E1219" s="20" t="s">
        <v>21</v>
      </c>
      <c r="F1219" s="320">
        <v>28.350000000000001</v>
      </c>
      <c r="G1219" s="41"/>
      <c r="H1219" s="47"/>
    </row>
    <row r="1220" s="2" customFormat="1" ht="16.8" customHeight="1">
      <c r="A1220" s="41"/>
      <c r="B1220" s="47"/>
      <c r="C1220" s="319" t="s">
        <v>21</v>
      </c>
      <c r="D1220" s="319" t="s">
        <v>2105</v>
      </c>
      <c r="E1220" s="20" t="s">
        <v>21</v>
      </c>
      <c r="F1220" s="320">
        <v>23.760000000000002</v>
      </c>
      <c r="G1220" s="41"/>
      <c r="H1220" s="47"/>
    </row>
    <row r="1221" s="2" customFormat="1" ht="16.8" customHeight="1">
      <c r="A1221" s="41"/>
      <c r="B1221" s="47"/>
      <c r="C1221" s="319" t="s">
        <v>21</v>
      </c>
      <c r="D1221" s="319" t="s">
        <v>2106</v>
      </c>
      <c r="E1221" s="20" t="s">
        <v>21</v>
      </c>
      <c r="F1221" s="320">
        <v>23.193000000000001</v>
      </c>
      <c r="G1221" s="41"/>
      <c r="H1221" s="47"/>
    </row>
    <row r="1222" s="2" customFormat="1" ht="16.8" customHeight="1">
      <c r="A1222" s="41"/>
      <c r="B1222" s="47"/>
      <c r="C1222" s="319" t="s">
        <v>21</v>
      </c>
      <c r="D1222" s="319" t="s">
        <v>2107</v>
      </c>
      <c r="E1222" s="20" t="s">
        <v>21</v>
      </c>
      <c r="F1222" s="320">
        <v>22.032</v>
      </c>
      <c r="G1222" s="41"/>
      <c r="H1222" s="47"/>
    </row>
    <row r="1223" s="2" customFormat="1" ht="16.8" customHeight="1">
      <c r="A1223" s="41"/>
      <c r="B1223" s="47"/>
      <c r="C1223" s="319" t="s">
        <v>21</v>
      </c>
      <c r="D1223" s="319" t="s">
        <v>21</v>
      </c>
      <c r="E1223" s="20" t="s">
        <v>21</v>
      </c>
      <c r="F1223" s="320">
        <v>0</v>
      </c>
      <c r="G1223" s="41"/>
      <c r="H1223" s="47"/>
    </row>
    <row r="1224" s="2" customFormat="1" ht="16.8" customHeight="1">
      <c r="A1224" s="41"/>
      <c r="B1224" s="47"/>
      <c r="C1224" s="319" t="s">
        <v>21</v>
      </c>
      <c r="D1224" s="319" t="s">
        <v>1044</v>
      </c>
      <c r="E1224" s="20" t="s">
        <v>21</v>
      </c>
      <c r="F1224" s="320">
        <v>0</v>
      </c>
      <c r="G1224" s="41"/>
      <c r="H1224" s="47"/>
    </row>
    <row r="1225" s="2" customFormat="1" ht="16.8" customHeight="1">
      <c r="A1225" s="41"/>
      <c r="B1225" s="47"/>
      <c r="C1225" s="319" t="s">
        <v>21</v>
      </c>
      <c r="D1225" s="319" t="s">
        <v>2108</v>
      </c>
      <c r="E1225" s="20" t="s">
        <v>21</v>
      </c>
      <c r="F1225" s="320">
        <v>118.125</v>
      </c>
      <c r="G1225" s="41"/>
      <c r="H1225" s="47"/>
    </row>
    <row r="1226" s="2" customFormat="1" ht="16.8" customHeight="1">
      <c r="A1226" s="41"/>
      <c r="B1226" s="47"/>
      <c r="C1226" s="319" t="s">
        <v>21</v>
      </c>
      <c r="D1226" s="319" t="s">
        <v>2109</v>
      </c>
      <c r="E1226" s="20" t="s">
        <v>21</v>
      </c>
      <c r="F1226" s="320">
        <v>107.649</v>
      </c>
      <c r="G1226" s="41"/>
      <c r="H1226" s="47"/>
    </row>
    <row r="1227" s="2" customFormat="1" ht="16.8" customHeight="1">
      <c r="A1227" s="41"/>
      <c r="B1227" s="47"/>
      <c r="C1227" s="319" t="s">
        <v>21</v>
      </c>
      <c r="D1227" s="319" t="s">
        <v>2110</v>
      </c>
      <c r="E1227" s="20" t="s">
        <v>21</v>
      </c>
      <c r="F1227" s="320">
        <v>38.366999999999997</v>
      </c>
      <c r="G1227" s="41"/>
      <c r="H1227" s="47"/>
    </row>
    <row r="1228" s="2" customFormat="1" ht="16.8" customHeight="1">
      <c r="A1228" s="41"/>
      <c r="B1228" s="47"/>
      <c r="C1228" s="319" t="s">
        <v>21</v>
      </c>
      <c r="D1228" s="319" t="s">
        <v>2111</v>
      </c>
      <c r="E1228" s="20" t="s">
        <v>21</v>
      </c>
      <c r="F1228" s="320">
        <v>55.457999999999998</v>
      </c>
      <c r="G1228" s="41"/>
      <c r="H1228" s="47"/>
    </row>
    <row r="1229" s="2" customFormat="1" ht="16.8" customHeight="1">
      <c r="A1229" s="41"/>
      <c r="B1229" s="47"/>
      <c r="C1229" s="319" t="s">
        <v>21</v>
      </c>
      <c r="D1229" s="319" t="s">
        <v>2112</v>
      </c>
      <c r="E1229" s="20" t="s">
        <v>21</v>
      </c>
      <c r="F1229" s="320">
        <v>46.439999999999998</v>
      </c>
      <c r="G1229" s="41"/>
      <c r="H1229" s="47"/>
    </row>
    <row r="1230" s="2" customFormat="1" ht="16.8" customHeight="1">
      <c r="A1230" s="41"/>
      <c r="B1230" s="47"/>
      <c r="C1230" s="319" t="s">
        <v>21</v>
      </c>
      <c r="D1230" s="319" t="s">
        <v>2113</v>
      </c>
      <c r="E1230" s="20" t="s">
        <v>21</v>
      </c>
      <c r="F1230" s="320">
        <v>41.283000000000001</v>
      </c>
      <c r="G1230" s="41"/>
      <c r="H1230" s="47"/>
    </row>
    <row r="1231" s="2" customFormat="1" ht="16.8" customHeight="1">
      <c r="A1231" s="41"/>
      <c r="B1231" s="47"/>
      <c r="C1231" s="319" t="s">
        <v>21</v>
      </c>
      <c r="D1231" s="319" t="s">
        <v>2114</v>
      </c>
      <c r="E1231" s="20" t="s">
        <v>21</v>
      </c>
      <c r="F1231" s="320">
        <v>57.131999999999998</v>
      </c>
      <c r="G1231" s="41"/>
      <c r="H1231" s="47"/>
    </row>
    <row r="1232" s="2" customFormat="1" ht="16.8" customHeight="1">
      <c r="A1232" s="41"/>
      <c r="B1232" s="47"/>
      <c r="C1232" s="319" t="s">
        <v>21</v>
      </c>
      <c r="D1232" s="319" t="s">
        <v>2115</v>
      </c>
      <c r="E1232" s="20" t="s">
        <v>21</v>
      </c>
      <c r="F1232" s="320">
        <v>23.760000000000002</v>
      </c>
      <c r="G1232" s="41"/>
      <c r="H1232" s="47"/>
    </row>
    <row r="1233" s="2" customFormat="1" ht="16.8" customHeight="1">
      <c r="A1233" s="41"/>
      <c r="B1233" s="47"/>
      <c r="C1233" s="319" t="s">
        <v>21</v>
      </c>
      <c r="D1233" s="319" t="s">
        <v>2116</v>
      </c>
      <c r="E1233" s="20" t="s">
        <v>21</v>
      </c>
      <c r="F1233" s="320">
        <v>15.93</v>
      </c>
      <c r="G1233" s="41"/>
      <c r="H1233" s="47"/>
    </row>
    <row r="1234" s="2" customFormat="1" ht="16.8" customHeight="1">
      <c r="A1234" s="41"/>
      <c r="B1234" s="47"/>
      <c r="C1234" s="319" t="s">
        <v>21</v>
      </c>
      <c r="D1234" s="319" t="s">
        <v>2117</v>
      </c>
      <c r="E1234" s="20" t="s">
        <v>21</v>
      </c>
      <c r="F1234" s="320">
        <v>15.93</v>
      </c>
      <c r="G1234" s="41"/>
      <c r="H1234" s="47"/>
    </row>
    <row r="1235" s="2" customFormat="1" ht="16.8" customHeight="1">
      <c r="A1235" s="41"/>
      <c r="B1235" s="47"/>
      <c r="C1235" s="319" t="s">
        <v>21</v>
      </c>
      <c r="D1235" s="319" t="s">
        <v>2118</v>
      </c>
      <c r="E1235" s="20" t="s">
        <v>21</v>
      </c>
      <c r="F1235" s="320">
        <v>31.265999999999998</v>
      </c>
      <c r="G1235" s="41"/>
      <c r="H1235" s="47"/>
    </row>
    <row r="1236" s="2" customFormat="1" ht="16.8" customHeight="1">
      <c r="A1236" s="41"/>
      <c r="B1236" s="47"/>
      <c r="C1236" s="319" t="s">
        <v>21</v>
      </c>
      <c r="D1236" s="319" t="s">
        <v>2119</v>
      </c>
      <c r="E1236" s="20" t="s">
        <v>21</v>
      </c>
      <c r="F1236" s="320">
        <v>83.078999999999994</v>
      </c>
      <c r="G1236" s="41"/>
      <c r="H1236" s="47"/>
    </row>
    <row r="1237" s="2" customFormat="1" ht="16.8" customHeight="1">
      <c r="A1237" s="41"/>
      <c r="B1237" s="47"/>
      <c r="C1237" s="319" t="s">
        <v>21</v>
      </c>
      <c r="D1237" s="319" t="s">
        <v>2120</v>
      </c>
      <c r="E1237" s="20" t="s">
        <v>21</v>
      </c>
      <c r="F1237" s="320">
        <v>78.569999999999993</v>
      </c>
      <c r="G1237" s="41"/>
      <c r="H1237" s="47"/>
    </row>
    <row r="1238" s="2" customFormat="1" ht="16.8" customHeight="1">
      <c r="A1238" s="41"/>
      <c r="B1238" s="47"/>
      <c r="C1238" s="319" t="s">
        <v>21</v>
      </c>
      <c r="D1238" s="319" t="s">
        <v>2121</v>
      </c>
      <c r="E1238" s="20" t="s">
        <v>21</v>
      </c>
      <c r="F1238" s="320">
        <v>53.378999999999998</v>
      </c>
      <c r="G1238" s="41"/>
      <c r="H1238" s="47"/>
    </row>
    <row r="1239" s="2" customFormat="1" ht="16.8" customHeight="1">
      <c r="A1239" s="41"/>
      <c r="B1239" s="47"/>
      <c r="C1239" s="319" t="s">
        <v>21</v>
      </c>
      <c r="D1239" s="319" t="s">
        <v>2122</v>
      </c>
      <c r="E1239" s="20" t="s">
        <v>21</v>
      </c>
      <c r="F1239" s="320">
        <v>50.759999999999998</v>
      </c>
      <c r="G1239" s="41"/>
      <c r="H1239" s="47"/>
    </row>
    <row r="1240" s="2" customFormat="1" ht="16.8" customHeight="1">
      <c r="A1240" s="41"/>
      <c r="B1240" s="47"/>
      <c r="C1240" s="319" t="s">
        <v>21</v>
      </c>
      <c r="D1240" s="319" t="s">
        <v>2123</v>
      </c>
      <c r="E1240" s="20" t="s">
        <v>21</v>
      </c>
      <c r="F1240" s="320">
        <v>21.033000000000001</v>
      </c>
      <c r="G1240" s="41"/>
      <c r="H1240" s="47"/>
    </row>
    <row r="1241" s="2" customFormat="1" ht="16.8" customHeight="1">
      <c r="A1241" s="41"/>
      <c r="B1241" s="47"/>
      <c r="C1241" s="319" t="s">
        <v>21</v>
      </c>
      <c r="D1241" s="319" t="s">
        <v>2124</v>
      </c>
      <c r="E1241" s="20" t="s">
        <v>21</v>
      </c>
      <c r="F1241" s="320">
        <v>34.938000000000002</v>
      </c>
      <c r="G1241" s="41"/>
      <c r="H1241" s="47"/>
    </row>
    <row r="1242" s="2" customFormat="1" ht="16.8" customHeight="1">
      <c r="A1242" s="41"/>
      <c r="B1242" s="47"/>
      <c r="C1242" s="319" t="s">
        <v>21</v>
      </c>
      <c r="D1242" s="319" t="s">
        <v>2125</v>
      </c>
      <c r="E1242" s="20" t="s">
        <v>21</v>
      </c>
      <c r="F1242" s="320">
        <v>19.629000000000001</v>
      </c>
      <c r="G1242" s="41"/>
      <c r="H1242" s="47"/>
    </row>
    <row r="1243" s="2" customFormat="1" ht="16.8" customHeight="1">
      <c r="A1243" s="41"/>
      <c r="B1243" s="47"/>
      <c r="C1243" s="319" t="s">
        <v>21</v>
      </c>
      <c r="D1243" s="319" t="s">
        <v>2126</v>
      </c>
      <c r="E1243" s="20" t="s">
        <v>21</v>
      </c>
      <c r="F1243" s="320">
        <v>119.178</v>
      </c>
      <c r="G1243" s="41"/>
      <c r="H1243" s="47"/>
    </row>
    <row r="1244" s="2" customFormat="1" ht="16.8" customHeight="1">
      <c r="A1244" s="41"/>
      <c r="B1244" s="47"/>
      <c r="C1244" s="319" t="s">
        <v>21</v>
      </c>
      <c r="D1244" s="319" t="s">
        <v>2127</v>
      </c>
      <c r="E1244" s="20" t="s">
        <v>21</v>
      </c>
      <c r="F1244" s="320">
        <v>49.274999999999999</v>
      </c>
      <c r="G1244" s="41"/>
      <c r="H1244" s="47"/>
    </row>
    <row r="1245" s="2" customFormat="1" ht="16.8" customHeight="1">
      <c r="A1245" s="41"/>
      <c r="B1245" s="47"/>
      <c r="C1245" s="319" t="s">
        <v>21</v>
      </c>
      <c r="D1245" s="319" t="s">
        <v>2128</v>
      </c>
      <c r="E1245" s="20" t="s">
        <v>21</v>
      </c>
      <c r="F1245" s="320">
        <v>48.951000000000001</v>
      </c>
      <c r="G1245" s="41"/>
      <c r="H1245" s="47"/>
    </row>
    <row r="1246" s="2" customFormat="1" ht="16.8" customHeight="1">
      <c r="A1246" s="41"/>
      <c r="B1246" s="47"/>
      <c r="C1246" s="319" t="s">
        <v>21</v>
      </c>
      <c r="D1246" s="319" t="s">
        <v>2129</v>
      </c>
      <c r="E1246" s="20" t="s">
        <v>21</v>
      </c>
      <c r="F1246" s="320">
        <v>78.353999999999999</v>
      </c>
      <c r="G1246" s="41"/>
      <c r="H1246" s="47"/>
    </row>
    <row r="1247" s="2" customFormat="1" ht="16.8" customHeight="1">
      <c r="A1247" s="41"/>
      <c r="B1247" s="47"/>
      <c r="C1247" s="319" t="s">
        <v>21</v>
      </c>
      <c r="D1247" s="319" t="s">
        <v>2130</v>
      </c>
      <c r="E1247" s="20" t="s">
        <v>21</v>
      </c>
      <c r="F1247" s="320">
        <v>49.140000000000001</v>
      </c>
      <c r="G1247" s="41"/>
      <c r="H1247" s="47"/>
    </row>
    <row r="1248" s="2" customFormat="1" ht="16.8" customHeight="1">
      <c r="A1248" s="41"/>
      <c r="B1248" s="47"/>
      <c r="C1248" s="319" t="s">
        <v>21</v>
      </c>
      <c r="D1248" s="319" t="s">
        <v>2131</v>
      </c>
      <c r="E1248" s="20" t="s">
        <v>21</v>
      </c>
      <c r="F1248" s="320">
        <v>49.274999999999999</v>
      </c>
      <c r="G1248" s="41"/>
      <c r="H1248" s="47"/>
    </row>
    <row r="1249" s="2" customFormat="1" ht="16.8" customHeight="1">
      <c r="A1249" s="41"/>
      <c r="B1249" s="47"/>
      <c r="C1249" s="319" t="s">
        <v>21</v>
      </c>
      <c r="D1249" s="319" t="s">
        <v>2132</v>
      </c>
      <c r="E1249" s="20" t="s">
        <v>21</v>
      </c>
      <c r="F1249" s="320">
        <v>33.399000000000001</v>
      </c>
      <c r="G1249" s="41"/>
      <c r="H1249" s="47"/>
    </row>
    <row r="1250" s="2" customFormat="1" ht="16.8" customHeight="1">
      <c r="A1250" s="41"/>
      <c r="B1250" s="47"/>
      <c r="C1250" s="319" t="s">
        <v>21</v>
      </c>
      <c r="D1250" s="319" t="s">
        <v>2133</v>
      </c>
      <c r="E1250" s="20" t="s">
        <v>21</v>
      </c>
      <c r="F1250" s="320">
        <v>18.359999999999999</v>
      </c>
      <c r="G1250" s="41"/>
      <c r="H1250" s="47"/>
    </row>
    <row r="1251" s="2" customFormat="1" ht="16.8" customHeight="1">
      <c r="A1251" s="41"/>
      <c r="B1251" s="47"/>
      <c r="C1251" s="319" t="s">
        <v>21</v>
      </c>
      <c r="D1251" s="319" t="s">
        <v>2134</v>
      </c>
      <c r="E1251" s="20" t="s">
        <v>21</v>
      </c>
      <c r="F1251" s="320">
        <v>28.268999999999998</v>
      </c>
      <c r="G1251" s="41"/>
      <c r="H1251" s="47"/>
    </row>
    <row r="1252" s="2" customFormat="1" ht="16.8" customHeight="1">
      <c r="A1252" s="41"/>
      <c r="B1252" s="47"/>
      <c r="C1252" s="319" t="s">
        <v>21</v>
      </c>
      <c r="D1252" s="319" t="s">
        <v>2135</v>
      </c>
      <c r="E1252" s="20" t="s">
        <v>21</v>
      </c>
      <c r="F1252" s="320">
        <v>31.968</v>
      </c>
      <c r="G1252" s="41"/>
      <c r="H1252" s="47"/>
    </row>
    <row r="1253" s="2" customFormat="1" ht="16.8" customHeight="1">
      <c r="A1253" s="41"/>
      <c r="B1253" s="47"/>
      <c r="C1253" s="319" t="s">
        <v>21</v>
      </c>
      <c r="D1253" s="319" t="s">
        <v>21</v>
      </c>
      <c r="E1253" s="20" t="s">
        <v>21</v>
      </c>
      <c r="F1253" s="320">
        <v>0</v>
      </c>
      <c r="G1253" s="41"/>
      <c r="H1253" s="47"/>
    </row>
    <row r="1254" s="2" customFormat="1" ht="16.8" customHeight="1">
      <c r="A1254" s="41"/>
      <c r="B1254" s="47"/>
      <c r="C1254" s="319" t="s">
        <v>21</v>
      </c>
      <c r="D1254" s="319" t="s">
        <v>1102</v>
      </c>
      <c r="E1254" s="20" t="s">
        <v>21</v>
      </c>
      <c r="F1254" s="320">
        <v>0</v>
      </c>
      <c r="G1254" s="41"/>
      <c r="H1254" s="47"/>
    </row>
    <row r="1255" s="2" customFormat="1" ht="16.8" customHeight="1">
      <c r="A1255" s="41"/>
      <c r="B1255" s="47"/>
      <c r="C1255" s="319" t="s">
        <v>21</v>
      </c>
      <c r="D1255" s="319" t="s">
        <v>2136</v>
      </c>
      <c r="E1255" s="20" t="s">
        <v>21</v>
      </c>
      <c r="F1255" s="320">
        <v>104.352</v>
      </c>
      <c r="G1255" s="41"/>
      <c r="H1255" s="47"/>
    </row>
    <row r="1256" s="2" customFormat="1" ht="16.8" customHeight="1">
      <c r="A1256" s="41"/>
      <c r="B1256" s="47"/>
      <c r="C1256" s="319" t="s">
        <v>21</v>
      </c>
      <c r="D1256" s="319" t="s">
        <v>2137</v>
      </c>
      <c r="E1256" s="20" t="s">
        <v>21</v>
      </c>
      <c r="F1256" s="320">
        <v>95.591999999999999</v>
      </c>
      <c r="G1256" s="41"/>
      <c r="H1256" s="47"/>
    </row>
    <row r="1257" s="2" customFormat="1" ht="16.8" customHeight="1">
      <c r="A1257" s="41"/>
      <c r="B1257" s="47"/>
      <c r="C1257" s="319" t="s">
        <v>21</v>
      </c>
      <c r="D1257" s="319" t="s">
        <v>2138</v>
      </c>
      <c r="E1257" s="20" t="s">
        <v>21</v>
      </c>
      <c r="F1257" s="320">
        <v>34.896000000000001</v>
      </c>
      <c r="G1257" s="41"/>
      <c r="H1257" s="47"/>
    </row>
    <row r="1258" s="2" customFormat="1" ht="16.8" customHeight="1">
      <c r="A1258" s="41"/>
      <c r="B1258" s="47"/>
      <c r="C1258" s="319" t="s">
        <v>21</v>
      </c>
      <c r="D1258" s="319" t="s">
        <v>2139</v>
      </c>
      <c r="E1258" s="20" t="s">
        <v>21</v>
      </c>
      <c r="F1258" s="320">
        <v>31.344000000000001</v>
      </c>
      <c r="G1258" s="41"/>
      <c r="H1258" s="47"/>
    </row>
    <row r="1259" s="2" customFormat="1" ht="16.8" customHeight="1">
      <c r="A1259" s="41"/>
      <c r="B1259" s="47"/>
      <c r="C1259" s="319" t="s">
        <v>21</v>
      </c>
      <c r="D1259" s="319" t="s">
        <v>2140</v>
      </c>
      <c r="E1259" s="20" t="s">
        <v>21</v>
      </c>
      <c r="F1259" s="320">
        <v>34.752000000000002</v>
      </c>
      <c r="G1259" s="41"/>
      <c r="H1259" s="47"/>
    </row>
    <row r="1260" s="2" customFormat="1" ht="16.8" customHeight="1">
      <c r="A1260" s="41"/>
      <c r="B1260" s="47"/>
      <c r="C1260" s="319" t="s">
        <v>21</v>
      </c>
      <c r="D1260" s="319" t="s">
        <v>2141</v>
      </c>
      <c r="E1260" s="20" t="s">
        <v>21</v>
      </c>
      <c r="F1260" s="320">
        <v>36.527999999999999</v>
      </c>
      <c r="G1260" s="41"/>
      <c r="H1260" s="47"/>
    </row>
    <row r="1261" s="2" customFormat="1" ht="16.8" customHeight="1">
      <c r="A1261" s="41"/>
      <c r="B1261" s="47"/>
      <c r="C1261" s="319" t="s">
        <v>21</v>
      </c>
      <c r="D1261" s="319" t="s">
        <v>2142</v>
      </c>
      <c r="E1261" s="20" t="s">
        <v>21</v>
      </c>
      <c r="F1261" s="320">
        <v>39.527999999999999</v>
      </c>
      <c r="G1261" s="41"/>
      <c r="H1261" s="47"/>
    </row>
    <row r="1262" s="2" customFormat="1" ht="16.8" customHeight="1">
      <c r="A1262" s="41"/>
      <c r="B1262" s="47"/>
      <c r="C1262" s="319" t="s">
        <v>21</v>
      </c>
      <c r="D1262" s="319" t="s">
        <v>2143</v>
      </c>
      <c r="E1262" s="20" t="s">
        <v>21</v>
      </c>
      <c r="F1262" s="320">
        <v>37.512</v>
      </c>
      <c r="G1262" s="41"/>
      <c r="H1262" s="47"/>
    </row>
    <row r="1263" s="2" customFormat="1" ht="16.8" customHeight="1">
      <c r="A1263" s="41"/>
      <c r="B1263" s="47"/>
      <c r="C1263" s="319" t="s">
        <v>21</v>
      </c>
      <c r="D1263" s="319" t="s">
        <v>2144</v>
      </c>
      <c r="E1263" s="20" t="s">
        <v>21</v>
      </c>
      <c r="F1263" s="320">
        <v>35.856000000000002</v>
      </c>
      <c r="G1263" s="41"/>
      <c r="H1263" s="47"/>
    </row>
    <row r="1264" s="2" customFormat="1" ht="16.8" customHeight="1">
      <c r="A1264" s="41"/>
      <c r="B1264" s="47"/>
      <c r="C1264" s="319" t="s">
        <v>21</v>
      </c>
      <c r="D1264" s="319" t="s">
        <v>2145</v>
      </c>
      <c r="E1264" s="20" t="s">
        <v>21</v>
      </c>
      <c r="F1264" s="320">
        <v>22.007999999999999</v>
      </c>
      <c r="G1264" s="41"/>
      <c r="H1264" s="47"/>
    </row>
    <row r="1265" s="2" customFormat="1" ht="16.8" customHeight="1">
      <c r="A1265" s="41"/>
      <c r="B1265" s="47"/>
      <c r="C1265" s="319" t="s">
        <v>21</v>
      </c>
      <c r="D1265" s="319" t="s">
        <v>2146</v>
      </c>
      <c r="E1265" s="20" t="s">
        <v>21</v>
      </c>
      <c r="F1265" s="320">
        <v>16.728000000000002</v>
      </c>
      <c r="G1265" s="41"/>
      <c r="H1265" s="47"/>
    </row>
    <row r="1266" s="2" customFormat="1" ht="16.8" customHeight="1">
      <c r="A1266" s="41"/>
      <c r="B1266" s="47"/>
      <c r="C1266" s="319" t="s">
        <v>21</v>
      </c>
      <c r="D1266" s="319" t="s">
        <v>2147</v>
      </c>
      <c r="E1266" s="20" t="s">
        <v>21</v>
      </c>
      <c r="F1266" s="320">
        <v>16.728000000000002</v>
      </c>
      <c r="G1266" s="41"/>
      <c r="H1266" s="47"/>
    </row>
    <row r="1267" s="2" customFormat="1" ht="16.8" customHeight="1">
      <c r="A1267" s="41"/>
      <c r="B1267" s="47"/>
      <c r="C1267" s="319" t="s">
        <v>21</v>
      </c>
      <c r="D1267" s="319" t="s">
        <v>2148</v>
      </c>
      <c r="E1267" s="20" t="s">
        <v>21</v>
      </c>
      <c r="F1267" s="320">
        <v>25.68</v>
      </c>
      <c r="G1267" s="41"/>
      <c r="H1267" s="47"/>
    </row>
    <row r="1268" s="2" customFormat="1" ht="16.8" customHeight="1">
      <c r="A1268" s="41"/>
      <c r="B1268" s="47"/>
      <c r="C1268" s="319" t="s">
        <v>21</v>
      </c>
      <c r="D1268" s="319" t="s">
        <v>2149</v>
      </c>
      <c r="E1268" s="20" t="s">
        <v>21</v>
      </c>
      <c r="F1268" s="320">
        <v>53.064</v>
      </c>
      <c r="G1268" s="41"/>
      <c r="H1268" s="47"/>
    </row>
    <row r="1269" s="2" customFormat="1" ht="16.8" customHeight="1">
      <c r="A1269" s="41"/>
      <c r="B1269" s="47"/>
      <c r="C1269" s="319" t="s">
        <v>21</v>
      </c>
      <c r="D1269" s="319" t="s">
        <v>2150</v>
      </c>
      <c r="E1269" s="20" t="s">
        <v>21</v>
      </c>
      <c r="F1269" s="320">
        <v>54.335999999999999</v>
      </c>
      <c r="G1269" s="41"/>
      <c r="H1269" s="47"/>
    </row>
    <row r="1270" s="2" customFormat="1" ht="16.8" customHeight="1">
      <c r="A1270" s="41"/>
      <c r="B1270" s="47"/>
      <c r="C1270" s="319" t="s">
        <v>21</v>
      </c>
      <c r="D1270" s="319" t="s">
        <v>2151</v>
      </c>
      <c r="E1270" s="20" t="s">
        <v>21</v>
      </c>
      <c r="F1270" s="320">
        <v>33.936</v>
      </c>
      <c r="G1270" s="41"/>
      <c r="H1270" s="47"/>
    </row>
    <row r="1271" s="2" customFormat="1" ht="16.8" customHeight="1">
      <c r="A1271" s="41"/>
      <c r="B1271" s="47"/>
      <c r="C1271" s="319" t="s">
        <v>21</v>
      </c>
      <c r="D1271" s="319" t="s">
        <v>2152</v>
      </c>
      <c r="E1271" s="20" t="s">
        <v>21</v>
      </c>
      <c r="F1271" s="320">
        <v>39.216000000000001</v>
      </c>
      <c r="G1271" s="41"/>
      <c r="H1271" s="47"/>
    </row>
    <row r="1272" s="2" customFormat="1" ht="16.8" customHeight="1">
      <c r="A1272" s="41"/>
      <c r="B1272" s="47"/>
      <c r="C1272" s="319" t="s">
        <v>21</v>
      </c>
      <c r="D1272" s="319" t="s">
        <v>2153</v>
      </c>
      <c r="E1272" s="20" t="s">
        <v>21</v>
      </c>
      <c r="F1272" s="320">
        <v>13.055999999999999</v>
      </c>
      <c r="G1272" s="41"/>
      <c r="H1272" s="47"/>
    </row>
    <row r="1273" s="2" customFormat="1" ht="16.8" customHeight="1">
      <c r="A1273" s="41"/>
      <c r="B1273" s="47"/>
      <c r="C1273" s="319" t="s">
        <v>21</v>
      </c>
      <c r="D1273" s="319" t="s">
        <v>2154</v>
      </c>
      <c r="E1273" s="20" t="s">
        <v>21</v>
      </c>
      <c r="F1273" s="320">
        <v>37.704000000000001</v>
      </c>
      <c r="G1273" s="41"/>
      <c r="H1273" s="47"/>
    </row>
    <row r="1274" s="2" customFormat="1" ht="16.8" customHeight="1">
      <c r="A1274" s="41"/>
      <c r="B1274" s="47"/>
      <c r="C1274" s="319" t="s">
        <v>21</v>
      </c>
      <c r="D1274" s="319" t="s">
        <v>2155</v>
      </c>
      <c r="E1274" s="20" t="s">
        <v>21</v>
      </c>
      <c r="F1274" s="320">
        <v>14.664</v>
      </c>
      <c r="G1274" s="41"/>
      <c r="H1274" s="47"/>
    </row>
    <row r="1275" s="2" customFormat="1" ht="16.8" customHeight="1">
      <c r="A1275" s="41"/>
      <c r="B1275" s="47"/>
      <c r="C1275" s="319" t="s">
        <v>21</v>
      </c>
      <c r="D1275" s="319" t="s">
        <v>2156</v>
      </c>
      <c r="E1275" s="20" t="s">
        <v>21</v>
      </c>
      <c r="F1275" s="320">
        <v>52.560000000000002</v>
      </c>
      <c r="G1275" s="41"/>
      <c r="H1275" s="47"/>
    </row>
    <row r="1276" s="2" customFormat="1" ht="16.8" customHeight="1">
      <c r="A1276" s="41"/>
      <c r="B1276" s="47"/>
      <c r="C1276" s="319" t="s">
        <v>21</v>
      </c>
      <c r="D1276" s="319" t="s">
        <v>2157</v>
      </c>
      <c r="E1276" s="20" t="s">
        <v>21</v>
      </c>
      <c r="F1276" s="320">
        <v>35.927999999999997</v>
      </c>
      <c r="G1276" s="41"/>
      <c r="H1276" s="47"/>
    </row>
    <row r="1277" s="2" customFormat="1" ht="16.8" customHeight="1">
      <c r="A1277" s="41"/>
      <c r="B1277" s="47"/>
      <c r="C1277" s="319" t="s">
        <v>21</v>
      </c>
      <c r="D1277" s="319" t="s">
        <v>2158</v>
      </c>
      <c r="E1277" s="20" t="s">
        <v>21</v>
      </c>
      <c r="F1277" s="320">
        <v>17.783999999999999</v>
      </c>
      <c r="G1277" s="41"/>
      <c r="H1277" s="47"/>
    </row>
    <row r="1278" s="2" customFormat="1" ht="16.8" customHeight="1">
      <c r="A1278" s="41"/>
      <c r="B1278" s="47"/>
      <c r="C1278" s="319" t="s">
        <v>21</v>
      </c>
      <c r="D1278" s="319" t="s">
        <v>2159</v>
      </c>
      <c r="E1278" s="20" t="s">
        <v>21</v>
      </c>
      <c r="F1278" s="320">
        <v>24.949000000000002</v>
      </c>
      <c r="G1278" s="41"/>
      <c r="H1278" s="47"/>
    </row>
    <row r="1279" s="2" customFormat="1" ht="16.8" customHeight="1">
      <c r="A1279" s="41"/>
      <c r="B1279" s="47"/>
      <c r="C1279" s="319" t="s">
        <v>21</v>
      </c>
      <c r="D1279" s="319" t="s">
        <v>21</v>
      </c>
      <c r="E1279" s="20" t="s">
        <v>21</v>
      </c>
      <c r="F1279" s="320">
        <v>0</v>
      </c>
      <c r="G1279" s="41"/>
      <c r="H1279" s="47"/>
    </row>
    <row r="1280" s="2" customFormat="1" ht="16.8" customHeight="1">
      <c r="A1280" s="41"/>
      <c r="B1280" s="47"/>
      <c r="C1280" s="319" t="s">
        <v>21</v>
      </c>
      <c r="D1280" s="319" t="s">
        <v>2160</v>
      </c>
      <c r="E1280" s="20" t="s">
        <v>21</v>
      </c>
      <c r="F1280" s="320">
        <v>0</v>
      </c>
      <c r="G1280" s="41"/>
      <c r="H1280" s="47"/>
    </row>
    <row r="1281" s="2" customFormat="1" ht="16.8" customHeight="1">
      <c r="A1281" s="41"/>
      <c r="B1281" s="47"/>
      <c r="C1281" s="319" t="s">
        <v>21</v>
      </c>
      <c r="D1281" s="319" t="s">
        <v>2161</v>
      </c>
      <c r="E1281" s="20" t="s">
        <v>21</v>
      </c>
      <c r="F1281" s="320">
        <v>24.863</v>
      </c>
      <c r="G1281" s="41"/>
      <c r="H1281" s="47"/>
    </row>
    <row r="1282" s="2" customFormat="1" ht="16.8" customHeight="1">
      <c r="A1282" s="41"/>
      <c r="B1282" s="47"/>
      <c r="C1282" s="319" t="s">
        <v>21</v>
      </c>
      <c r="D1282" s="319" t="s">
        <v>2162</v>
      </c>
      <c r="E1282" s="20" t="s">
        <v>21</v>
      </c>
      <c r="F1282" s="320">
        <v>0.90000000000000002</v>
      </c>
      <c r="G1282" s="41"/>
      <c r="H1282" s="47"/>
    </row>
    <row r="1283" s="2" customFormat="1" ht="16.8" customHeight="1">
      <c r="A1283" s="41"/>
      <c r="B1283" s="47"/>
      <c r="C1283" s="319" t="s">
        <v>21</v>
      </c>
      <c r="D1283" s="319" t="s">
        <v>2163</v>
      </c>
      <c r="E1283" s="20" t="s">
        <v>21</v>
      </c>
      <c r="F1283" s="320">
        <v>0.98999999999999999</v>
      </c>
      <c r="G1283" s="41"/>
      <c r="H1283" s="47"/>
    </row>
    <row r="1284" s="2" customFormat="1" ht="16.8" customHeight="1">
      <c r="A1284" s="41"/>
      <c r="B1284" s="47"/>
      <c r="C1284" s="319" t="s">
        <v>21</v>
      </c>
      <c r="D1284" s="319" t="s">
        <v>2164</v>
      </c>
      <c r="E1284" s="20" t="s">
        <v>21</v>
      </c>
      <c r="F1284" s="320">
        <v>6.5880000000000001</v>
      </c>
      <c r="G1284" s="41"/>
      <c r="H1284" s="47"/>
    </row>
    <row r="1285" s="2" customFormat="1" ht="16.8" customHeight="1">
      <c r="A1285" s="41"/>
      <c r="B1285" s="47"/>
      <c r="C1285" s="319" t="s">
        <v>21</v>
      </c>
      <c r="D1285" s="319" t="s">
        <v>2165</v>
      </c>
      <c r="E1285" s="20" t="s">
        <v>21</v>
      </c>
      <c r="F1285" s="320">
        <v>1.125</v>
      </c>
      <c r="G1285" s="41"/>
      <c r="H1285" s="47"/>
    </row>
    <row r="1286" s="2" customFormat="1" ht="16.8" customHeight="1">
      <c r="A1286" s="41"/>
      <c r="B1286" s="47"/>
      <c r="C1286" s="319" t="s">
        <v>21</v>
      </c>
      <c r="D1286" s="319" t="s">
        <v>2166</v>
      </c>
      <c r="E1286" s="20" t="s">
        <v>21</v>
      </c>
      <c r="F1286" s="320">
        <v>1.1100000000000001</v>
      </c>
      <c r="G1286" s="41"/>
      <c r="H1286" s="47"/>
    </row>
    <row r="1287" s="2" customFormat="1" ht="16.8" customHeight="1">
      <c r="A1287" s="41"/>
      <c r="B1287" s="47"/>
      <c r="C1287" s="319" t="s">
        <v>21</v>
      </c>
      <c r="D1287" s="319" t="s">
        <v>2167</v>
      </c>
      <c r="E1287" s="20" t="s">
        <v>21</v>
      </c>
      <c r="F1287" s="320">
        <v>1.599</v>
      </c>
      <c r="G1287" s="41"/>
      <c r="H1287" s="47"/>
    </row>
    <row r="1288" s="2" customFormat="1" ht="16.8" customHeight="1">
      <c r="A1288" s="41"/>
      <c r="B1288" s="47"/>
      <c r="C1288" s="319" t="s">
        <v>21</v>
      </c>
      <c r="D1288" s="319" t="s">
        <v>2168</v>
      </c>
      <c r="E1288" s="20" t="s">
        <v>21</v>
      </c>
      <c r="F1288" s="320">
        <v>0.75</v>
      </c>
      <c r="G1288" s="41"/>
      <c r="H1288" s="47"/>
    </row>
    <row r="1289" s="2" customFormat="1" ht="16.8" customHeight="1">
      <c r="A1289" s="41"/>
      <c r="B1289" s="47"/>
      <c r="C1289" s="319" t="s">
        <v>21</v>
      </c>
      <c r="D1289" s="319" t="s">
        <v>2169</v>
      </c>
      <c r="E1289" s="20" t="s">
        <v>21</v>
      </c>
      <c r="F1289" s="320">
        <v>10.688000000000001</v>
      </c>
      <c r="G1289" s="41"/>
      <c r="H1289" s="47"/>
    </row>
    <row r="1290" s="2" customFormat="1" ht="16.8" customHeight="1">
      <c r="A1290" s="41"/>
      <c r="B1290" s="47"/>
      <c r="C1290" s="319" t="s">
        <v>21</v>
      </c>
      <c r="D1290" s="319" t="s">
        <v>2170</v>
      </c>
      <c r="E1290" s="20" t="s">
        <v>21</v>
      </c>
      <c r="F1290" s="320">
        <v>2.0579999999999998</v>
      </c>
      <c r="G1290" s="41"/>
      <c r="H1290" s="47"/>
    </row>
    <row r="1291" s="2" customFormat="1" ht="16.8" customHeight="1">
      <c r="A1291" s="41"/>
      <c r="B1291" s="47"/>
      <c r="C1291" s="319" t="s">
        <v>21</v>
      </c>
      <c r="D1291" s="319" t="s">
        <v>2171</v>
      </c>
      <c r="E1291" s="20" t="s">
        <v>21</v>
      </c>
      <c r="F1291" s="320">
        <v>0.47299999999999998</v>
      </c>
      <c r="G1291" s="41"/>
      <c r="H1291" s="47"/>
    </row>
    <row r="1292" s="2" customFormat="1" ht="16.8" customHeight="1">
      <c r="A1292" s="41"/>
      <c r="B1292" s="47"/>
      <c r="C1292" s="319" t="s">
        <v>21</v>
      </c>
      <c r="D1292" s="319" t="s">
        <v>2172</v>
      </c>
      <c r="E1292" s="20" t="s">
        <v>21</v>
      </c>
      <c r="F1292" s="320">
        <v>0.495</v>
      </c>
      <c r="G1292" s="41"/>
      <c r="H1292" s="47"/>
    </row>
    <row r="1293" s="2" customFormat="1" ht="16.8" customHeight="1">
      <c r="A1293" s="41"/>
      <c r="B1293" s="47"/>
      <c r="C1293" s="319" t="s">
        <v>21</v>
      </c>
      <c r="D1293" s="319" t="s">
        <v>2173</v>
      </c>
      <c r="E1293" s="20" t="s">
        <v>21</v>
      </c>
      <c r="F1293" s="320">
        <v>0.79500000000000004</v>
      </c>
      <c r="G1293" s="41"/>
      <c r="H1293" s="47"/>
    </row>
    <row r="1294" s="2" customFormat="1" ht="16.8" customHeight="1">
      <c r="A1294" s="41"/>
      <c r="B1294" s="47"/>
      <c r="C1294" s="319" t="s">
        <v>21</v>
      </c>
      <c r="D1294" s="319" t="s">
        <v>2174</v>
      </c>
      <c r="E1294" s="20" t="s">
        <v>21</v>
      </c>
      <c r="F1294" s="320">
        <v>1.1930000000000001</v>
      </c>
      <c r="G1294" s="41"/>
      <c r="H1294" s="47"/>
    </row>
    <row r="1295" s="2" customFormat="1" ht="16.8" customHeight="1">
      <c r="A1295" s="41"/>
      <c r="B1295" s="47"/>
      <c r="C1295" s="319" t="s">
        <v>21</v>
      </c>
      <c r="D1295" s="319" t="s">
        <v>2175</v>
      </c>
      <c r="E1295" s="20" t="s">
        <v>21</v>
      </c>
      <c r="F1295" s="320">
        <v>0.68999999999999995</v>
      </c>
      <c r="G1295" s="41"/>
      <c r="H1295" s="47"/>
    </row>
    <row r="1296" s="2" customFormat="1" ht="16.8" customHeight="1">
      <c r="A1296" s="41"/>
      <c r="B1296" s="47"/>
      <c r="C1296" s="319" t="s">
        <v>21</v>
      </c>
      <c r="D1296" s="319" t="s">
        <v>2165</v>
      </c>
      <c r="E1296" s="20" t="s">
        <v>21</v>
      </c>
      <c r="F1296" s="320">
        <v>1.125</v>
      </c>
      <c r="G1296" s="41"/>
      <c r="H1296" s="47"/>
    </row>
    <row r="1297" s="2" customFormat="1" ht="16.8" customHeight="1">
      <c r="A1297" s="41"/>
      <c r="B1297" s="47"/>
      <c r="C1297" s="319" t="s">
        <v>21</v>
      </c>
      <c r="D1297" s="319" t="s">
        <v>2176</v>
      </c>
      <c r="E1297" s="20" t="s">
        <v>21</v>
      </c>
      <c r="F1297" s="320">
        <v>4.5</v>
      </c>
      <c r="G1297" s="41"/>
      <c r="H1297" s="47"/>
    </row>
    <row r="1298" s="2" customFormat="1" ht="16.8" customHeight="1">
      <c r="A1298" s="41"/>
      <c r="B1298" s="47"/>
      <c r="C1298" s="319" t="s">
        <v>21</v>
      </c>
      <c r="D1298" s="319" t="s">
        <v>2171</v>
      </c>
      <c r="E1298" s="20" t="s">
        <v>21</v>
      </c>
      <c r="F1298" s="320">
        <v>0.47299999999999998</v>
      </c>
      <c r="G1298" s="41"/>
      <c r="H1298" s="47"/>
    </row>
    <row r="1299" s="2" customFormat="1" ht="16.8" customHeight="1">
      <c r="A1299" s="41"/>
      <c r="B1299" s="47"/>
      <c r="C1299" s="319" t="s">
        <v>21</v>
      </c>
      <c r="D1299" s="319" t="s">
        <v>2177</v>
      </c>
      <c r="E1299" s="20" t="s">
        <v>21</v>
      </c>
      <c r="F1299" s="320">
        <v>0.63800000000000001</v>
      </c>
      <c r="G1299" s="41"/>
      <c r="H1299" s="47"/>
    </row>
    <row r="1300" s="2" customFormat="1" ht="16.8" customHeight="1">
      <c r="A1300" s="41"/>
      <c r="B1300" s="47"/>
      <c r="C1300" s="319" t="s">
        <v>21</v>
      </c>
      <c r="D1300" s="319" t="s">
        <v>2178</v>
      </c>
      <c r="E1300" s="20" t="s">
        <v>21</v>
      </c>
      <c r="F1300" s="320">
        <v>1.3500000000000001</v>
      </c>
      <c r="G1300" s="41"/>
      <c r="H1300" s="47"/>
    </row>
    <row r="1301" s="2" customFormat="1" ht="16.8" customHeight="1">
      <c r="A1301" s="41"/>
      <c r="B1301" s="47"/>
      <c r="C1301" s="319" t="s">
        <v>21</v>
      </c>
      <c r="D1301" s="319" t="s">
        <v>2179</v>
      </c>
      <c r="E1301" s="20" t="s">
        <v>21</v>
      </c>
      <c r="F1301" s="320">
        <v>0.51000000000000001</v>
      </c>
      <c r="G1301" s="41"/>
      <c r="H1301" s="47"/>
    </row>
    <row r="1302" s="2" customFormat="1" ht="16.8" customHeight="1">
      <c r="A1302" s="41"/>
      <c r="B1302" s="47"/>
      <c r="C1302" s="319" t="s">
        <v>21</v>
      </c>
      <c r="D1302" s="319" t="s">
        <v>21</v>
      </c>
      <c r="E1302" s="20" t="s">
        <v>21</v>
      </c>
      <c r="F1302" s="320">
        <v>0</v>
      </c>
      <c r="G1302" s="41"/>
      <c r="H1302" s="47"/>
    </row>
    <row r="1303" s="2" customFormat="1" ht="16.8" customHeight="1">
      <c r="A1303" s="41"/>
      <c r="B1303" s="47"/>
      <c r="C1303" s="319" t="s">
        <v>21</v>
      </c>
      <c r="D1303" s="319" t="s">
        <v>2180</v>
      </c>
      <c r="E1303" s="20" t="s">
        <v>21</v>
      </c>
      <c r="F1303" s="320">
        <v>0</v>
      </c>
      <c r="G1303" s="41"/>
      <c r="H1303" s="47"/>
    </row>
    <row r="1304" s="2" customFormat="1" ht="16.8" customHeight="1">
      <c r="A1304" s="41"/>
      <c r="B1304" s="47"/>
      <c r="C1304" s="319" t="s">
        <v>21</v>
      </c>
      <c r="D1304" s="319" t="s">
        <v>2181</v>
      </c>
      <c r="E1304" s="20" t="s">
        <v>21</v>
      </c>
      <c r="F1304" s="320">
        <v>0.90300000000000002</v>
      </c>
      <c r="G1304" s="41"/>
      <c r="H1304" s="47"/>
    </row>
    <row r="1305" s="2" customFormat="1" ht="16.8" customHeight="1">
      <c r="A1305" s="41"/>
      <c r="B1305" s="47"/>
      <c r="C1305" s="319" t="s">
        <v>21</v>
      </c>
      <c r="D1305" s="319" t="s">
        <v>2182</v>
      </c>
      <c r="E1305" s="20" t="s">
        <v>21</v>
      </c>
      <c r="F1305" s="320">
        <v>1.671</v>
      </c>
      <c r="G1305" s="41"/>
      <c r="H1305" s="47"/>
    </row>
    <row r="1306" s="2" customFormat="1" ht="16.8" customHeight="1">
      <c r="A1306" s="41"/>
      <c r="B1306" s="47"/>
      <c r="C1306" s="319" t="s">
        <v>21</v>
      </c>
      <c r="D1306" s="319" t="s">
        <v>2183</v>
      </c>
      <c r="E1306" s="20" t="s">
        <v>21</v>
      </c>
      <c r="F1306" s="320">
        <v>1.361</v>
      </c>
      <c r="G1306" s="41"/>
      <c r="H1306" s="47"/>
    </row>
    <row r="1307" s="2" customFormat="1" ht="16.8" customHeight="1">
      <c r="A1307" s="41"/>
      <c r="B1307" s="47"/>
      <c r="C1307" s="319" t="s">
        <v>21</v>
      </c>
      <c r="D1307" s="319" t="s">
        <v>2184</v>
      </c>
      <c r="E1307" s="20" t="s">
        <v>21</v>
      </c>
      <c r="F1307" s="320">
        <v>3.2759999999999998</v>
      </c>
      <c r="G1307" s="41"/>
      <c r="H1307" s="47"/>
    </row>
    <row r="1308" s="2" customFormat="1" ht="16.8" customHeight="1">
      <c r="A1308" s="41"/>
      <c r="B1308" s="47"/>
      <c r="C1308" s="319" t="s">
        <v>21</v>
      </c>
      <c r="D1308" s="319" t="s">
        <v>2184</v>
      </c>
      <c r="E1308" s="20" t="s">
        <v>21</v>
      </c>
      <c r="F1308" s="320">
        <v>3.2759999999999998</v>
      </c>
      <c r="G1308" s="41"/>
      <c r="H1308" s="47"/>
    </row>
    <row r="1309" s="2" customFormat="1" ht="16.8" customHeight="1">
      <c r="A1309" s="41"/>
      <c r="B1309" s="47"/>
      <c r="C1309" s="319" t="s">
        <v>21</v>
      </c>
      <c r="D1309" s="319" t="s">
        <v>21</v>
      </c>
      <c r="E1309" s="20" t="s">
        <v>21</v>
      </c>
      <c r="F1309" s="320">
        <v>0</v>
      </c>
      <c r="G1309" s="41"/>
      <c r="H1309" s="47"/>
    </row>
    <row r="1310" s="2" customFormat="1" ht="16.8" customHeight="1">
      <c r="A1310" s="41"/>
      <c r="B1310" s="47"/>
      <c r="C1310" s="319" t="s">
        <v>21</v>
      </c>
      <c r="D1310" s="319" t="s">
        <v>2230</v>
      </c>
      <c r="E1310" s="20" t="s">
        <v>21</v>
      </c>
      <c r="F1310" s="320">
        <v>0</v>
      </c>
      <c r="G1310" s="41"/>
      <c r="H1310" s="47"/>
    </row>
    <row r="1311" s="2" customFormat="1" ht="16.8" customHeight="1">
      <c r="A1311" s="41"/>
      <c r="B1311" s="47"/>
      <c r="C1311" s="319" t="s">
        <v>21</v>
      </c>
      <c r="D1311" s="319" t="s">
        <v>2231</v>
      </c>
      <c r="E1311" s="20" t="s">
        <v>21</v>
      </c>
      <c r="F1311" s="320">
        <v>-26.696000000000002</v>
      </c>
      <c r="G1311" s="41"/>
      <c r="H1311" s="47"/>
    </row>
    <row r="1312" s="2" customFormat="1" ht="16.8" customHeight="1">
      <c r="A1312" s="41"/>
      <c r="B1312" s="47"/>
      <c r="C1312" s="319" t="s">
        <v>21</v>
      </c>
      <c r="D1312" s="319" t="s">
        <v>2232</v>
      </c>
      <c r="E1312" s="20" t="s">
        <v>21</v>
      </c>
      <c r="F1312" s="320">
        <v>-5.9950000000000001</v>
      </c>
      <c r="G1312" s="41"/>
      <c r="H1312" s="47"/>
    </row>
    <row r="1313" s="2" customFormat="1" ht="16.8" customHeight="1">
      <c r="A1313" s="41"/>
      <c r="B1313" s="47"/>
      <c r="C1313" s="319" t="s">
        <v>21</v>
      </c>
      <c r="D1313" s="319" t="s">
        <v>2233</v>
      </c>
      <c r="E1313" s="20" t="s">
        <v>21</v>
      </c>
      <c r="F1313" s="320">
        <v>-339.83600000000001</v>
      </c>
      <c r="G1313" s="41"/>
      <c r="H1313" s="47"/>
    </row>
    <row r="1314" s="2" customFormat="1" ht="16.8" customHeight="1">
      <c r="A1314" s="41"/>
      <c r="B1314" s="47"/>
      <c r="C1314" s="319" t="s">
        <v>21</v>
      </c>
      <c r="D1314" s="319" t="s">
        <v>2234</v>
      </c>
      <c r="E1314" s="20" t="s">
        <v>21</v>
      </c>
      <c r="F1314" s="320">
        <v>-21.120000000000001</v>
      </c>
      <c r="G1314" s="41"/>
      <c r="H1314" s="47"/>
    </row>
    <row r="1315" s="2" customFormat="1" ht="16.8" customHeight="1">
      <c r="A1315" s="41"/>
      <c r="B1315" s="47"/>
      <c r="C1315" s="319" t="s">
        <v>21</v>
      </c>
      <c r="D1315" s="319" t="s">
        <v>2235</v>
      </c>
      <c r="E1315" s="20" t="s">
        <v>21</v>
      </c>
      <c r="F1315" s="320">
        <v>-2.2799999999999998</v>
      </c>
      <c r="G1315" s="41"/>
      <c r="H1315" s="47"/>
    </row>
    <row r="1316" s="2" customFormat="1" ht="16.8" customHeight="1">
      <c r="A1316" s="41"/>
      <c r="B1316" s="47"/>
      <c r="C1316" s="319" t="s">
        <v>21</v>
      </c>
      <c r="D1316" s="319" t="s">
        <v>2236</v>
      </c>
      <c r="E1316" s="20" t="s">
        <v>21</v>
      </c>
      <c r="F1316" s="320">
        <v>-16.59</v>
      </c>
      <c r="G1316" s="41"/>
      <c r="H1316" s="47"/>
    </row>
    <row r="1317" s="2" customFormat="1" ht="16.8" customHeight="1">
      <c r="A1317" s="41"/>
      <c r="B1317" s="47"/>
      <c r="C1317" s="319" t="s">
        <v>21</v>
      </c>
      <c r="D1317" s="319" t="s">
        <v>2237</v>
      </c>
      <c r="E1317" s="20" t="s">
        <v>21</v>
      </c>
      <c r="F1317" s="320">
        <v>-4.8479999999999999</v>
      </c>
      <c r="G1317" s="41"/>
      <c r="H1317" s="47"/>
    </row>
    <row r="1318" s="2" customFormat="1" ht="16.8" customHeight="1">
      <c r="A1318" s="41"/>
      <c r="B1318" s="47"/>
      <c r="C1318" s="319" t="s">
        <v>21</v>
      </c>
      <c r="D1318" s="319" t="s">
        <v>2238</v>
      </c>
      <c r="E1318" s="20" t="s">
        <v>21</v>
      </c>
      <c r="F1318" s="320">
        <v>-9.8740000000000006</v>
      </c>
      <c r="G1318" s="41"/>
      <c r="H1318" s="47"/>
    </row>
    <row r="1319" s="2" customFormat="1" ht="16.8" customHeight="1">
      <c r="A1319" s="41"/>
      <c r="B1319" s="47"/>
      <c r="C1319" s="319" t="s">
        <v>21</v>
      </c>
      <c r="D1319" s="319" t="s">
        <v>21</v>
      </c>
      <c r="E1319" s="20" t="s">
        <v>21</v>
      </c>
      <c r="F1319" s="320">
        <v>0</v>
      </c>
      <c r="G1319" s="41"/>
      <c r="H1319" s="47"/>
    </row>
    <row r="1320" s="2" customFormat="1" ht="16.8" customHeight="1">
      <c r="A1320" s="41"/>
      <c r="B1320" s="47"/>
      <c r="C1320" s="319" t="s">
        <v>2034</v>
      </c>
      <c r="D1320" s="319" t="s">
        <v>380</v>
      </c>
      <c r="E1320" s="20" t="s">
        <v>21</v>
      </c>
      <c r="F1320" s="320">
        <v>4238.9579999999996</v>
      </c>
      <c r="G1320" s="41"/>
      <c r="H1320" s="47"/>
    </row>
    <row r="1321" s="2" customFormat="1" ht="16.8" customHeight="1">
      <c r="A1321" s="41"/>
      <c r="B1321" s="47"/>
      <c r="C1321" s="321" t="s">
        <v>6195</v>
      </c>
      <c r="D1321" s="41"/>
      <c r="E1321" s="41"/>
      <c r="F1321" s="41"/>
      <c r="G1321" s="41"/>
      <c r="H1321" s="47"/>
    </row>
    <row r="1322" s="2" customFormat="1" ht="16.8" customHeight="1">
      <c r="A1322" s="41"/>
      <c r="B1322" s="47"/>
      <c r="C1322" s="319" t="s">
        <v>2853</v>
      </c>
      <c r="D1322" s="319" t="s">
        <v>6226</v>
      </c>
      <c r="E1322" s="20" t="s">
        <v>248</v>
      </c>
      <c r="F1322" s="320">
        <v>4238.9579999999996</v>
      </c>
      <c r="G1322" s="41"/>
      <c r="H1322" s="47"/>
    </row>
    <row r="1323" s="2" customFormat="1" ht="16.8" customHeight="1">
      <c r="A1323" s="41"/>
      <c r="B1323" s="47"/>
      <c r="C1323" s="319" t="s">
        <v>2857</v>
      </c>
      <c r="D1323" s="319" t="s">
        <v>6253</v>
      </c>
      <c r="E1323" s="20" t="s">
        <v>248</v>
      </c>
      <c r="F1323" s="320">
        <v>4238.9579999999996</v>
      </c>
      <c r="G1323" s="41"/>
      <c r="H1323" s="47"/>
    </row>
    <row r="1324" s="2" customFormat="1" ht="16.8" customHeight="1">
      <c r="A1324" s="41"/>
      <c r="B1324" s="47"/>
      <c r="C1324" s="319" t="s">
        <v>2861</v>
      </c>
      <c r="D1324" s="319" t="s">
        <v>6241</v>
      </c>
      <c r="E1324" s="20" t="s">
        <v>248</v>
      </c>
      <c r="F1324" s="320">
        <v>5925.2280000000001</v>
      </c>
      <c r="G1324" s="41"/>
      <c r="H1324" s="47"/>
    </row>
    <row r="1325" s="2" customFormat="1" ht="16.8" customHeight="1">
      <c r="A1325" s="41"/>
      <c r="B1325" s="47"/>
      <c r="C1325" s="315" t="s">
        <v>2889</v>
      </c>
      <c r="D1325" s="316" t="s">
        <v>21</v>
      </c>
      <c r="E1325" s="317" t="s">
        <v>21</v>
      </c>
      <c r="F1325" s="318">
        <v>192.91999999999999</v>
      </c>
      <c r="G1325" s="41"/>
      <c r="H1325" s="47"/>
    </row>
    <row r="1326" s="2" customFormat="1" ht="16.8" customHeight="1">
      <c r="A1326" s="41"/>
      <c r="B1326" s="47"/>
      <c r="C1326" s="319" t="s">
        <v>21</v>
      </c>
      <c r="D1326" s="319" t="s">
        <v>2742</v>
      </c>
      <c r="E1326" s="20" t="s">
        <v>21</v>
      </c>
      <c r="F1326" s="320">
        <v>0</v>
      </c>
      <c r="G1326" s="41"/>
      <c r="H1326" s="47"/>
    </row>
    <row r="1327" s="2" customFormat="1" ht="16.8" customHeight="1">
      <c r="A1327" s="41"/>
      <c r="B1327" s="47"/>
      <c r="C1327" s="319" t="s">
        <v>21</v>
      </c>
      <c r="D1327" s="319" t="s">
        <v>2872</v>
      </c>
      <c r="E1327" s="20" t="s">
        <v>21</v>
      </c>
      <c r="F1327" s="320">
        <v>0</v>
      </c>
      <c r="G1327" s="41"/>
      <c r="H1327" s="47"/>
    </row>
    <row r="1328" s="2" customFormat="1" ht="16.8" customHeight="1">
      <c r="A1328" s="41"/>
      <c r="B1328" s="47"/>
      <c r="C1328" s="319" t="s">
        <v>21</v>
      </c>
      <c r="D1328" s="319" t="s">
        <v>1035</v>
      </c>
      <c r="E1328" s="20" t="s">
        <v>21</v>
      </c>
      <c r="F1328" s="320">
        <v>0</v>
      </c>
      <c r="G1328" s="41"/>
      <c r="H1328" s="47"/>
    </row>
    <row r="1329" s="2" customFormat="1" ht="16.8" customHeight="1">
      <c r="A1329" s="41"/>
      <c r="B1329" s="47"/>
      <c r="C1329" s="319" t="s">
        <v>21</v>
      </c>
      <c r="D1329" s="319" t="s">
        <v>2873</v>
      </c>
      <c r="E1329" s="20" t="s">
        <v>21</v>
      </c>
      <c r="F1329" s="320">
        <v>0</v>
      </c>
      <c r="G1329" s="41"/>
      <c r="H1329" s="47"/>
    </row>
    <row r="1330" s="2" customFormat="1" ht="16.8" customHeight="1">
      <c r="A1330" s="41"/>
      <c r="B1330" s="47"/>
      <c r="C1330" s="319" t="s">
        <v>21</v>
      </c>
      <c r="D1330" s="319" t="s">
        <v>2874</v>
      </c>
      <c r="E1330" s="20" t="s">
        <v>21</v>
      </c>
      <c r="F1330" s="320">
        <v>26</v>
      </c>
      <c r="G1330" s="41"/>
      <c r="H1330" s="47"/>
    </row>
    <row r="1331" s="2" customFormat="1" ht="16.8" customHeight="1">
      <c r="A1331" s="41"/>
      <c r="B1331" s="47"/>
      <c r="C1331" s="319" t="s">
        <v>21</v>
      </c>
      <c r="D1331" s="319" t="s">
        <v>21</v>
      </c>
      <c r="E1331" s="20" t="s">
        <v>21</v>
      </c>
      <c r="F1331" s="320">
        <v>0</v>
      </c>
      <c r="G1331" s="41"/>
      <c r="H1331" s="47"/>
    </row>
    <row r="1332" s="2" customFormat="1" ht="16.8" customHeight="1">
      <c r="A1332" s="41"/>
      <c r="B1332" s="47"/>
      <c r="C1332" s="319" t="s">
        <v>21</v>
      </c>
      <c r="D1332" s="319" t="s">
        <v>1364</v>
      </c>
      <c r="E1332" s="20" t="s">
        <v>21</v>
      </c>
      <c r="F1332" s="320">
        <v>0</v>
      </c>
      <c r="G1332" s="41"/>
      <c r="H1332" s="47"/>
    </row>
    <row r="1333" s="2" customFormat="1" ht="16.8" customHeight="1">
      <c r="A1333" s="41"/>
      <c r="B1333" s="47"/>
      <c r="C1333" s="319" t="s">
        <v>21</v>
      </c>
      <c r="D1333" s="319" t="s">
        <v>2875</v>
      </c>
      <c r="E1333" s="20" t="s">
        <v>21</v>
      </c>
      <c r="F1333" s="320">
        <v>9.7759999999999998</v>
      </c>
      <c r="G1333" s="41"/>
      <c r="H1333" s="47"/>
    </row>
    <row r="1334" s="2" customFormat="1" ht="16.8" customHeight="1">
      <c r="A1334" s="41"/>
      <c r="B1334" s="47"/>
      <c r="C1334" s="319" t="s">
        <v>21</v>
      </c>
      <c r="D1334" s="319" t="s">
        <v>21</v>
      </c>
      <c r="E1334" s="20" t="s">
        <v>21</v>
      </c>
      <c r="F1334" s="320">
        <v>0</v>
      </c>
      <c r="G1334" s="41"/>
      <c r="H1334" s="47"/>
    </row>
    <row r="1335" s="2" customFormat="1" ht="16.8" customHeight="1">
      <c r="A1335" s="41"/>
      <c r="B1335" s="47"/>
      <c r="C1335" s="319" t="s">
        <v>21</v>
      </c>
      <c r="D1335" s="319" t="s">
        <v>2876</v>
      </c>
      <c r="E1335" s="20" t="s">
        <v>21</v>
      </c>
      <c r="F1335" s="320">
        <v>0</v>
      </c>
      <c r="G1335" s="41"/>
      <c r="H1335" s="47"/>
    </row>
    <row r="1336" s="2" customFormat="1" ht="16.8" customHeight="1">
      <c r="A1336" s="41"/>
      <c r="B1336" s="47"/>
      <c r="C1336" s="319" t="s">
        <v>21</v>
      </c>
      <c r="D1336" s="319" t="s">
        <v>2875</v>
      </c>
      <c r="E1336" s="20" t="s">
        <v>21</v>
      </c>
      <c r="F1336" s="320">
        <v>9.7759999999999998</v>
      </c>
      <c r="G1336" s="41"/>
      <c r="H1336" s="47"/>
    </row>
    <row r="1337" s="2" customFormat="1" ht="16.8" customHeight="1">
      <c r="A1337" s="41"/>
      <c r="B1337" s="47"/>
      <c r="C1337" s="319" t="s">
        <v>21</v>
      </c>
      <c r="D1337" s="319" t="s">
        <v>21</v>
      </c>
      <c r="E1337" s="20" t="s">
        <v>21</v>
      </c>
      <c r="F1337" s="320">
        <v>0</v>
      </c>
      <c r="G1337" s="41"/>
      <c r="H1337" s="47"/>
    </row>
    <row r="1338" s="2" customFormat="1" ht="16.8" customHeight="1">
      <c r="A1338" s="41"/>
      <c r="B1338" s="47"/>
      <c r="C1338" s="319" t="s">
        <v>21</v>
      </c>
      <c r="D1338" s="319" t="s">
        <v>2877</v>
      </c>
      <c r="E1338" s="20" t="s">
        <v>21</v>
      </c>
      <c r="F1338" s="320">
        <v>0</v>
      </c>
      <c r="G1338" s="41"/>
      <c r="H1338" s="47"/>
    </row>
    <row r="1339" s="2" customFormat="1" ht="16.8" customHeight="1">
      <c r="A1339" s="41"/>
      <c r="B1339" s="47"/>
      <c r="C1339" s="319" t="s">
        <v>21</v>
      </c>
      <c r="D1339" s="319" t="s">
        <v>2875</v>
      </c>
      <c r="E1339" s="20" t="s">
        <v>21</v>
      </c>
      <c r="F1339" s="320">
        <v>9.7759999999999998</v>
      </c>
      <c r="G1339" s="41"/>
      <c r="H1339" s="47"/>
    </row>
    <row r="1340" s="2" customFormat="1" ht="16.8" customHeight="1">
      <c r="A1340" s="41"/>
      <c r="B1340" s="47"/>
      <c r="C1340" s="319" t="s">
        <v>21</v>
      </c>
      <c r="D1340" s="319" t="s">
        <v>21</v>
      </c>
      <c r="E1340" s="20" t="s">
        <v>21</v>
      </c>
      <c r="F1340" s="320">
        <v>0</v>
      </c>
      <c r="G1340" s="41"/>
      <c r="H1340" s="47"/>
    </row>
    <row r="1341" s="2" customFormat="1" ht="16.8" customHeight="1">
      <c r="A1341" s="41"/>
      <c r="B1341" s="47"/>
      <c r="C1341" s="319" t="s">
        <v>21</v>
      </c>
      <c r="D1341" s="319" t="s">
        <v>2878</v>
      </c>
      <c r="E1341" s="20" t="s">
        <v>21</v>
      </c>
      <c r="F1341" s="320">
        <v>0</v>
      </c>
      <c r="G1341" s="41"/>
      <c r="H1341" s="47"/>
    </row>
    <row r="1342" s="2" customFormat="1" ht="16.8" customHeight="1">
      <c r="A1342" s="41"/>
      <c r="B1342" s="47"/>
      <c r="C1342" s="319" t="s">
        <v>21</v>
      </c>
      <c r="D1342" s="319" t="s">
        <v>2875</v>
      </c>
      <c r="E1342" s="20" t="s">
        <v>21</v>
      </c>
      <c r="F1342" s="320">
        <v>9.7759999999999998</v>
      </c>
      <c r="G1342" s="41"/>
      <c r="H1342" s="47"/>
    </row>
    <row r="1343" s="2" customFormat="1" ht="16.8" customHeight="1">
      <c r="A1343" s="41"/>
      <c r="B1343" s="47"/>
      <c r="C1343" s="319" t="s">
        <v>21</v>
      </c>
      <c r="D1343" s="319" t="s">
        <v>21</v>
      </c>
      <c r="E1343" s="20" t="s">
        <v>21</v>
      </c>
      <c r="F1343" s="320">
        <v>0</v>
      </c>
      <c r="G1343" s="41"/>
      <c r="H1343" s="47"/>
    </row>
    <row r="1344" s="2" customFormat="1" ht="16.8" customHeight="1">
      <c r="A1344" s="41"/>
      <c r="B1344" s="47"/>
      <c r="C1344" s="319" t="s">
        <v>21</v>
      </c>
      <c r="D1344" s="319" t="s">
        <v>2879</v>
      </c>
      <c r="E1344" s="20" t="s">
        <v>21</v>
      </c>
      <c r="F1344" s="320">
        <v>0</v>
      </c>
      <c r="G1344" s="41"/>
      <c r="H1344" s="47"/>
    </row>
    <row r="1345" s="2" customFormat="1" ht="16.8" customHeight="1">
      <c r="A1345" s="41"/>
      <c r="B1345" s="47"/>
      <c r="C1345" s="319" t="s">
        <v>21</v>
      </c>
      <c r="D1345" s="319" t="s">
        <v>2880</v>
      </c>
      <c r="E1345" s="20" t="s">
        <v>21</v>
      </c>
      <c r="F1345" s="320">
        <v>11.492000000000001</v>
      </c>
      <c r="G1345" s="41"/>
      <c r="H1345" s="47"/>
    </row>
    <row r="1346" s="2" customFormat="1" ht="16.8" customHeight="1">
      <c r="A1346" s="41"/>
      <c r="B1346" s="47"/>
      <c r="C1346" s="319" t="s">
        <v>21</v>
      </c>
      <c r="D1346" s="319" t="s">
        <v>21</v>
      </c>
      <c r="E1346" s="20" t="s">
        <v>21</v>
      </c>
      <c r="F1346" s="320">
        <v>0</v>
      </c>
      <c r="G1346" s="41"/>
      <c r="H1346" s="47"/>
    </row>
    <row r="1347" s="2" customFormat="1" ht="16.8" customHeight="1">
      <c r="A1347" s="41"/>
      <c r="B1347" s="47"/>
      <c r="C1347" s="319" t="s">
        <v>21</v>
      </c>
      <c r="D1347" s="319" t="s">
        <v>1368</v>
      </c>
      <c r="E1347" s="20" t="s">
        <v>21</v>
      </c>
      <c r="F1347" s="320">
        <v>0</v>
      </c>
      <c r="G1347" s="41"/>
      <c r="H1347" s="47"/>
    </row>
    <row r="1348" s="2" customFormat="1" ht="16.8" customHeight="1">
      <c r="A1348" s="41"/>
      <c r="B1348" s="47"/>
      <c r="C1348" s="319" t="s">
        <v>21</v>
      </c>
      <c r="D1348" s="319" t="s">
        <v>2881</v>
      </c>
      <c r="E1348" s="20" t="s">
        <v>21</v>
      </c>
      <c r="F1348" s="320">
        <v>10.01</v>
      </c>
      <c r="G1348" s="41"/>
      <c r="H1348" s="47"/>
    </row>
    <row r="1349" s="2" customFormat="1" ht="16.8" customHeight="1">
      <c r="A1349" s="41"/>
      <c r="B1349" s="47"/>
      <c r="C1349" s="319" t="s">
        <v>21</v>
      </c>
      <c r="D1349" s="319" t="s">
        <v>21</v>
      </c>
      <c r="E1349" s="20" t="s">
        <v>21</v>
      </c>
      <c r="F1349" s="320">
        <v>0</v>
      </c>
      <c r="G1349" s="41"/>
      <c r="H1349" s="47"/>
    </row>
    <row r="1350" s="2" customFormat="1" ht="16.8" customHeight="1">
      <c r="A1350" s="41"/>
      <c r="B1350" s="47"/>
      <c r="C1350" s="319" t="s">
        <v>21</v>
      </c>
      <c r="D1350" s="319" t="s">
        <v>2882</v>
      </c>
      <c r="E1350" s="20" t="s">
        <v>21</v>
      </c>
      <c r="F1350" s="320">
        <v>0</v>
      </c>
      <c r="G1350" s="41"/>
      <c r="H1350" s="47"/>
    </row>
    <row r="1351" s="2" customFormat="1" ht="16.8" customHeight="1">
      <c r="A1351" s="41"/>
      <c r="B1351" s="47"/>
      <c r="C1351" s="319" t="s">
        <v>21</v>
      </c>
      <c r="D1351" s="319" t="s">
        <v>2883</v>
      </c>
      <c r="E1351" s="20" t="s">
        <v>21</v>
      </c>
      <c r="F1351" s="320">
        <v>0</v>
      </c>
      <c r="G1351" s="41"/>
      <c r="H1351" s="47"/>
    </row>
    <row r="1352" s="2" customFormat="1" ht="16.8" customHeight="1">
      <c r="A1352" s="41"/>
      <c r="B1352" s="47"/>
      <c r="C1352" s="319" t="s">
        <v>21</v>
      </c>
      <c r="D1352" s="319" t="s">
        <v>2874</v>
      </c>
      <c r="E1352" s="20" t="s">
        <v>21</v>
      </c>
      <c r="F1352" s="320">
        <v>26</v>
      </c>
      <c r="G1352" s="41"/>
      <c r="H1352" s="47"/>
    </row>
    <row r="1353" s="2" customFormat="1" ht="16.8" customHeight="1">
      <c r="A1353" s="41"/>
      <c r="B1353" s="47"/>
      <c r="C1353" s="319" t="s">
        <v>21</v>
      </c>
      <c r="D1353" s="319" t="s">
        <v>21</v>
      </c>
      <c r="E1353" s="20" t="s">
        <v>21</v>
      </c>
      <c r="F1353" s="320">
        <v>0</v>
      </c>
      <c r="G1353" s="41"/>
      <c r="H1353" s="47"/>
    </row>
    <row r="1354" s="2" customFormat="1" ht="16.8" customHeight="1">
      <c r="A1354" s="41"/>
      <c r="B1354" s="47"/>
      <c r="C1354" s="319" t="s">
        <v>21</v>
      </c>
      <c r="D1354" s="319" t="s">
        <v>1372</v>
      </c>
      <c r="E1354" s="20" t="s">
        <v>21</v>
      </c>
      <c r="F1354" s="320">
        <v>0</v>
      </c>
      <c r="G1354" s="41"/>
      <c r="H1354" s="47"/>
    </row>
    <row r="1355" s="2" customFormat="1" ht="16.8" customHeight="1">
      <c r="A1355" s="41"/>
      <c r="B1355" s="47"/>
      <c r="C1355" s="319" t="s">
        <v>21</v>
      </c>
      <c r="D1355" s="319" t="s">
        <v>2875</v>
      </c>
      <c r="E1355" s="20" t="s">
        <v>21</v>
      </c>
      <c r="F1355" s="320">
        <v>9.7759999999999998</v>
      </c>
      <c r="G1355" s="41"/>
      <c r="H1355" s="47"/>
    </row>
    <row r="1356" s="2" customFormat="1" ht="16.8" customHeight="1">
      <c r="A1356" s="41"/>
      <c r="B1356" s="47"/>
      <c r="C1356" s="319" t="s">
        <v>21</v>
      </c>
      <c r="D1356" s="319" t="s">
        <v>21</v>
      </c>
      <c r="E1356" s="20" t="s">
        <v>21</v>
      </c>
      <c r="F1356" s="320">
        <v>0</v>
      </c>
      <c r="G1356" s="41"/>
      <c r="H1356" s="47"/>
    </row>
    <row r="1357" s="2" customFormat="1" ht="16.8" customHeight="1">
      <c r="A1357" s="41"/>
      <c r="B1357" s="47"/>
      <c r="C1357" s="319" t="s">
        <v>21</v>
      </c>
      <c r="D1357" s="319" t="s">
        <v>2766</v>
      </c>
      <c r="E1357" s="20" t="s">
        <v>21</v>
      </c>
      <c r="F1357" s="320">
        <v>0</v>
      </c>
      <c r="G1357" s="41"/>
      <c r="H1357" s="47"/>
    </row>
    <row r="1358" s="2" customFormat="1" ht="16.8" customHeight="1">
      <c r="A1358" s="41"/>
      <c r="B1358" s="47"/>
      <c r="C1358" s="319" t="s">
        <v>21</v>
      </c>
      <c r="D1358" s="319" t="s">
        <v>2875</v>
      </c>
      <c r="E1358" s="20" t="s">
        <v>21</v>
      </c>
      <c r="F1358" s="320">
        <v>9.7759999999999998</v>
      </c>
      <c r="G1358" s="41"/>
      <c r="H1358" s="47"/>
    </row>
    <row r="1359" s="2" customFormat="1" ht="16.8" customHeight="1">
      <c r="A1359" s="41"/>
      <c r="B1359" s="47"/>
      <c r="C1359" s="319" t="s">
        <v>21</v>
      </c>
      <c r="D1359" s="319" t="s">
        <v>21</v>
      </c>
      <c r="E1359" s="20" t="s">
        <v>21</v>
      </c>
      <c r="F1359" s="320">
        <v>0</v>
      </c>
      <c r="G1359" s="41"/>
      <c r="H1359" s="47"/>
    </row>
    <row r="1360" s="2" customFormat="1" ht="16.8" customHeight="1">
      <c r="A1360" s="41"/>
      <c r="B1360" s="47"/>
      <c r="C1360" s="319" t="s">
        <v>21</v>
      </c>
      <c r="D1360" s="319" t="s">
        <v>2884</v>
      </c>
      <c r="E1360" s="20" t="s">
        <v>21</v>
      </c>
      <c r="F1360" s="320">
        <v>0</v>
      </c>
      <c r="G1360" s="41"/>
      <c r="H1360" s="47"/>
    </row>
    <row r="1361" s="2" customFormat="1" ht="16.8" customHeight="1">
      <c r="A1361" s="41"/>
      <c r="B1361" s="47"/>
      <c r="C1361" s="319" t="s">
        <v>21</v>
      </c>
      <c r="D1361" s="319" t="s">
        <v>2875</v>
      </c>
      <c r="E1361" s="20" t="s">
        <v>21</v>
      </c>
      <c r="F1361" s="320">
        <v>9.7759999999999998</v>
      </c>
      <c r="G1361" s="41"/>
      <c r="H1361" s="47"/>
    </row>
    <row r="1362" s="2" customFormat="1" ht="16.8" customHeight="1">
      <c r="A1362" s="41"/>
      <c r="B1362" s="47"/>
      <c r="C1362" s="319" t="s">
        <v>21</v>
      </c>
      <c r="D1362" s="319" t="s">
        <v>21</v>
      </c>
      <c r="E1362" s="20" t="s">
        <v>21</v>
      </c>
      <c r="F1362" s="320">
        <v>0</v>
      </c>
      <c r="G1362" s="41"/>
      <c r="H1362" s="47"/>
    </row>
    <row r="1363" s="2" customFormat="1" ht="16.8" customHeight="1">
      <c r="A1363" s="41"/>
      <c r="B1363" s="47"/>
      <c r="C1363" s="319" t="s">
        <v>21</v>
      </c>
      <c r="D1363" s="319" t="s">
        <v>2885</v>
      </c>
      <c r="E1363" s="20" t="s">
        <v>21</v>
      </c>
      <c r="F1363" s="320">
        <v>0</v>
      </c>
      <c r="G1363" s="41"/>
      <c r="H1363" s="47"/>
    </row>
    <row r="1364" s="2" customFormat="1" ht="16.8" customHeight="1">
      <c r="A1364" s="41"/>
      <c r="B1364" s="47"/>
      <c r="C1364" s="319" t="s">
        <v>21</v>
      </c>
      <c r="D1364" s="319" t="s">
        <v>2875</v>
      </c>
      <c r="E1364" s="20" t="s">
        <v>21</v>
      </c>
      <c r="F1364" s="320">
        <v>9.7759999999999998</v>
      </c>
      <c r="G1364" s="41"/>
      <c r="H1364" s="47"/>
    </row>
    <row r="1365" s="2" customFormat="1" ht="16.8" customHeight="1">
      <c r="A1365" s="41"/>
      <c r="B1365" s="47"/>
      <c r="C1365" s="319" t="s">
        <v>21</v>
      </c>
      <c r="D1365" s="319" t="s">
        <v>21</v>
      </c>
      <c r="E1365" s="20" t="s">
        <v>21</v>
      </c>
      <c r="F1365" s="320">
        <v>0</v>
      </c>
      <c r="G1365" s="41"/>
      <c r="H1365" s="47"/>
    </row>
    <row r="1366" s="2" customFormat="1" ht="16.8" customHeight="1">
      <c r="A1366" s="41"/>
      <c r="B1366" s="47"/>
      <c r="C1366" s="319" t="s">
        <v>21</v>
      </c>
      <c r="D1366" s="319" t="s">
        <v>1045</v>
      </c>
      <c r="E1366" s="20" t="s">
        <v>21</v>
      </c>
      <c r="F1366" s="320">
        <v>0</v>
      </c>
      <c r="G1366" s="41"/>
      <c r="H1366" s="47"/>
    </row>
    <row r="1367" s="2" customFormat="1" ht="16.8" customHeight="1">
      <c r="A1367" s="41"/>
      <c r="B1367" s="47"/>
      <c r="C1367" s="319" t="s">
        <v>21</v>
      </c>
      <c r="D1367" s="319" t="s">
        <v>2886</v>
      </c>
      <c r="E1367" s="20" t="s">
        <v>21</v>
      </c>
      <c r="F1367" s="320">
        <v>11.050000000000001</v>
      </c>
      <c r="G1367" s="41"/>
      <c r="H1367" s="47"/>
    </row>
    <row r="1368" s="2" customFormat="1" ht="16.8" customHeight="1">
      <c r="A1368" s="41"/>
      <c r="B1368" s="47"/>
      <c r="C1368" s="319" t="s">
        <v>21</v>
      </c>
      <c r="D1368" s="319" t="s">
        <v>21</v>
      </c>
      <c r="E1368" s="20" t="s">
        <v>21</v>
      </c>
      <c r="F1368" s="320">
        <v>0</v>
      </c>
      <c r="G1368" s="41"/>
      <c r="H1368" s="47"/>
    </row>
    <row r="1369" s="2" customFormat="1" ht="16.8" customHeight="1">
      <c r="A1369" s="41"/>
      <c r="B1369" s="47"/>
      <c r="C1369" s="319" t="s">
        <v>21</v>
      </c>
      <c r="D1369" s="319" t="s">
        <v>1049</v>
      </c>
      <c r="E1369" s="20" t="s">
        <v>21</v>
      </c>
      <c r="F1369" s="320">
        <v>0</v>
      </c>
      <c r="G1369" s="41"/>
      <c r="H1369" s="47"/>
    </row>
    <row r="1370" s="2" customFormat="1" ht="16.8" customHeight="1">
      <c r="A1370" s="41"/>
      <c r="B1370" s="47"/>
      <c r="C1370" s="319" t="s">
        <v>21</v>
      </c>
      <c r="D1370" s="319" t="s">
        <v>2887</v>
      </c>
      <c r="E1370" s="20" t="s">
        <v>21</v>
      </c>
      <c r="F1370" s="320">
        <v>10.140000000000001</v>
      </c>
      <c r="G1370" s="41"/>
      <c r="H1370" s="47"/>
    </row>
    <row r="1371" s="2" customFormat="1" ht="16.8" customHeight="1">
      <c r="A1371" s="41"/>
      <c r="B1371" s="47"/>
      <c r="C1371" s="319" t="s">
        <v>21</v>
      </c>
      <c r="D1371" s="319" t="s">
        <v>21</v>
      </c>
      <c r="E1371" s="20" t="s">
        <v>21</v>
      </c>
      <c r="F1371" s="320">
        <v>0</v>
      </c>
      <c r="G1371" s="41"/>
      <c r="H1371" s="47"/>
    </row>
    <row r="1372" s="2" customFormat="1" ht="16.8" customHeight="1">
      <c r="A1372" s="41"/>
      <c r="B1372" s="47"/>
      <c r="C1372" s="319" t="s">
        <v>21</v>
      </c>
      <c r="D1372" s="319" t="s">
        <v>1379</v>
      </c>
      <c r="E1372" s="20" t="s">
        <v>21</v>
      </c>
      <c r="F1372" s="320">
        <v>0</v>
      </c>
      <c r="G1372" s="41"/>
      <c r="H1372" s="47"/>
    </row>
    <row r="1373" s="2" customFormat="1" ht="16.8" customHeight="1">
      <c r="A1373" s="41"/>
      <c r="B1373" s="47"/>
      <c r="C1373" s="319" t="s">
        <v>21</v>
      </c>
      <c r="D1373" s="319" t="s">
        <v>2888</v>
      </c>
      <c r="E1373" s="20" t="s">
        <v>21</v>
      </c>
      <c r="F1373" s="320">
        <v>20.02</v>
      </c>
      <c r="G1373" s="41"/>
      <c r="H1373" s="47"/>
    </row>
    <row r="1374" s="2" customFormat="1" ht="16.8" customHeight="1">
      <c r="A1374" s="41"/>
      <c r="B1374" s="47"/>
      <c r="C1374" s="319" t="s">
        <v>21</v>
      </c>
      <c r="D1374" s="319" t="s">
        <v>21</v>
      </c>
      <c r="E1374" s="20" t="s">
        <v>21</v>
      </c>
      <c r="F1374" s="320">
        <v>0</v>
      </c>
      <c r="G1374" s="41"/>
      <c r="H1374" s="47"/>
    </row>
    <row r="1375" s="2" customFormat="1" ht="16.8" customHeight="1">
      <c r="A1375" s="41"/>
      <c r="B1375" s="47"/>
      <c r="C1375" s="319" t="s">
        <v>2889</v>
      </c>
      <c r="D1375" s="319" t="s">
        <v>380</v>
      </c>
      <c r="E1375" s="20" t="s">
        <v>21</v>
      </c>
      <c r="F1375" s="320">
        <v>192.91999999999999</v>
      </c>
      <c r="G1375" s="41"/>
      <c r="H1375" s="47"/>
    </row>
    <row r="1376" s="2" customFormat="1" ht="16.8" customHeight="1">
      <c r="A1376" s="41"/>
      <c r="B1376" s="47"/>
      <c r="C1376" s="315" t="s">
        <v>2036</v>
      </c>
      <c r="D1376" s="316" t="s">
        <v>21</v>
      </c>
      <c r="E1376" s="317" t="s">
        <v>21</v>
      </c>
      <c r="F1376" s="318">
        <v>32.130000000000003</v>
      </c>
      <c r="G1376" s="41"/>
      <c r="H1376" s="47"/>
    </row>
    <row r="1377" s="2" customFormat="1" ht="16.8" customHeight="1">
      <c r="A1377" s="41"/>
      <c r="B1377" s="47"/>
      <c r="C1377" s="319" t="s">
        <v>21</v>
      </c>
      <c r="D1377" s="319" t="s">
        <v>21</v>
      </c>
      <c r="E1377" s="20" t="s">
        <v>21</v>
      </c>
      <c r="F1377" s="320">
        <v>0</v>
      </c>
      <c r="G1377" s="41"/>
      <c r="H1377" s="47"/>
    </row>
    <row r="1378" s="2" customFormat="1" ht="16.8" customHeight="1">
      <c r="A1378" s="41"/>
      <c r="B1378" s="47"/>
      <c r="C1378" s="319" t="s">
        <v>21</v>
      </c>
      <c r="D1378" s="319" t="s">
        <v>2476</v>
      </c>
      <c r="E1378" s="20" t="s">
        <v>21</v>
      </c>
      <c r="F1378" s="320">
        <v>0</v>
      </c>
      <c r="G1378" s="41"/>
      <c r="H1378" s="47"/>
    </row>
    <row r="1379" s="2" customFormat="1" ht="16.8" customHeight="1">
      <c r="A1379" s="41"/>
      <c r="B1379" s="47"/>
      <c r="C1379" s="319" t="s">
        <v>21</v>
      </c>
      <c r="D1379" s="319" t="s">
        <v>2040</v>
      </c>
      <c r="E1379" s="20" t="s">
        <v>21</v>
      </c>
      <c r="F1379" s="320">
        <v>14.19</v>
      </c>
      <c r="G1379" s="41"/>
      <c r="H1379" s="47"/>
    </row>
    <row r="1380" s="2" customFormat="1" ht="16.8" customHeight="1">
      <c r="A1380" s="41"/>
      <c r="B1380" s="47"/>
      <c r="C1380" s="319" t="s">
        <v>21</v>
      </c>
      <c r="D1380" s="319" t="s">
        <v>2038</v>
      </c>
      <c r="E1380" s="20" t="s">
        <v>21</v>
      </c>
      <c r="F1380" s="320">
        <v>17.940000000000001</v>
      </c>
      <c r="G1380" s="41"/>
      <c r="H1380" s="47"/>
    </row>
    <row r="1381" s="2" customFormat="1" ht="16.8" customHeight="1">
      <c r="A1381" s="41"/>
      <c r="B1381" s="47"/>
      <c r="C1381" s="319" t="s">
        <v>2036</v>
      </c>
      <c r="D1381" s="319" t="s">
        <v>380</v>
      </c>
      <c r="E1381" s="20" t="s">
        <v>21</v>
      </c>
      <c r="F1381" s="320">
        <v>32.130000000000003</v>
      </c>
      <c r="G1381" s="41"/>
      <c r="H1381" s="47"/>
    </row>
    <row r="1382" s="2" customFormat="1" ht="16.8" customHeight="1">
      <c r="A1382" s="41"/>
      <c r="B1382" s="47"/>
      <c r="C1382" s="321" t="s">
        <v>6195</v>
      </c>
      <c r="D1382" s="41"/>
      <c r="E1382" s="41"/>
      <c r="F1382" s="41"/>
      <c r="G1382" s="41"/>
      <c r="H1382" s="47"/>
    </row>
    <row r="1383" s="2" customFormat="1" ht="16.8" customHeight="1">
      <c r="A1383" s="41"/>
      <c r="B1383" s="47"/>
      <c r="C1383" s="319" t="s">
        <v>2469</v>
      </c>
      <c r="D1383" s="319" t="s">
        <v>6232</v>
      </c>
      <c r="E1383" s="20" t="s">
        <v>248</v>
      </c>
      <c r="F1383" s="320">
        <v>406.387</v>
      </c>
      <c r="G1383" s="41"/>
      <c r="H1383" s="47"/>
    </row>
    <row r="1384" s="2" customFormat="1" ht="16.8" customHeight="1">
      <c r="A1384" s="41"/>
      <c r="B1384" s="47"/>
      <c r="C1384" s="319" t="s">
        <v>2477</v>
      </c>
      <c r="D1384" s="319" t="s">
        <v>2478</v>
      </c>
      <c r="E1384" s="20" t="s">
        <v>248</v>
      </c>
      <c r="F1384" s="320">
        <v>473.44</v>
      </c>
      <c r="G1384" s="41"/>
      <c r="H1384" s="47"/>
    </row>
    <row r="1385" s="2" customFormat="1" ht="16.8" customHeight="1">
      <c r="A1385" s="41"/>
      <c r="B1385" s="47"/>
      <c r="C1385" s="315" t="s">
        <v>2038</v>
      </c>
      <c r="D1385" s="316" t="s">
        <v>21</v>
      </c>
      <c r="E1385" s="317" t="s">
        <v>21</v>
      </c>
      <c r="F1385" s="318">
        <v>17.940000000000001</v>
      </c>
      <c r="G1385" s="41"/>
      <c r="H1385" s="47"/>
    </row>
    <row r="1386" s="2" customFormat="1" ht="16.8" customHeight="1">
      <c r="A1386" s="41"/>
      <c r="B1386" s="47"/>
      <c r="C1386" s="319" t="s">
        <v>21</v>
      </c>
      <c r="D1386" s="319" t="s">
        <v>2459</v>
      </c>
      <c r="E1386" s="20" t="s">
        <v>21</v>
      </c>
      <c r="F1386" s="320">
        <v>0</v>
      </c>
      <c r="G1386" s="41"/>
      <c r="H1386" s="47"/>
    </row>
    <row r="1387" s="2" customFormat="1" ht="16.8" customHeight="1">
      <c r="A1387" s="41"/>
      <c r="B1387" s="47"/>
      <c r="C1387" s="319" t="s">
        <v>21</v>
      </c>
      <c r="D1387" s="319" t="s">
        <v>2460</v>
      </c>
      <c r="E1387" s="20" t="s">
        <v>21</v>
      </c>
      <c r="F1387" s="320">
        <v>17.940000000000001</v>
      </c>
      <c r="G1387" s="41"/>
      <c r="H1387" s="47"/>
    </row>
    <row r="1388" s="2" customFormat="1" ht="16.8" customHeight="1">
      <c r="A1388" s="41"/>
      <c r="B1388" s="47"/>
      <c r="C1388" s="319" t="s">
        <v>21</v>
      </c>
      <c r="D1388" s="319" t="s">
        <v>21</v>
      </c>
      <c r="E1388" s="20" t="s">
        <v>21</v>
      </c>
      <c r="F1388" s="320">
        <v>0</v>
      </c>
      <c r="G1388" s="41"/>
      <c r="H1388" s="47"/>
    </row>
    <row r="1389" s="2" customFormat="1" ht="16.8" customHeight="1">
      <c r="A1389" s="41"/>
      <c r="B1389" s="47"/>
      <c r="C1389" s="319" t="s">
        <v>2038</v>
      </c>
      <c r="D1389" s="319" t="s">
        <v>380</v>
      </c>
      <c r="E1389" s="20" t="s">
        <v>21</v>
      </c>
      <c r="F1389" s="320">
        <v>17.940000000000001</v>
      </c>
      <c r="G1389" s="41"/>
      <c r="H1389" s="47"/>
    </row>
    <row r="1390" s="2" customFormat="1" ht="16.8" customHeight="1">
      <c r="A1390" s="41"/>
      <c r="B1390" s="47"/>
      <c r="C1390" s="321" t="s">
        <v>6195</v>
      </c>
      <c r="D1390" s="41"/>
      <c r="E1390" s="41"/>
      <c r="F1390" s="41"/>
      <c r="G1390" s="41"/>
      <c r="H1390" s="47"/>
    </row>
    <row r="1391" s="2" customFormat="1" ht="16.8" customHeight="1">
      <c r="A1391" s="41"/>
      <c r="B1391" s="47"/>
      <c r="C1391" s="319" t="s">
        <v>2455</v>
      </c>
      <c r="D1391" s="319" t="s">
        <v>6254</v>
      </c>
      <c r="E1391" s="20" t="s">
        <v>248</v>
      </c>
      <c r="F1391" s="320">
        <v>17.940000000000001</v>
      </c>
      <c r="G1391" s="41"/>
      <c r="H1391" s="47"/>
    </row>
    <row r="1392" s="2" customFormat="1" ht="16.8" customHeight="1">
      <c r="A1392" s="41"/>
      <c r="B1392" s="47"/>
      <c r="C1392" s="319" t="s">
        <v>2469</v>
      </c>
      <c r="D1392" s="319" t="s">
        <v>6232</v>
      </c>
      <c r="E1392" s="20" t="s">
        <v>248</v>
      </c>
      <c r="F1392" s="320">
        <v>406.387</v>
      </c>
      <c r="G1392" s="41"/>
      <c r="H1392" s="47"/>
    </row>
    <row r="1393" s="2" customFormat="1" ht="16.8" customHeight="1">
      <c r="A1393" s="41"/>
      <c r="B1393" s="47"/>
      <c r="C1393" s="319" t="s">
        <v>2466</v>
      </c>
      <c r="D1393" s="319" t="s">
        <v>2467</v>
      </c>
      <c r="E1393" s="20" t="s">
        <v>248</v>
      </c>
      <c r="F1393" s="320">
        <v>33.737000000000002</v>
      </c>
      <c r="G1393" s="41"/>
      <c r="H1393" s="47"/>
    </row>
    <row r="1394" s="2" customFormat="1" ht="16.8" customHeight="1">
      <c r="A1394" s="41"/>
      <c r="B1394" s="47"/>
      <c r="C1394" s="319" t="s">
        <v>2461</v>
      </c>
      <c r="D1394" s="319" t="s">
        <v>2462</v>
      </c>
      <c r="E1394" s="20" t="s">
        <v>248</v>
      </c>
      <c r="F1394" s="320">
        <v>33.737000000000002</v>
      </c>
      <c r="G1394" s="41"/>
      <c r="H1394" s="47"/>
    </row>
    <row r="1395" s="2" customFormat="1" ht="16.8" customHeight="1">
      <c r="A1395" s="41"/>
      <c r="B1395" s="47"/>
      <c r="C1395" s="315" t="s">
        <v>2040</v>
      </c>
      <c r="D1395" s="316" t="s">
        <v>21</v>
      </c>
      <c r="E1395" s="317" t="s">
        <v>21</v>
      </c>
      <c r="F1395" s="318">
        <v>14.19</v>
      </c>
      <c r="G1395" s="41"/>
      <c r="H1395" s="47"/>
    </row>
    <row r="1396" s="2" customFormat="1" ht="16.8" customHeight="1">
      <c r="A1396" s="41"/>
      <c r="B1396" s="47"/>
      <c r="C1396" s="319" t="s">
        <v>21</v>
      </c>
      <c r="D1396" s="319" t="s">
        <v>2452</v>
      </c>
      <c r="E1396" s="20" t="s">
        <v>21</v>
      </c>
      <c r="F1396" s="320">
        <v>0</v>
      </c>
      <c r="G1396" s="41"/>
      <c r="H1396" s="47"/>
    </row>
    <row r="1397" s="2" customFormat="1" ht="16.8" customHeight="1">
      <c r="A1397" s="41"/>
      <c r="B1397" s="47"/>
      <c r="C1397" s="319" t="s">
        <v>21</v>
      </c>
      <c r="D1397" s="319" t="s">
        <v>2453</v>
      </c>
      <c r="E1397" s="20" t="s">
        <v>21</v>
      </c>
      <c r="F1397" s="320">
        <v>0</v>
      </c>
      <c r="G1397" s="41"/>
      <c r="H1397" s="47"/>
    </row>
    <row r="1398" s="2" customFormat="1" ht="16.8" customHeight="1">
      <c r="A1398" s="41"/>
      <c r="B1398" s="47"/>
      <c r="C1398" s="319" t="s">
        <v>21</v>
      </c>
      <c r="D1398" s="319" t="s">
        <v>2454</v>
      </c>
      <c r="E1398" s="20" t="s">
        <v>21</v>
      </c>
      <c r="F1398" s="320">
        <v>14.19</v>
      </c>
      <c r="G1398" s="41"/>
      <c r="H1398" s="47"/>
    </row>
    <row r="1399" s="2" customFormat="1" ht="16.8" customHeight="1">
      <c r="A1399" s="41"/>
      <c r="B1399" s="47"/>
      <c r="C1399" s="319" t="s">
        <v>21</v>
      </c>
      <c r="D1399" s="319" t="s">
        <v>21</v>
      </c>
      <c r="E1399" s="20" t="s">
        <v>21</v>
      </c>
      <c r="F1399" s="320">
        <v>0</v>
      </c>
      <c r="G1399" s="41"/>
      <c r="H1399" s="47"/>
    </row>
    <row r="1400" s="2" customFormat="1" ht="16.8" customHeight="1">
      <c r="A1400" s="41"/>
      <c r="B1400" s="47"/>
      <c r="C1400" s="319" t="s">
        <v>2040</v>
      </c>
      <c r="D1400" s="319" t="s">
        <v>380</v>
      </c>
      <c r="E1400" s="20" t="s">
        <v>21</v>
      </c>
      <c r="F1400" s="320">
        <v>14.19</v>
      </c>
      <c r="G1400" s="41"/>
      <c r="H1400" s="47"/>
    </row>
    <row r="1401" s="2" customFormat="1" ht="16.8" customHeight="1">
      <c r="A1401" s="41"/>
      <c r="B1401" s="47"/>
      <c r="C1401" s="321" t="s">
        <v>6195</v>
      </c>
      <c r="D1401" s="41"/>
      <c r="E1401" s="41"/>
      <c r="F1401" s="41"/>
      <c r="G1401" s="41"/>
      <c r="H1401" s="47"/>
    </row>
    <row r="1402" s="2" customFormat="1" ht="16.8" customHeight="1">
      <c r="A1402" s="41"/>
      <c r="B1402" s="47"/>
      <c r="C1402" s="319" t="s">
        <v>2448</v>
      </c>
      <c r="D1402" s="319" t="s">
        <v>6255</v>
      </c>
      <c r="E1402" s="20" t="s">
        <v>248</v>
      </c>
      <c r="F1402" s="320">
        <v>14.19</v>
      </c>
      <c r="G1402" s="41"/>
      <c r="H1402" s="47"/>
    </row>
    <row r="1403" s="2" customFormat="1" ht="16.8" customHeight="1">
      <c r="A1403" s="41"/>
      <c r="B1403" s="47"/>
      <c r="C1403" s="319" t="s">
        <v>2469</v>
      </c>
      <c r="D1403" s="319" t="s">
        <v>6232</v>
      </c>
      <c r="E1403" s="20" t="s">
        <v>248</v>
      </c>
      <c r="F1403" s="320">
        <v>406.387</v>
      </c>
      <c r="G1403" s="41"/>
      <c r="H1403" s="47"/>
    </row>
    <row r="1404" s="2" customFormat="1" ht="16.8" customHeight="1">
      <c r="A1404" s="41"/>
      <c r="B1404" s="47"/>
      <c r="C1404" s="319" t="s">
        <v>2466</v>
      </c>
      <c r="D1404" s="319" t="s">
        <v>2467</v>
      </c>
      <c r="E1404" s="20" t="s">
        <v>248</v>
      </c>
      <c r="F1404" s="320">
        <v>33.737000000000002</v>
      </c>
      <c r="G1404" s="41"/>
      <c r="H1404" s="47"/>
    </row>
    <row r="1405" s="2" customFormat="1" ht="16.8" customHeight="1">
      <c r="A1405" s="41"/>
      <c r="B1405" s="47"/>
      <c r="C1405" s="319" t="s">
        <v>2461</v>
      </c>
      <c r="D1405" s="319" t="s">
        <v>2462</v>
      </c>
      <c r="E1405" s="20" t="s">
        <v>248</v>
      </c>
      <c r="F1405" s="320">
        <v>33.737000000000002</v>
      </c>
      <c r="G1405" s="41"/>
      <c r="H1405" s="47"/>
    </row>
    <row r="1406" s="2" customFormat="1" ht="26.4" customHeight="1">
      <c r="A1406" s="41"/>
      <c r="B1406" s="47"/>
      <c r="C1406" s="314" t="s">
        <v>6256</v>
      </c>
      <c r="D1406" s="314" t="s">
        <v>104</v>
      </c>
      <c r="E1406" s="41"/>
      <c r="F1406" s="41"/>
      <c r="G1406" s="41"/>
      <c r="H1406" s="47"/>
    </row>
    <row r="1407" s="2" customFormat="1" ht="16.8" customHeight="1">
      <c r="A1407" s="41"/>
      <c r="B1407" s="47"/>
      <c r="C1407" s="315" t="s">
        <v>6257</v>
      </c>
      <c r="D1407" s="316" t="s">
        <v>21</v>
      </c>
      <c r="E1407" s="317" t="s">
        <v>21</v>
      </c>
      <c r="F1407" s="318">
        <v>7.5</v>
      </c>
      <c r="G1407" s="41"/>
      <c r="H1407" s="47"/>
    </row>
    <row r="1408" s="2" customFormat="1" ht="16.8" customHeight="1">
      <c r="A1408" s="41"/>
      <c r="B1408" s="47"/>
      <c r="C1408" s="315" t="s">
        <v>2914</v>
      </c>
      <c r="D1408" s="316" t="s">
        <v>21</v>
      </c>
      <c r="E1408" s="317" t="s">
        <v>21</v>
      </c>
      <c r="F1408" s="318">
        <v>40.787999999999997</v>
      </c>
      <c r="G1408" s="41"/>
      <c r="H1408" s="47"/>
    </row>
    <row r="1409" s="2" customFormat="1" ht="16.8" customHeight="1">
      <c r="A1409" s="41"/>
      <c r="B1409" s="47"/>
      <c r="C1409" s="319" t="s">
        <v>21</v>
      </c>
      <c r="D1409" s="319" t="s">
        <v>3297</v>
      </c>
      <c r="E1409" s="20" t="s">
        <v>21</v>
      </c>
      <c r="F1409" s="320">
        <v>0</v>
      </c>
      <c r="G1409" s="41"/>
      <c r="H1409" s="47"/>
    </row>
    <row r="1410" s="2" customFormat="1" ht="16.8" customHeight="1">
      <c r="A1410" s="41"/>
      <c r="B1410" s="47"/>
      <c r="C1410" s="319" t="s">
        <v>21</v>
      </c>
      <c r="D1410" s="319" t="s">
        <v>2988</v>
      </c>
      <c r="E1410" s="20" t="s">
        <v>21</v>
      </c>
      <c r="F1410" s="320">
        <v>0</v>
      </c>
      <c r="G1410" s="41"/>
      <c r="H1410" s="47"/>
    </row>
    <row r="1411" s="2" customFormat="1" ht="16.8" customHeight="1">
      <c r="A1411" s="41"/>
      <c r="B1411" s="47"/>
      <c r="C1411" s="319" t="s">
        <v>21</v>
      </c>
      <c r="D1411" s="319" t="s">
        <v>2989</v>
      </c>
      <c r="E1411" s="20" t="s">
        <v>21</v>
      </c>
      <c r="F1411" s="320">
        <v>0</v>
      </c>
      <c r="G1411" s="41"/>
      <c r="H1411" s="47"/>
    </row>
    <row r="1412" s="2" customFormat="1" ht="16.8" customHeight="1">
      <c r="A1412" s="41"/>
      <c r="B1412" s="47"/>
      <c r="C1412" s="319" t="s">
        <v>21</v>
      </c>
      <c r="D1412" s="319" t="s">
        <v>3298</v>
      </c>
      <c r="E1412" s="20" t="s">
        <v>21</v>
      </c>
      <c r="F1412" s="320">
        <v>0.82799999999999996</v>
      </c>
      <c r="G1412" s="41"/>
      <c r="H1412" s="47"/>
    </row>
    <row r="1413" s="2" customFormat="1" ht="16.8" customHeight="1">
      <c r="A1413" s="41"/>
      <c r="B1413" s="47"/>
      <c r="C1413" s="319" t="s">
        <v>21</v>
      </c>
      <c r="D1413" s="319" t="s">
        <v>3299</v>
      </c>
      <c r="E1413" s="20" t="s">
        <v>21</v>
      </c>
      <c r="F1413" s="320">
        <v>0.67200000000000004</v>
      </c>
      <c r="G1413" s="41"/>
      <c r="H1413" s="47"/>
    </row>
    <row r="1414" s="2" customFormat="1" ht="16.8" customHeight="1">
      <c r="A1414" s="41"/>
      <c r="B1414" s="47"/>
      <c r="C1414" s="319" t="s">
        <v>21</v>
      </c>
      <c r="D1414" s="319" t="s">
        <v>3018</v>
      </c>
      <c r="E1414" s="20" t="s">
        <v>21</v>
      </c>
      <c r="F1414" s="320">
        <v>0</v>
      </c>
      <c r="G1414" s="41"/>
      <c r="H1414" s="47"/>
    </row>
    <row r="1415" s="2" customFormat="1" ht="16.8" customHeight="1">
      <c r="A1415" s="41"/>
      <c r="B1415" s="47"/>
      <c r="C1415" s="319" t="s">
        <v>21</v>
      </c>
      <c r="D1415" s="319" t="s">
        <v>3300</v>
      </c>
      <c r="E1415" s="20" t="s">
        <v>21</v>
      </c>
      <c r="F1415" s="320">
        <v>0.90000000000000002</v>
      </c>
      <c r="G1415" s="41"/>
      <c r="H1415" s="47"/>
    </row>
    <row r="1416" s="2" customFormat="1" ht="16.8" customHeight="1">
      <c r="A1416" s="41"/>
      <c r="B1416" s="47"/>
      <c r="C1416" s="319" t="s">
        <v>21</v>
      </c>
      <c r="D1416" s="319" t="s">
        <v>3301</v>
      </c>
      <c r="E1416" s="20" t="s">
        <v>21</v>
      </c>
      <c r="F1416" s="320">
        <v>6.2400000000000002</v>
      </c>
      <c r="G1416" s="41"/>
      <c r="H1416" s="47"/>
    </row>
    <row r="1417" s="2" customFormat="1" ht="16.8" customHeight="1">
      <c r="A1417" s="41"/>
      <c r="B1417" s="47"/>
      <c r="C1417" s="319" t="s">
        <v>21</v>
      </c>
      <c r="D1417" s="319" t="s">
        <v>2996</v>
      </c>
      <c r="E1417" s="20" t="s">
        <v>21</v>
      </c>
      <c r="F1417" s="320">
        <v>0</v>
      </c>
      <c r="G1417" s="41"/>
      <c r="H1417" s="47"/>
    </row>
    <row r="1418" s="2" customFormat="1" ht="16.8" customHeight="1">
      <c r="A1418" s="41"/>
      <c r="B1418" s="47"/>
      <c r="C1418" s="319" t="s">
        <v>21</v>
      </c>
      <c r="D1418" s="319" t="s">
        <v>3302</v>
      </c>
      <c r="E1418" s="20" t="s">
        <v>21</v>
      </c>
      <c r="F1418" s="320">
        <v>2.1840000000000002</v>
      </c>
      <c r="G1418" s="41"/>
      <c r="H1418" s="47"/>
    </row>
    <row r="1419" s="2" customFormat="1" ht="16.8" customHeight="1">
      <c r="A1419" s="41"/>
      <c r="B1419" s="47"/>
      <c r="C1419" s="319" t="s">
        <v>21</v>
      </c>
      <c r="D1419" s="319" t="s">
        <v>3303</v>
      </c>
      <c r="E1419" s="20" t="s">
        <v>21</v>
      </c>
      <c r="F1419" s="320">
        <v>2.1600000000000001</v>
      </c>
      <c r="G1419" s="41"/>
      <c r="H1419" s="47"/>
    </row>
    <row r="1420" s="2" customFormat="1" ht="16.8" customHeight="1">
      <c r="A1420" s="41"/>
      <c r="B1420" s="47"/>
      <c r="C1420" s="319" t="s">
        <v>21</v>
      </c>
      <c r="D1420" s="319" t="s">
        <v>3304</v>
      </c>
      <c r="E1420" s="20" t="s">
        <v>21</v>
      </c>
      <c r="F1420" s="320">
        <v>2.04</v>
      </c>
      <c r="G1420" s="41"/>
      <c r="H1420" s="47"/>
    </row>
    <row r="1421" s="2" customFormat="1" ht="16.8" customHeight="1">
      <c r="A1421" s="41"/>
      <c r="B1421" s="47"/>
      <c r="C1421" s="319" t="s">
        <v>21</v>
      </c>
      <c r="D1421" s="319" t="s">
        <v>2998</v>
      </c>
      <c r="E1421" s="20" t="s">
        <v>21</v>
      </c>
      <c r="F1421" s="320">
        <v>0</v>
      </c>
      <c r="G1421" s="41"/>
      <c r="H1421" s="47"/>
    </row>
    <row r="1422" s="2" customFormat="1" ht="16.8" customHeight="1">
      <c r="A1422" s="41"/>
      <c r="B1422" s="47"/>
      <c r="C1422" s="319" t="s">
        <v>21</v>
      </c>
      <c r="D1422" s="319" t="s">
        <v>2996</v>
      </c>
      <c r="E1422" s="20" t="s">
        <v>21</v>
      </c>
      <c r="F1422" s="320">
        <v>0</v>
      </c>
      <c r="G1422" s="41"/>
      <c r="H1422" s="47"/>
    </row>
    <row r="1423" s="2" customFormat="1" ht="16.8" customHeight="1">
      <c r="A1423" s="41"/>
      <c r="B1423" s="47"/>
      <c r="C1423" s="319" t="s">
        <v>21</v>
      </c>
      <c r="D1423" s="319" t="s">
        <v>3305</v>
      </c>
      <c r="E1423" s="20" t="s">
        <v>21</v>
      </c>
      <c r="F1423" s="320">
        <v>2.7000000000000002</v>
      </c>
      <c r="G1423" s="41"/>
      <c r="H1423" s="47"/>
    </row>
    <row r="1424" s="2" customFormat="1" ht="16.8" customHeight="1">
      <c r="A1424" s="41"/>
      <c r="B1424" s="47"/>
      <c r="C1424" s="319" t="s">
        <v>21</v>
      </c>
      <c r="D1424" s="319" t="s">
        <v>3306</v>
      </c>
      <c r="E1424" s="20" t="s">
        <v>21</v>
      </c>
      <c r="F1424" s="320">
        <v>1.1279999999999999</v>
      </c>
      <c r="G1424" s="41"/>
      <c r="H1424" s="47"/>
    </row>
    <row r="1425" s="2" customFormat="1" ht="16.8" customHeight="1">
      <c r="A1425" s="41"/>
      <c r="B1425" s="47"/>
      <c r="C1425" s="319" t="s">
        <v>21</v>
      </c>
      <c r="D1425" s="319" t="s">
        <v>3001</v>
      </c>
      <c r="E1425" s="20" t="s">
        <v>21</v>
      </c>
      <c r="F1425" s="320">
        <v>0</v>
      </c>
      <c r="G1425" s="41"/>
      <c r="H1425" s="47"/>
    </row>
    <row r="1426" s="2" customFormat="1" ht="16.8" customHeight="1">
      <c r="A1426" s="41"/>
      <c r="B1426" s="47"/>
      <c r="C1426" s="319" t="s">
        <v>21</v>
      </c>
      <c r="D1426" s="319" t="s">
        <v>3307</v>
      </c>
      <c r="E1426" s="20" t="s">
        <v>21</v>
      </c>
      <c r="F1426" s="320">
        <v>4.7160000000000002</v>
      </c>
      <c r="G1426" s="41"/>
      <c r="H1426" s="47"/>
    </row>
    <row r="1427" s="2" customFormat="1" ht="16.8" customHeight="1">
      <c r="A1427" s="41"/>
      <c r="B1427" s="47"/>
      <c r="C1427" s="319" t="s">
        <v>21</v>
      </c>
      <c r="D1427" s="319" t="s">
        <v>3308</v>
      </c>
      <c r="E1427" s="20" t="s">
        <v>21</v>
      </c>
      <c r="F1427" s="320">
        <v>3.0600000000000001</v>
      </c>
      <c r="G1427" s="41"/>
      <c r="H1427" s="47"/>
    </row>
    <row r="1428" s="2" customFormat="1" ht="16.8" customHeight="1">
      <c r="A1428" s="41"/>
      <c r="B1428" s="47"/>
      <c r="C1428" s="319" t="s">
        <v>21</v>
      </c>
      <c r="D1428" s="319" t="s">
        <v>3309</v>
      </c>
      <c r="E1428" s="20" t="s">
        <v>21</v>
      </c>
      <c r="F1428" s="320">
        <v>2.7599999999999998</v>
      </c>
      <c r="G1428" s="41"/>
      <c r="H1428" s="47"/>
    </row>
    <row r="1429" s="2" customFormat="1" ht="16.8" customHeight="1">
      <c r="A1429" s="41"/>
      <c r="B1429" s="47"/>
      <c r="C1429" s="319" t="s">
        <v>21</v>
      </c>
      <c r="D1429" s="319" t="s">
        <v>2989</v>
      </c>
      <c r="E1429" s="20" t="s">
        <v>21</v>
      </c>
      <c r="F1429" s="320">
        <v>0</v>
      </c>
      <c r="G1429" s="41"/>
      <c r="H1429" s="47"/>
    </row>
    <row r="1430" s="2" customFormat="1" ht="16.8" customHeight="1">
      <c r="A1430" s="41"/>
      <c r="B1430" s="47"/>
      <c r="C1430" s="319" t="s">
        <v>21</v>
      </c>
      <c r="D1430" s="319" t="s">
        <v>3310</v>
      </c>
      <c r="E1430" s="20" t="s">
        <v>21</v>
      </c>
      <c r="F1430" s="320">
        <v>2.7599999999999998</v>
      </c>
      <c r="G1430" s="41"/>
      <c r="H1430" s="47"/>
    </row>
    <row r="1431" s="2" customFormat="1" ht="16.8" customHeight="1">
      <c r="A1431" s="41"/>
      <c r="B1431" s="47"/>
      <c r="C1431" s="319" t="s">
        <v>21</v>
      </c>
      <c r="D1431" s="319" t="s">
        <v>3311</v>
      </c>
      <c r="E1431" s="20" t="s">
        <v>21</v>
      </c>
      <c r="F1431" s="320">
        <v>1.944</v>
      </c>
      <c r="G1431" s="41"/>
      <c r="H1431" s="47"/>
    </row>
    <row r="1432" s="2" customFormat="1" ht="16.8" customHeight="1">
      <c r="A1432" s="41"/>
      <c r="B1432" s="47"/>
      <c r="C1432" s="319" t="s">
        <v>21</v>
      </c>
      <c r="D1432" s="319" t="s">
        <v>3312</v>
      </c>
      <c r="E1432" s="20" t="s">
        <v>21</v>
      </c>
      <c r="F1432" s="320">
        <v>2.1840000000000002</v>
      </c>
      <c r="G1432" s="41"/>
      <c r="H1432" s="47"/>
    </row>
    <row r="1433" s="2" customFormat="1" ht="16.8" customHeight="1">
      <c r="A1433" s="41"/>
      <c r="B1433" s="47"/>
      <c r="C1433" s="319" t="s">
        <v>21</v>
      </c>
      <c r="D1433" s="319" t="s">
        <v>3003</v>
      </c>
      <c r="E1433" s="20" t="s">
        <v>21</v>
      </c>
      <c r="F1433" s="320">
        <v>0</v>
      </c>
      <c r="G1433" s="41"/>
      <c r="H1433" s="47"/>
    </row>
    <row r="1434" s="2" customFormat="1" ht="16.8" customHeight="1">
      <c r="A1434" s="41"/>
      <c r="B1434" s="47"/>
      <c r="C1434" s="319" t="s">
        <v>21</v>
      </c>
      <c r="D1434" s="319" t="s">
        <v>3313</v>
      </c>
      <c r="E1434" s="20" t="s">
        <v>21</v>
      </c>
      <c r="F1434" s="320">
        <v>1.8</v>
      </c>
      <c r="G1434" s="41"/>
      <c r="H1434" s="47"/>
    </row>
    <row r="1435" s="2" customFormat="1" ht="16.8" customHeight="1">
      <c r="A1435" s="41"/>
      <c r="B1435" s="47"/>
      <c r="C1435" s="319" t="s">
        <v>21</v>
      </c>
      <c r="D1435" s="319" t="s">
        <v>3306</v>
      </c>
      <c r="E1435" s="20" t="s">
        <v>21</v>
      </c>
      <c r="F1435" s="320">
        <v>1.1279999999999999</v>
      </c>
      <c r="G1435" s="41"/>
      <c r="H1435" s="47"/>
    </row>
    <row r="1436" s="2" customFormat="1" ht="16.8" customHeight="1">
      <c r="A1436" s="41"/>
      <c r="B1436" s="47"/>
      <c r="C1436" s="319" t="s">
        <v>21</v>
      </c>
      <c r="D1436" s="319" t="s">
        <v>3314</v>
      </c>
      <c r="E1436" s="20" t="s">
        <v>21</v>
      </c>
      <c r="F1436" s="320">
        <v>1.5840000000000001</v>
      </c>
      <c r="G1436" s="41"/>
      <c r="H1436" s="47"/>
    </row>
    <row r="1437" s="2" customFormat="1" ht="16.8" customHeight="1">
      <c r="A1437" s="41"/>
      <c r="B1437" s="47"/>
      <c r="C1437" s="319" t="s">
        <v>21</v>
      </c>
      <c r="D1437" s="319" t="s">
        <v>21</v>
      </c>
      <c r="E1437" s="20" t="s">
        <v>21</v>
      </c>
      <c r="F1437" s="320">
        <v>0</v>
      </c>
      <c r="G1437" s="41"/>
      <c r="H1437" s="47"/>
    </row>
    <row r="1438" s="2" customFormat="1" ht="16.8" customHeight="1">
      <c r="A1438" s="41"/>
      <c r="B1438" s="47"/>
      <c r="C1438" s="319" t="s">
        <v>2914</v>
      </c>
      <c r="D1438" s="319" t="s">
        <v>380</v>
      </c>
      <c r="E1438" s="20" t="s">
        <v>21</v>
      </c>
      <c r="F1438" s="320">
        <v>40.787999999999997</v>
      </c>
      <c r="G1438" s="41"/>
      <c r="H1438" s="47"/>
    </row>
    <row r="1439" s="2" customFormat="1" ht="16.8" customHeight="1">
      <c r="A1439" s="41"/>
      <c r="B1439" s="47"/>
      <c r="C1439" s="321" t="s">
        <v>6195</v>
      </c>
      <c r="D1439" s="41"/>
      <c r="E1439" s="41"/>
      <c r="F1439" s="41"/>
      <c r="G1439" s="41"/>
      <c r="H1439" s="47"/>
    </row>
    <row r="1440" s="2" customFormat="1" ht="16.8" customHeight="1">
      <c r="A1440" s="41"/>
      <c r="B1440" s="47"/>
      <c r="C1440" s="319" t="s">
        <v>3293</v>
      </c>
      <c r="D1440" s="319" t="s">
        <v>6258</v>
      </c>
      <c r="E1440" s="20" t="s">
        <v>248</v>
      </c>
      <c r="F1440" s="320">
        <v>40.787999999999997</v>
      </c>
      <c r="G1440" s="41"/>
      <c r="H1440" s="47"/>
    </row>
    <row r="1441" s="2" customFormat="1" ht="16.8" customHeight="1">
      <c r="A1441" s="41"/>
      <c r="B1441" s="47"/>
      <c r="C1441" s="319" t="s">
        <v>3315</v>
      </c>
      <c r="D1441" s="319" t="s">
        <v>3316</v>
      </c>
      <c r="E1441" s="20" t="s">
        <v>248</v>
      </c>
      <c r="F1441" s="320">
        <v>42.826999999999998</v>
      </c>
      <c r="G1441" s="41"/>
      <c r="H1441" s="47"/>
    </row>
    <row r="1442" s="2" customFormat="1" ht="16.8" customHeight="1">
      <c r="A1442" s="41"/>
      <c r="B1442" s="47"/>
      <c r="C1442" s="315" t="s">
        <v>2916</v>
      </c>
      <c r="D1442" s="316" t="s">
        <v>21</v>
      </c>
      <c r="E1442" s="317" t="s">
        <v>21</v>
      </c>
      <c r="F1442" s="318">
        <v>21.68</v>
      </c>
      <c r="G1442" s="41"/>
      <c r="H1442" s="47"/>
    </row>
    <row r="1443" s="2" customFormat="1" ht="16.8" customHeight="1">
      <c r="A1443" s="41"/>
      <c r="B1443" s="47"/>
      <c r="C1443" s="319" t="s">
        <v>21</v>
      </c>
      <c r="D1443" s="319" t="s">
        <v>2964</v>
      </c>
      <c r="E1443" s="20" t="s">
        <v>21</v>
      </c>
      <c r="F1443" s="320">
        <v>0</v>
      </c>
      <c r="G1443" s="41"/>
      <c r="H1443" s="47"/>
    </row>
    <row r="1444" s="2" customFormat="1" ht="16.8" customHeight="1">
      <c r="A1444" s="41"/>
      <c r="B1444" s="47"/>
      <c r="C1444" s="319" t="s">
        <v>21</v>
      </c>
      <c r="D1444" s="319" t="s">
        <v>2965</v>
      </c>
      <c r="E1444" s="20" t="s">
        <v>21</v>
      </c>
      <c r="F1444" s="320">
        <v>0</v>
      </c>
      <c r="G1444" s="41"/>
      <c r="H1444" s="47"/>
    </row>
    <row r="1445" s="2" customFormat="1" ht="16.8" customHeight="1">
      <c r="A1445" s="41"/>
      <c r="B1445" s="47"/>
      <c r="C1445" s="319" t="s">
        <v>21</v>
      </c>
      <c r="D1445" s="319" t="s">
        <v>2966</v>
      </c>
      <c r="E1445" s="20" t="s">
        <v>21</v>
      </c>
      <c r="F1445" s="320">
        <v>0</v>
      </c>
      <c r="G1445" s="41"/>
      <c r="H1445" s="47"/>
    </row>
    <row r="1446" s="2" customFormat="1" ht="16.8" customHeight="1">
      <c r="A1446" s="41"/>
      <c r="B1446" s="47"/>
      <c r="C1446" s="319" t="s">
        <v>21</v>
      </c>
      <c r="D1446" s="319" t="s">
        <v>2967</v>
      </c>
      <c r="E1446" s="20" t="s">
        <v>21</v>
      </c>
      <c r="F1446" s="320">
        <v>17.280000000000001</v>
      </c>
      <c r="G1446" s="41"/>
      <c r="H1446" s="47"/>
    </row>
    <row r="1447" s="2" customFormat="1" ht="16.8" customHeight="1">
      <c r="A1447" s="41"/>
      <c r="B1447" s="47"/>
      <c r="C1447" s="319" t="s">
        <v>21</v>
      </c>
      <c r="D1447" s="319" t="s">
        <v>2968</v>
      </c>
      <c r="E1447" s="20" t="s">
        <v>21</v>
      </c>
      <c r="F1447" s="320">
        <v>0</v>
      </c>
      <c r="G1447" s="41"/>
      <c r="H1447" s="47"/>
    </row>
    <row r="1448" s="2" customFormat="1" ht="16.8" customHeight="1">
      <c r="A1448" s="41"/>
      <c r="B1448" s="47"/>
      <c r="C1448" s="319" t="s">
        <v>21</v>
      </c>
      <c r="D1448" s="319" t="s">
        <v>2969</v>
      </c>
      <c r="E1448" s="20" t="s">
        <v>21</v>
      </c>
      <c r="F1448" s="320">
        <v>4.4000000000000004</v>
      </c>
      <c r="G1448" s="41"/>
      <c r="H1448" s="47"/>
    </row>
    <row r="1449" s="2" customFormat="1" ht="16.8" customHeight="1">
      <c r="A1449" s="41"/>
      <c r="B1449" s="47"/>
      <c r="C1449" s="319" t="s">
        <v>2916</v>
      </c>
      <c r="D1449" s="319" t="s">
        <v>380</v>
      </c>
      <c r="E1449" s="20" t="s">
        <v>21</v>
      </c>
      <c r="F1449" s="320">
        <v>21.68</v>
      </c>
      <c r="G1449" s="41"/>
      <c r="H1449" s="47"/>
    </row>
    <row r="1450" s="2" customFormat="1" ht="16.8" customHeight="1">
      <c r="A1450" s="41"/>
      <c r="B1450" s="47"/>
      <c r="C1450" s="321" t="s">
        <v>6195</v>
      </c>
      <c r="D1450" s="41"/>
      <c r="E1450" s="41"/>
      <c r="F1450" s="41"/>
      <c r="G1450" s="41"/>
      <c r="H1450" s="47"/>
    </row>
    <row r="1451" s="2" customFormat="1" ht="16.8" customHeight="1">
      <c r="A1451" s="41"/>
      <c r="B1451" s="47"/>
      <c r="C1451" s="319" t="s">
        <v>2960</v>
      </c>
      <c r="D1451" s="319" t="s">
        <v>6259</v>
      </c>
      <c r="E1451" s="20" t="s">
        <v>248</v>
      </c>
      <c r="F1451" s="320">
        <v>21.68</v>
      </c>
      <c r="G1451" s="41"/>
      <c r="H1451" s="47"/>
    </row>
    <row r="1452" s="2" customFormat="1" ht="16.8" customHeight="1">
      <c r="A1452" s="41"/>
      <c r="B1452" s="47"/>
      <c r="C1452" s="319" t="s">
        <v>2952</v>
      </c>
      <c r="D1452" s="319" t="s">
        <v>6260</v>
      </c>
      <c r="E1452" s="20" t="s">
        <v>248</v>
      </c>
      <c r="F1452" s="320">
        <v>21.68</v>
      </c>
      <c r="G1452" s="41"/>
      <c r="H1452" s="47"/>
    </row>
    <row r="1453" s="2" customFormat="1" ht="16.8" customHeight="1">
      <c r="A1453" s="41"/>
      <c r="B1453" s="47"/>
      <c r="C1453" s="319" t="s">
        <v>2956</v>
      </c>
      <c r="D1453" s="319" t="s">
        <v>6261</v>
      </c>
      <c r="E1453" s="20" t="s">
        <v>248</v>
      </c>
      <c r="F1453" s="320">
        <v>21.68</v>
      </c>
      <c r="G1453" s="41"/>
      <c r="H1453" s="47"/>
    </row>
    <row r="1454" s="2" customFormat="1" ht="16.8" customHeight="1">
      <c r="A1454" s="41"/>
      <c r="B1454" s="47"/>
      <c r="C1454" s="319" t="s">
        <v>2974</v>
      </c>
      <c r="D1454" s="319" t="s">
        <v>6262</v>
      </c>
      <c r="E1454" s="20" t="s">
        <v>248</v>
      </c>
      <c r="F1454" s="320">
        <v>21.68</v>
      </c>
      <c r="G1454" s="41"/>
      <c r="H1454" s="47"/>
    </row>
    <row r="1455" s="2" customFormat="1" ht="16.8" customHeight="1">
      <c r="A1455" s="41"/>
      <c r="B1455" s="47"/>
      <c r="C1455" s="319" t="s">
        <v>2970</v>
      </c>
      <c r="D1455" s="319" t="s">
        <v>2971</v>
      </c>
      <c r="E1455" s="20" t="s">
        <v>248</v>
      </c>
      <c r="F1455" s="320">
        <v>22.763999999999999</v>
      </c>
      <c r="G1455" s="41"/>
      <c r="H1455" s="47"/>
    </row>
    <row r="1456" s="2" customFormat="1" ht="16.8" customHeight="1">
      <c r="A1456" s="41"/>
      <c r="B1456" s="47"/>
      <c r="C1456" s="315" t="s">
        <v>2918</v>
      </c>
      <c r="D1456" s="316" t="s">
        <v>21</v>
      </c>
      <c r="E1456" s="317" t="s">
        <v>21</v>
      </c>
      <c r="F1456" s="318">
        <v>1049.3140000000001</v>
      </c>
      <c r="G1456" s="41"/>
      <c r="H1456" s="47"/>
    </row>
    <row r="1457" s="2" customFormat="1" ht="16.8" customHeight="1">
      <c r="A1457" s="41"/>
      <c r="B1457" s="47"/>
      <c r="C1457" s="319" t="s">
        <v>21</v>
      </c>
      <c r="D1457" s="319" t="s">
        <v>3015</v>
      </c>
      <c r="E1457" s="20" t="s">
        <v>21</v>
      </c>
      <c r="F1457" s="320">
        <v>0</v>
      </c>
      <c r="G1457" s="41"/>
      <c r="H1457" s="47"/>
    </row>
    <row r="1458" s="2" customFormat="1" ht="16.8" customHeight="1">
      <c r="A1458" s="41"/>
      <c r="B1458" s="47"/>
      <c r="C1458" s="319" t="s">
        <v>21</v>
      </c>
      <c r="D1458" s="319" t="s">
        <v>2988</v>
      </c>
      <c r="E1458" s="20" t="s">
        <v>21</v>
      </c>
      <c r="F1458" s="320">
        <v>0</v>
      </c>
      <c r="G1458" s="41"/>
      <c r="H1458" s="47"/>
    </row>
    <row r="1459" s="2" customFormat="1" ht="16.8" customHeight="1">
      <c r="A1459" s="41"/>
      <c r="B1459" s="47"/>
      <c r="C1459" s="319" t="s">
        <v>21</v>
      </c>
      <c r="D1459" s="319" t="s">
        <v>2989</v>
      </c>
      <c r="E1459" s="20" t="s">
        <v>21</v>
      </c>
      <c r="F1459" s="320">
        <v>0</v>
      </c>
      <c r="G1459" s="41"/>
      <c r="H1459" s="47"/>
    </row>
    <row r="1460" s="2" customFormat="1" ht="16.8" customHeight="1">
      <c r="A1460" s="41"/>
      <c r="B1460" s="47"/>
      <c r="C1460" s="319" t="s">
        <v>21</v>
      </c>
      <c r="D1460" s="319" t="s">
        <v>3042</v>
      </c>
      <c r="E1460" s="20" t="s">
        <v>21</v>
      </c>
      <c r="F1460" s="320">
        <v>108</v>
      </c>
      <c r="G1460" s="41"/>
      <c r="H1460" s="47"/>
    </row>
    <row r="1461" s="2" customFormat="1" ht="16.8" customHeight="1">
      <c r="A1461" s="41"/>
      <c r="B1461" s="47"/>
      <c r="C1461" s="319" t="s">
        <v>21</v>
      </c>
      <c r="D1461" s="319" t="s">
        <v>3043</v>
      </c>
      <c r="E1461" s="20" t="s">
        <v>21</v>
      </c>
      <c r="F1461" s="320">
        <v>-5.0179999999999998</v>
      </c>
      <c r="G1461" s="41"/>
      <c r="H1461" s="47"/>
    </row>
    <row r="1462" s="2" customFormat="1" ht="16.8" customHeight="1">
      <c r="A1462" s="41"/>
      <c r="B1462" s="47"/>
      <c r="C1462" s="319" t="s">
        <v>21</v>
      </c>
      <c r="D1462" s="319" t="s">
        <v>3044</v>
      </c>
      <c r="E1462" s="20" t="s">
        <v>21</v>
      </c>
      <c r="F1462" s="320">
        <v>-4.2000000000000002</v>
      </c>
      <c r="G1462" s="41"/>
      <c r="H1462" s="47"/>
    </row>
    <row r="1463" s="2" customFormat="1" ht="16.8" customHeight="1">
      <c r="A1463" s="41"/>
      <c r="B1463" s="47"/>
      <c r="C1463" s="319" t="s">
        <v>21</v>
      </c>
      <c r="D1463" s="319" t="s">
        <v>3018</v>
      </c>
      <c r="E1463" s="20" t="s">
        <v>21</v>
      </c>
      <c r="F1463" s="320">
        <v>0</v>
      </c>
      <c r="G1463" s="41"/>
      <c r="H1463" s="47"/>
    </row>
    <row r="1464" s="2" customFormat="1" ht="16.8" customHeight="1">
      <c r="A1464" s="41"/>
      <c r="B1464" s="47"/>
      <c r="C1464" s="319" t="s">
        <v>21</v>
      </c>
      <c r="D1464" s="319" t="s">
        <v>3045</v>
      </c>
      <c r="E1464" s="20" t="s">
        <v>21</v>
      </c>
      <c r="F1464" s="320">
        <v>177.61000000000001</v>
      </c>
      <c r="G1464" s="41"/>
      <c r="H1464" s="47"/>
    </row>
    <row r="1465" s="2" customFormat="1" ht="16.8" customHeight="1">
      <c r="A1465" s="41"/>
      <c r="B1465" s="47"/>
      <c r="C1465" s="319" t="s">
        <v>21</v>
      </c>
      <c r="D1465" s="319" t="s">
        <v>3046</v>
      </c>
      <c r="E1465" s="20" t="s">
        <v>21</v>
      </c>
      <c r="F1465" s="320">
        <v>-2.625</v>
      </c>
      <c r="G1465" s="41"/>
      <c r="H1465" s="47"/>
    </row>
    <row r="1466" s="2" customFormat="1" ht="16.8" customHeight="1">
      <c r="A1466" s="41"/>
      <c r="B1466" s="47"/>
      <c r="C1466" s="319" t="s">
        <v>21</v>
      </c>
      <c r="D1466" s="319" t="s">
        <v>3047</v>
      </c>
      <c r="E1466" s="20" t="s">
        <v>21</v>
      </c>
      <c r="F1466" s="320">
        <v>-48.182000000000002</v>
      </c>
      <c r="G1466" s="41"/>
      <c r="H1466" s="47"/>
    </row>
    <row r="1467" s="2" customFormat="1" ht="16.8" customHeight="1">
      <c r="A1467" s="41"/>
      <c r="B1467" s="47"/>
      <c r="C1467" s="319" t="s">
        <v>21</v>
      </c>
      <c r="D1467" s="319" t="s">
        <v>2996</v>
      </c>
      <c r="E1467" s="20" t="s">
        <v>21</v>
      </c>
      <c r="F1467" s="320">
        <v>0</v>
      </c>
      <c r="G1467" s="41"/>
      <c r="H1467" s="47"/>
    </row>
    <row r="1468" s="2" customFormat="1" ht="16.8" customHeight="1">
      <c r="A1468" s="41"/>
      <c r="B1468" s="47"/>
      <c r="C1468" s="319" t="s">
        <v>21</v>
      </c>
      <c r="D1468" s="319" t="s">
        <v>3048</v>
      </c>
      <c r="E1468" s="20" t="s">
        <v>21</v>
      </c>
      <c r="F1468" s="320">
        <v>173.21000000000001</v>
      </c>
      <c r="G1468" s="41"/>
      <c r="H1468" s="47"/>
    </row>
    <row r="1469" s="2" customFormat="1" ht="16.8" customHeight="1">
      <c r="A1469" s="41"/>
      <c r="B1469" s="47"/>
      <c r="C1469" s="319" t="s">
        <v>21</v>
      </c>
      <c r="D1469" s="319" t="s">
        <v>3049</v>
      </c>
      <c r="E1469" s="20" t="s">
        <v>21</v>
      </c>
      <c r="F1469" s="320">
        <v>-2.3050000000000002</v>
      </c>
      <c r="G1469" s="41"/>
      <c r="H1469" s="47"/>
    </row>
    <row r="1470" s="2" customFormat="1" ht="16.8" customHeight="1">
      <c r="A1470" s="41"/>
      <c r="B1470" s="47"/>
      <c r="C1470" s="319" t="s">
        <v>21</v>
      </c>
      <c r="D1470" s="319" t="s">
        <v>3050</v>
      </c>
      <c r="E1470" s="20" t="s">
        <v>21</v>
      </c>
      <c r="F1470" s="320">
        <v>-12</v>
      </c>
      <c r="G1470" s="41"/>
      <c r="H1470" s="47"/>
    </row>
    <row r="1471" s="2" customFormat="1" ht="16.8" customHeight="1">
      <c r="A1471" s="41"/>
      <c r="B1471" s="47"/>
      <c r="C1471" s="319" t="s">
        <v>21</v>
      </c>
      <c r="D1471" s="319" t="s">
        <v>3051</v>
      </c>
      <c r="E1471" s="20" t="s">
        <v>21</v>
      </c>
      <c r="F1471" s="320">
        <v>-11.75</v>
      </c>
      <c r="G1471" s="41"/>
      <c r="H1471" s="47"/>
    </row>
    <row r="1472" s="2" customFormat="1" ht="16.8" customHeight="1">
      <c r="A1472" s="41"/>
      <c r="B1472" s="47"/>
      <c r="C1472" s="319" t="s">
        <v>21</v>
      </c>
      <c r="D1472" s="319" t="s">
        <v>2998</v>
      </c>
      <c r="E1472" s="20" t="s">
        <v>21</v>
      </c>
      <c r="F1472" s="320">
        <v>0</v>
      </c>
      <c r="G1472" s="41"/>
      <c r="H1472" s="47"/>
    </row>
    <row r="1473" s="2" customFormat="1" ht="16.8" customHeight="1">
      <c r="A1473" s="41"/>
      <c r="B1473" s="47"/>
      <c r="C1473" s="319" t="s">
        <v>21</v>
      </c>
      <c r="D1473" s="319" t="s">
        <v>2996</v>
      </c>
      <c r="E1473" s="20" t="s">
        <v>21</v>
      </c>
      <c r="F1473" s="320">
        <v>0</v>
      </c>
      <c r="G1473" s="41"/>
      <c r="H1473" s="47"/>
    </row>
    <row r="1474" s="2" customFormat="1" ht="16.8" customHeight="1">
      <c r="A1474" s="41"/>
      <c r="B1474" s="47"/>
      <c r="C1474" s="319" t="s">
        <v>21</v>
      </c>
      <c r="D1474" s="319" t="s">
        <v>3052</v>
      </c>
      <c r="E1474" s="20" t="s">
        <v>21</v>
      </c>
      <c r="F1474" s="320">
        <v>140.34999999999999</v>
      </c>
      <c r="G1474" s="41"/>
      <c r="H1474" s="47"/>
    </row>
    <row r="1475" s="2" customFormat="1" ht="16.8" customHeight="1">
      <c r="A1475" s="41"/>
      <c r="B1475" s="47"/>
      <c r="C1475" s="319" t="s">
        <v>21</v>
      </c>
      <c r="D1475" s="319" t="s">
        <v>3053</v>
      </c>
      <c r="E1475" s="20" t="s">
        <v>21</v>
      </c>
      <c r="F1475" s="320">
        <v>-16.875</v>
      </c>
      <c r="G1475" s="41"/>
      <c r="H1475" s="47"/>
    </row>
    <row r="1476" s="2" customFormat="1" ht="16.8" customHeight="1">
      <c r="A1476" s="41"/>
      <c r="B1476" s="47"/>
      <c r="C1476" s="319" t="s">
        <v>21</v>
      </c>
      <c r="D1476" s="319" t="s">
        <v>3054</v>
      </c>
      <c r="E1476" s="20" t="s">
        <v>21</v>
      </c>
      <c r="F1476" s="320">
        <v>-1.76</v>
      </c>
      <c r="G1476" s="41"/>
      <c r="H1476" s="47"/>
    </row>
    <row r="1477" s="2" customFormat="1" ht="16.8" customHeight="1">
      <c r="A1477" s="41"/>
      <c r="B1477" s="47"/>
      <c r="C1477" s="319" t="s">
        <v>21</v>
      </c>
      <c r="D1477" s="319" t="s">
        <v>3001</v>
      </c>
      <c r="E1477" s="20" t="s">
        <v>21</v>
      </c>
      <c r="F1477" s="320">
        <v>0</v>
      </c>
      <c r="G1477" s="41"/>
      <c r="H1477" s="47"/>
    </row>
    <row r="1478" s="2" customFormat="1" ht="16.8" customHeight="1">
      <c r="A1478" s="41"/>
      <c r="B1478" s="47"/>
      <c r="C1478" s="319" t="s">
        <v>21</v>
      </c>
      <c r="D1478" s="319" t="s">
        <v>3055</v>
      </c>
      <c r="E1478" s="20" t="s">
        <v>21</v>
      </c>
      <c r="F1478" s="320">
        <v>348.95699999999999</v>
      </c>
      <c r="G1478" s="41"/>
      <c r="H1478" s="47"/>
    </row>
    <row r="1479" s="2" customFormat="1" ht="16.8" customHeight="1">
      <c r="A1479" s="41"/>
      <c r="B1479" s="47"/>
      <c r="C1479" s="319" t="s">
        <v>21</v>
      </c>
      <c r="D1479" s="319" t="s">
        <v>3056</v>
      </c>
      <c r="E1479" s="20" t="s">
        <v>21</v>
      </c>
      <c r="F1479" s="320">
        <v>12.42</v>
      </c>
      <c r="G1479" s="41"/>
      <c r="H1479" s="47"/>
    </row>
    <row r="1480" s="2" customFormat="1" ht="16.8" customHeight="1">
      <c r="A1480" s="41"/>
      <c r="B1480" s="47"/>
      <c r="C1480" s="319" t="s">
        <v>21</v>
      </c>
      <c r="D1480" s="319" t="s">
        <v>3057</v>
      </c>
      <c r="E1480" s="20" t="s">
        <v>21</v>
      </c>
      <c r="F1480" s="320">
        <v>15.699999999999999</v>
      </c>
      <c r="G1480" s="41"/>
      <c r="H1480" s="47"/>
    </row>
    <row r="1481" s="2" customFormat="1" ht="16.8" customHeight="1">
      <c r="A1481" s="41"/>
      <c r="B1481" s="47"/>
      <c r="C1481" s="319" t="s">
        <v>21</v>
      </c>
      <c r="D1481" s="319" t="s">
        <v>3058</v>
      </c>
      <c r="E1481" s="20" t="s">
        <v>21</v>
      </c>
      <c r="F1481" s="320">
        <v>-35.743000000000002</v>
      </c>
      <c r="G1481" s="41"/>
      <c r="H1481" s="47"/>
    </row>
    <row r="1482" s="2" customFormat="1" ht="16.8" customHeight="1">
      <c r="A1482" s="41"/>
      <c r="B1482" s="47"/>
      <c r="C1482" s="319" t="s">
        <v>21</v>
      </c>
      <c r="D1482" s="319" t="s">
        <v>3059</v>
      </c>
      <c r="E1482" s="20" t="s">
        <v>21</v>
      </c>
      <c r="F1482" s="320">
        <v>-17.625</v>
      </c>
      <c r="G1482" s="41"/>
      <c r="H1482" s="47"/>
    </row>
    <row r="1483" s="2" customFormat="1" ht="16.8" customHeight="1">
      <c r="A1483" s="41"/>
      <c r="B1483" s="47"/>
      <c r="C1483" s="319" t="s">
        <v>21</v>
      </c>
      <c r="D1483" s="319" t="s">
        <v>3060</v>
      </c>
      <c r="E1483" s="20" t="s">
        <v>21</v>
      </c>
      <c r="F1483" s="320">
        <v>-13.25</v>
      </c>
      <c r="G1483" s="41"/>
      <c r="H1483" s="47"/>
    </row>
    <row r="1484" s="2" customFormat="1" ht="16.8" customHeight="1">
      <c r="A1484" s="41"/>
      <c r="B1484" s="47"/>
      <c r="C1484" s="319" t="s">
        <v>21</v>
      </c>
      <c r="D1484" s="319" t="s">
        <v>2989</v>
      </c>
      <c r="E1484" s="20" t="s">
        <v>21</v>
      </c>
      <c r="F1484" s="320">
        <v>0</v>
      </c>
      <c r="G1484" s="41"/>
      <c r="H1484" s="47"/>
    </row>
    <row r="1485" s="2" customFormat="1" ht="16.8" customHeight="1">
      <c r="A1485" s="41"/>
      <c r="B1485" s="47"/>
      <c r="C1485" s="319" t="s">
        <v>21</v>
      </c>
      <c r="D1485" s="319" t="s">
        <v>3061</v>
      </c>
      <c r="E1485" s="20" t="s">
        <v>21</v>
      </c>
      <c r="F1485" s="320">
        <v>20.41</v>
      </c>
      <c r="G1485" s="41"/>
      <c r="H1485" s="47"/>
    </row>
    <row r="1486" s="2" customFormat="1" ht="16.8" customHeight="1">
      <c r="A1486" s="41"/>
      <c r="B1486" s="47"/>
      <c r="C1486" s="319" t="s">
        <v>21</v>
      </c>
      <c r="D1486" s="319" t="s">
        <v>3062</v>
      </c>
      <c r="E1486" s="20" t="s">
        <v>21</v>
      </c>
      <c r="F1486" s="320">
        <v>69.370000000000005</v>
      </c>
      <c r="G1486" s="41"/>
      <c r="H1486" s="47"/>
    </row>
    <row r="1487" s="2" customFormat="1" ht="16.8" customHeight="1">
      <c r="A1487" s="41"/>
      <c r="B1487" s="47"/>
      <c r="C1487" s="319" t="s">
        <v>21</v>
      </c>
      <c r="D1487" s="319" t="s">
        <v>3063</v>
      </c>
      <c r="E1487" s="20" t="s">
        <v>21</v>
      </c>
      <c r="F1487" s="320">
        <v>80.691000000000002</v>
      </c>
      <c r="G1487" s="41"/>
      <c r="H1487" s="47"/>
    </row>
    <row r="1488" s="2" customFormat="1" ht="16.8" customHeight="1">
      <c r="A1488" s="41"/>
      <c r="B1488" s="47"/>
      <c r="C1488" s="319" t="s">
        <v>21</v>
      </c>
      <c r="D1488" s="319" t="s">
        <v>3064</v>
      </c>
      <c r="E1488" s="20" t="s">
        <v>21</v>
      </c>
      <c r="F1488" s="320">
        <v>10.247999999999999</v>
      </c>
      <c r="G1488" s="41"/>
      <c r="H1488" s="47"/>
    </row>
    <row r="1489" s="2" customFormat="1" ht="16.8" customHeight="1">
      <c r="A1489" s="41"/>
      <c r="B1489" s="47"/>
      <c r="C1489" s="319" t="s">
        <v>21</v>
      </c>
      <c r="D1489" s="319" t="s">
        <v>3065</v>
      </c>
      <c r="E1489" s="20" t="s">
        <v>21</v>
      </c>
      <c r="F1489" s="320">
        <v>138.56999999999999</v>
      </c>
      <c r="G1489" s="41"/>
      <c r="H1489" s="47"/>
    </row>
    <row r="1490" s="2" customFormat="1" ht="16.8" customHeight="1">
      <c r="A1490" s="41"/>
      <c r="B1490" s="47"/>
      <c r="C1490" s="319" t="s">
        <v>21</v>
      </c>
      <c r="D1490" s="319" t="s">
        <v>3066</v>
      </c>
      <c r="E1490" s="20" t="s">
        <v>21</v>
      </c>
      <c r="F1490" s="320">
        <v>-17.425000000000001</v>
      </c>
      <c r="G1490" s="41"/>
      <c r="H1490" s="47"/>
    </row>
    <row r="1491" s="2" customFormat="1" ht="16.8" customHeight="1">
      <c r="A1491" s="41"/>
      <c r="B1491" s="47"/>
      <c r="C1491" s="319" t="s">
        <v>21</v>
      </c>
      <c r="D1491" s="319" t="s">
        <v>3067</v>
      </c>
      <c r="E1491" s="20" t="s">
        <v>21</v>
      </c>
      <c r="F1491" s="320">
        <v>-10.191000000000001</v>
      </c>
      <c r="G1491" s="41"/>
      <c r="H1491" s="47"/>
    </row>
    <row r="1492" s="2" customFormat="1" ht="16.8" customHeight="1">
      <c r="A1492" s="41"/>
      <c r="B1492" s="47"/>
      <c r="C1492" s="319" t="s">
        <v>21</v>
      </c>
      <c r="D1492" s="319" t="s">
        <v>3068</v>
      </c>
      <c r="E1492" s="20" t="s">
        <v>21</v>
      </c>
      <c r="F1492" s="320">
        <v>-16.053000000000001</v>
      </c>
      <c r="G1492" s="41"/>
      <c r="H1492" s="47"/>
    </row>
    <row r="1493" s="2" customFormat="1" ht="16.8" customHeight="1">
      <c r="A1493" s="41"/>
      <c r="B1493" s="47"/>
      <c r="C1493" s="319" t="s">
        <v>21</v>
      </c>
      <c r="D1493" s="319" t="s">
        <v>3003</v>
      </c>
      <c r="E1493" s="20" t="s">
        <v>21</v>
      </c>
      <c r="F1493" s="320">
        <v>0</v>
      </c>
      <c r="G1493" s="41"/>
      <c r="H1493" s="47"/>
    </row>
    <row r="1494" s="2" customFormat="1" ht="16.8" customHeight="1">
      <c r="A1494" s="41"/>
      <c r="B1494" s="47"/>
      <c r="C1494" s="319" t="s">
        <v>21</v>
      </c>
      <c r="D1494" s="319" t="s">
        <v>3069</v>
      </c>
      <c r="E1494" s="20" t="s">
        <v>21</v>
      </c>
      <c r="F1494" s="320">
        <v>151.09999999999999</v>
      </c>
      <c r="G1494" s="41"/>
      <c r="H1494" s="47"/>
    </row>
    <row r="1495" s="2" customFormat="1" ht="16.8" customHeight="1">
      <c r="A1495" s="41"/>
      <c r="B1495" s="47"/>
      <c r="C1495" s="319" t="s">
        <v>21</v>
      </c>
      <c r="D1495" s="319" t="s">
        <v>3070</v>
      </c>
      <c r="E1495" s="20" t="s">
        <v>21</v>
      </c>
      <c r="F1495" s="320">
        <v>-11.25</v>
      </c>
      <c r="G1495" s="41"/>
      <c r="H1495" s="47"/>
    </row>
    <row r="1496" s="2" customFormat="1" ht="16.8" customHeight="1">
      <c r="A1496" s="41"/>
      <c r="B1496" s="47"/>
      <c r="C1496" s="319" t="s">
        <v>21</v>
      </c>
      <c r="D1496" s="319" t="s">
        <v>3054</v>
      </c>
      <c r="E1496" s="20" t="s">
        <v>21</v>
      </c>
      <c r="F1496" s="320">
        <v>-1.76</v>
      </c>
      <c r="G1496" s="41"/>
      <c r="H1496" s="47"/>
    </row>
    <row r="1497" s="2" customFormat="1" ht="16.8" customHeight="1">
      <c r="A1497" s="41"/>
      <c r="B1497" s="47"/>
      <c r="C1497" s="319" t="s">
        <v>21</v>
      </c>
      <c r="D1497" s="319" t="s">
        <v>3071</v>
      </c>
      <c r="E1497" s="20" t="s">
        <v>21</v>
      </c>
      <c r="F1497" s="320">
        <v>-13.199999999999999</v>
      </c>
      <c r="G1497" s="41"/>
      <c r="H1497" s="47"/>
    </row>
    <row r="1498" s="2" customFormat="1" ht="16.8" customHeight="1">
      <c r="A1498" s="41"/>
      <c r="B1498" s="47"/>
      <c r="C1498" s="319" t="s">
        <v>21</v>
      </c>
      <c r="D1498" s="319" t="s">
        <v>21</v>
      </c>
      <c r="E1498" s="20" t="s">
        <v>21</v>
      </c>
      <c r="F1498" s="320">
        <v>0</v>
      </c>
      <c r="G1498" s="41"/>
      <c r="H1498" s="47"/>
    </row>
    <row r="1499" s="2" customFormat="1" ht="16.8" customHeight="1">
      <c r="A1499" s="41"/>
      <c r="B1499" s="47"/>
      <c r="C1499" s="319" t="s">
        <v>21</v>
      </c>
      <c r="D1499" s="319" t="s">
        <v>3072</v>
      </c>
      <c r="E1499" s="20" t="s">
        <v>21</v>
      </c>
      <c r="F1499" s="320">
        <v>0</v>
      </c>
      <c r="G1499" s="41"/>
      <c r="H1499" s="47"/>
    </row>
    <row r="1500" s="2" customFormat="1" ht="16.8" customHeight="1">
      <c r="A1500" s="41"/>
      <c r="B1500" s="47"/>
      <c r="C1500" s="319" t="s">
        <v>21</v>
      </c>
      <c r="D1500" s="319" t="s">
        <v>3073</v>
      </c>
      <c r="E1500" s="20" t="s">
        <v>21</v>
      </c>
      <c r="F1500" s="320">
        <v>0</v>
      </c>
      <c r="G1500" s="41"/>
      <c r="H1500" s="47"/>
    </row>
    <row r="1501" s="2" customFormat="1" ht="16.8" customHeight="1">
      <c r="A1501" s="41"/>
      <c r="B1501" s="47"/>
      <c r="C1501" s="319" t="s">
        <v>21</v>
      </c>
      <c r="D1501" s="319" t="s">
        <v>3074</v>
      </c>
      <c r="E1501" s="20" t="s">
        <v>21</v>
      </c>
      <c r="F1501" s="320">
        <v>-46.560000000000002</v>
      </c>
      <c r="G1501" s="41"/>
      <c r="H1501" s="47"/>
    </row>
    <row r="1502" s="2" customFormat="1" ht="16.8" customHeight="1">
      <c r="A1502" s="41"/>
      <c r="B1502" s="47"/>
      <c r="C1502" s="319" t="s">
        <v>21</v>
      </c>
      <c r="D1502" s="319" t="s">
        <v>3075</v>
      </c>
      <c r="E1502" s="20" t="s">
        <v>21</v>
      </c>
      <c r="F1502" s="320">
        <v>-3.5499999999999998</v>
      </c>
      <c r="G1502" s="41"/>
      <c r="H1502" s="47"/>
    </row>
    <row r="1503" s="2" customFormat="1" ht="16.8" customHeight="1">
      <c r="A1503" s="41"/>
      <c r="B1503" s="47"/>
      <c r="C1503" s="319" t="s">
        <v>21</v>
      </c>
      <c r="D1503" s="319" t="s">
        <v>3076</v>
      </c>
      <c r="E1503" s="20" t="s">
        <v>21</v>
      </c>
      <c r="F1503" s="320">
        <v>0</v>
      </c>
      <c r="G1503" s="41"/>
      <c r="H1503" s="47"/>
    </row>
    <row r="1504" s="2" customFormat="1" ht="16.8" customHeight="1">
      <c r="A1504" s="41"/>
      <c r="B1504" s="47"/>
      <c r="C1504" s="319" t="s">
        <v>21</v>
      </c>
      <c r="D1504" s="319" t="s">
        <v>3077</v>
      </c>
      <c r="E1504" s="20" t="s">
        <v>21</v>
      </c>
      <c r="F1504" s="320">
        <v>0</v>
      </c>
      <c r="G1504" s="41"/>
      <c r="H1504" s="47"/>
    </row>
    <row r="1505" s="2" customFormat="1" ht="16.8" customHeight="1">
      <c r="A1505" s="41"/>
      <c r="B1505" s="47"/>
      <c r="C1505" s="319" t="s">
        <v>21</v>
      </c>
      <c r="D1505" s="319" t="s">
        <v>3078</v>
      </c>
      <c r="E1505" s="20" t="s">
        <v>21</v>
      </c>
      <c r="F1505" s="320">
        <v>-106</v>
      </c>
      <c r="G1505" s="41"/>
      <c r="H1505" s="47"/>
    </row>
    <row r="1506" s="2" customFormat="1" ht="16.8" customHeight="1">
      <c r="A1506" s="41"/>
      <c r="B1506" s="47"/>
      <c r="C1506" s="319" t="s">
        <v>21</v>
      </c>
      <c r="D1506" s="319" t="s">
        <v>21</v>
      </c>
      <c r="E1506" s="20" t="s">
        <v>21</v>
      </c>
      <c r="F1506" s="320">
        <v>0</v>
      </c>
      <c r="G1506" s="41"/>
      <c r="H1506" s="47"/>
    </row>
    <row r="1507" s="2" customFormat="1" ht="16.8" customHeight="1">
      <c r="A1507" s="41"/>
      <c r="B1507" s="47"/>
      <c r="C1507" s="319" t="s">
        <v>2918</v>
      </c>
      <c r="D1507" s="319" t="s">
        <v>380</v>
      </c>
      <c r="E1507" s="20" t="s">
        <v>21</v>
      </c>
      <c r="F1507" s="320">
        <v>1049.3140000000001</v>
      </c>
      <c r="G1507" s="41"/>
      <c r="H1507" s="47"/>
    </row>
    <row r="1508" s="2" customFormat="1" ht="16.8" customHeight="1">
      <c r="A1508" s="41"/>
      <c r="B1508" s="47"/>
      <c r="C1508" s="321" t="s">
        <v>6195</v>
      </c>
      <c r="D1508" s="41"/>
      <c r="E1508" s="41"/>
      <c r="F1508" s="41"/>
      <c r="G1508" s="41"/>
      <c r="H1508" s="47"/>
    </row>
    <row r="1509" s="2" customFormat="1" ht="16.8" customHeight="1">
      <c r="A1509" s="41"/>
      <c r="B1509" s="47"/>
      <c r="C1509" s="319" t="s">
        <v>3038</v>
      </c>
      <c r="D1509" s="319" t="s">
        <v>6263</v>
      </c>
      <c r="E1509" s="20" t="s">
        <v>248</v>
      </c>
      <c r="F1509" s="320">
        <v>1049.3140000000001</v>
      </c>
      <c r="G1509" s="41"/>
      <c r="H1509" s="47"/>
    </row>
    <row r="1510" s="2" customFormat="1" ht="16.8" customHeight="1">
      <c r="A1510" s="41"/>
      <c r="B1510" s="47"/>
      <c r="C1510" s="319" t="s">
        <v>2970</v>
      </c>
      <c r="D1510" s="319" t="s">
        <v>2971</v>
      </c>
      <c r="E1510" s="20" t="s">
        <v>248</v>
      </c>
      <c r="F1510" s="320">
        <v>1101.78</v>
      </c>
      <c r="G1510" s="41"/>
      <c r="H1510" s="47"/>
    </row>
    <row r="1511" s="2" customFormat="1" ht="16.8" customHeight="1">
      <c r="A1511" s="41"/>
      <c r="B1511" s="47"/>
      <c r="C1511" s="315" t="s">
        <v>2920</v>
      </c>
      <c r="D1511" s="316" t="s">
        <v>21</v>
      </c>
      <c r="E1511" s="317" t="s">
        <v>21</v>
      </c>
      <c r="F1511" s="318">
        <v>533.048</v>
      </c>
      <c r="G1511" s="41"/>
      <c r="H1511" s="47"/>
    </row>
    <row r="1512" s="2" customFormat="1" ht="16.8" customHeight="1">
      <c r="A1512" s="41"/>
      <c r="B1512" s="47"/>
      <c r="C1512" s="319" t="s">
        <v>21</v>
      </c>
      <c r="D1512" s="319" t="s">
        <v>2989</v>
      </c>
      <c r="E1512" s="20" t="s">
        <v>21</v>
      </c>
      <c r="F1512" s="320">
        <v>0</v>
      </c>
      <c r="G1512" s="41"/>
      <c r="H1512" s="47"/>
    </row>
    <row r="1513" s="2" customFormat="1" ht="16.8" customHeight="1">
      <c r="A1513" s="41"/>
      <c r="B1513" s="47"/>
      <c r="C1513" s="319" t="s">
        <v>21</v>
      </c>
      <c r="D1513" s="319" t="s">
        <v>3192</v>
      </c>
      <c r="E1513" s="20" t="s">
        <v>21</v>
      </c>
      <c r="F1513" s="320">
        <v>27.559999999999999</v>
      </c>
      <c r="G1513" s="41"/>
      <c r="H1513" s="47"/>
    </row>
    <row r="1514" s="2" customFormat="1" ht="16.8" customHeight="1">
      <c r="A1514" s="41"/>
      <c r="B1514" s="47"/>
      <c r="C1514" s="319" t="s">
        <v>21</v>
      </c>
      <c r="D1514" s="319" t="s">
        <v>2996</v>
      </c>
      <c r="E1514" s="20" t="s">
        <v>21</v>
      </c>
      <c r="F1514" s="320">
        <v>0</v>
      </c>
      <c r="G1514" s="41"/>
      <c r="H1514" s="47"/>
    </row>
    <row r="1515" s="2" customFormat="1" ht="16.8" customHeight="1">
      <c r="A1515" s="41"/>
      <c r="B1515" s="47"/>
      <c r="C1515" s="319" t="s">
        <v>21</v>
      </c>
      <c r="D1515" s="319" t="s">
        <v>3193</v>
      </c>
      <c r="E1515" s="20" t="s">
        <v>21</v>
      </c>
      <c r="F1515" s="320">
        <v>195.45599999999999</v>
      </c>
      <c r="G1515" s="41"/>
      <c r="H1515" s="47"/>
    </row>
    <row r="1516" s="2" customFormat="1" ht="16.8" customHeight="1">
      <c r="A1516" s="41"/>
      <c r="B1516" s="47"/>
      <c r="C1516" s="319" t="s">
        <v>21</v>
      </c>
      <c r="D1516" s="319" t="s">
        <v>2989</v>
      </c>
      <c r="E1516" s="20" t="s">
        <v>21</v>
      </c>
      <c r="F1516" s="320">
        <v>0</v>
      </c>
      <c r="G1516" s="41"/>
      <c r="H1516" s="47"/>
    </row>
    <row r="1517" s="2" customFormat="1" ht="16.8" customHeight="1">
      <c r="A1517" s="41"/>
      <c r="B1517" s="47"/>
      <c r="C1517" s="319" t="s">
        <v>21</v>
      </c>
      <c r="D1517" s="319" t="s">
        <v>3194</v>
      </c>
      <c r="E1517" s="20" t="s">
        <v>21</v>
      </c>
      <c r="F1517" s="320">
        <v>15.6</v>
      </c>
      <c r="G1517" s="41"/>
      <c r="H1517" s="47"/>
    </row>
    <row r="1518" s="2" customFormat="1" ht="16.8" customHeight="1">
      <c r="A1518" s="41"/>
      <c r="B1518" s="47"/>
      <c r="C1518" s="319" t="s">
        <v>21</v>
      </c>
      <c r="D1518" s="319" t="s">
        <v>3003</v>
      </c>
      <c r="E1518" s="20" t="s">
        <v>21</v>
      </c>
      <c r="F1518" s="320">
        <v>0</v>
      </c>
      <c r="G1518" s="41"/>
      <c r="H1518" s="47"/>
    </row>
    <row r="1519" s="2" customFormat="1" ht="16.8" customHeight="1">
      <c r="A1519" s="41"/>
      <c r="B1519" s="47"/>
      <c r="C1519" s="319" t="s">
        <v>21</v>
      </c>
      <c r="D1519" s="319" t="s">
        <v>3195</v>
      </c>
      <c r="E1519" s="20" t="s">
        <v>21</v>
      </c>
      <c r="F1519" s="320">
        <v>39.962000000000003</v>
      </c>
      <c r="G1519" s="41"/>
      <c r="H1519" s="47"/>
    </row>
    <row r="1520" s="2" customFormat="1" ht="16.8" customHeight="1">
      <c r="A1520" s="41"/>
      <c r="B1520" s="47"/>
      <c r="C1520" s="319" t="s">
        <v>21</v>
      </c>
      <c r="D1520" s="319" t="s">
        <v>3003</v>
      </c>
      <c r="E1520" s="20" t="s">
        <v>21</v>
      </c>
      <c r="F1520" s="320">
        <v>0</v>
      </c>
      <c r="G1520" s="41"/>
      <c r="H1520" s="47"/>
    </row>
    <row r="1521" s="2" customFormat="1" ht="16.8" customHeight="1">
      <c r="A1521" s="41"/>
      <c r="B1521" s="47"/>
      <c r="C1521" s="319" t="s">
        <v>21</v>
      </c>
      <c r="D1521" s="319" t="s">
        <v>3196</v>
      </c>
      <c r="E1521" s="20" t="s">
        <v>21</v>
      </c>
      <c r="F1521" s="320">
        <v>70.650000000000006</v>
      </c>
      <c r="G1521" s="41"/>
      <c r="H1521" s="47"/>
    </row>
    <row r="1522" s="2" customFormat="1" ht="16.8" customHeight="1">
      <c r="A1522" s="41"/>
      <c r="B1522" s="47"/>
      <c r="C1522" s="319" t="s">
        <v>21</v>
      </c>
      <c r="D1522" s="319" t="s">
        <v>3197</v>
      </c>
      <c r="E1522" s="20" t="s">
        <v>21</v>
      </c>
      <c r="F1522" s="320">
        <v>183.81999999999999</v>
      </c>
      <c r="G1522" s="41"/>
      <c r="H1522" s="47"/>
    </row>
    <row r="1523" s="2" customFormat="1" ht="16.8" customHeight="1">
      <c r="A1523" s="41"/>
      <c r="B1523" s="47"/>
      <c r="C1523" s="319" t="s">
        <v>21</v>
      </c>
      <c r="D1523" s="319" t="s">
        <v>21</v>
      </c>
      <c r="E1523" s="20" t="s">
        <v>21</v>
      </c>
      <c r="F1523" s="320">
        <v>0</v>
      </c>
      <c r="G1523" s="41"/>
      <c r="H1523" s="47"/>
    </row>
    <row r="1524" s="2" customFormat="1" ht="16.8" customHeight="1">
      <c r="A1524" s="41"/>
      <c r="B1524" s="47"/>
      <c r="C1524" s="319" t="s">
        <v>2920</v>
      </c>
      <c r="D1524" s="319" t="s">
        <v>380</v>
      </c>
      <c r="E1524" s="20" t="s">
        <v>21</v>
      </c>
      <c r="F1524" s="320">
        <v>533.048</v>
      </c>
      <c r="G1524" s="41"/>
      <c r="H1524" s="47"/>
    </row>
    <row r="1525" s="2" customFormat="1" ht="16.8" customHeight="1">
      <c r="A1525" s="41"/>
      <c r="B1525" s="47"/>
      <c r="C1525" s="321" t="s">
        <v>6195</v>
      </c>
      <c r="D1525" s="41"/>
      <c r="E1525" s="41"/>
      <c r="F1525" s="41"/>
      <c r="G1525" s="41"/>
      <c r="H1525" s="47"/>
    </row>
    <row r="1526" s="2" customFormat="1" ht="16.8" customHeight="1">
      <c r="A1526" s="41"/>
      <c r="B1526" s="47"/>
      <c r="C1526" s="319" t="s">
        <v>3188</v>
      </c>
      <c r="D1526" s="319" t="s">
        <v>6264</v>
      </c>
      <c r="E1526" s="20" t="s">
        <v>248</v>
      </c>
      <c r="F1526" s="320">
        <v>533.048</v>
      </c>
      <c r="G1526" s="41"/>
      <c r="H1526" s="47"/>
    </row>
    <row r="1527" s="2" customFormat="1" ht="16.8" customHeight="1">
      <c r="A1527" s="41"/>
      <c r="B1527" s="47"/>
      <c r="C1527" s="319" t="s">
        <v>3207</v>
      </c>
      <c r="D1527" s="319" t="s">
        <v>3208</v>
      </c>
      <c r="E1527" s="20" t="s">
        <v>248</v>
      </c>
      <c r="F1527" s="320">
        <v>533.048</v>
      </c>
      <c r="G1527" s="41"/>
      <c r="H1527" s="47"/>
    </row>
    <row r="1528" s="2" customFormat="1" ht="16.8" customHeight="1">
      <c r="A1528" s="41"/>
      <c r="B1528" s="47"/>
      <c r="C1528" s="319" t="s">
        <v>3213</v>
      </c>
      <c r="D1528" s="319" t="s">
        <v>6265</v>
      </c>
      <c r="E1528" s="20" t="s">
        <v>248</v>
      </c>
      <c r="F1528" s="320">
        <v>533.048</v>
      </c>
      <c r="G1528" s="41"/>
      <c r="H1528" s="47"/>
    </row>
    <row r="1529" s="2" customFormat="1" ht="16.8" customHeight="1">
      <c r="A1529" s="41"/>
      <c r="B1529" s="47"/>
      <c r="C1529" s="319" t="s">
        <v>3221</v>
      </c>
      <c r="D1529" s="319" t="s">
        <v>6266</v>
      </c>
      <c r="E1529" s="20" t="s">
        <v>248</v>
      </c>
      <c r="F1529" s="320">
        <v>1764.8530000000001</v>
      </c>
      <c r="G1529" s="41"/>
      <c r="H1529" s="47"/>
    </row>
    <row r="1530" s="2" customFormat="1" ht="16.8" customHeight="1">
      <c r="A1530" s="41"/>
      <c r="B1530" s="47"/>
      <c r="C1530" s="315" t="s">
        <v>2922</v>
      </c>
      <c r="D1530" s="316" t="s">
        <v>21</v>
      </c>
      <c r="E1530" s="317" t="s">
        <v>21</v>
      </c>
      <c r="F1530" s="318">
        <v>1231.8050000000001</v>
      </c>
      <c r="G1530" s="41"/>
      <c r="H1530" s="47"/>
    </row>
    <row r="1531" s="2" customFormat="1" ht="16.8" customHeight="1">
      <c r="A1531" s="41"/>
      <c r="B1531" s="47"/>
      <c r="C1531" s="319" t="s">
        <v>21</v>
      </c>
      <c r="D1531" s="319" t="s">
        <v>2989</v>
      </c>
      <c r="E1531" s="20" t="s">
        <v>21</v>
      </c>
      <c r="F1531" s="320">
        <v>0</v>
      </c>
      <c r="G1531" s="41"/>
      <c r="H1531" s="47"/>
    </row>
    <row r="1532" s="2" customFormat="1" ht="16.8" customHeight="1">
      <c r="A1532" s="41"/>
      <c r="B1532" s="47"/>
      <c r="C1532" s="319" t="s">
        <v>21</v>
      </c>
      <c r="D1532" s="319" t="s">
        <v>3202</v>
      </c>
      <c r="E1532" s="20" t="s">
        <v>21</v>
      </c>
      <c r="F1532" s="320">
        <v>139.44</v>
      </c>
      <c r="G1532" s="41"/>
      <c r="H1532" s="47"/>
    </row>
    <row r="1533" s="2" customFormat="1" ht="16.8" customHeight="1">
      <c r="A1533" s="41"/>
      <c r="B1533" s="47"/>
      <c r="C1533" s="319" t="s">
        <v>21</v>
      </c>
      <c r="D1533" s="319" t="s">
        <v>3203</v>
      </c>
      <c r="E1533" s="20" t="s">
        <v>21</v>
      </c>
      <c r="F1533" s="320">
        <v>285.12</v>
      </c>
      <c r="G1533" s="41"/>
      <c r="H1533" s="47"/>
    </row>
    <row r="1534" s="2" customFormat="1" ht="16.8" customHeight="1">
      <c r="A1534" s="41"/>
      <c r="B1534" s="47"/>
      <c r="C1534" s="319" t="s">
        <v>21</v>
      </c>
      <c r="D1534" s="319" t="s">
        <v>2996</v>
      </c>
      <c r="E1534" s="20" t="s">
        <v>21</v>
      </c>
      <c r="F1534" s="320">
        <v>0</v>
      </c>
      <c r="G1534" s="41"/>
      <c r="H1534" s="47"/>
    </row>
    <row r="1535" s="2" customFormat="1" ht="16.8" customHeight="1">
      <c r="A1535" s="41"/>
      <c r="B1535" s="47"/>
      <c r="C1535" s="319" t="s">
        <v>21</v>
      </c>
      <c r="D1535" s="319" t="s">
        <v>3204</v>
      </c>
      <c r="E1535" s="20" t="s">
        <v>21</v>
      </c>
      <c r="F1535" s="320">
        <v>184.95500000000001</v>
      </c>
      <c r="G1535" s="41"/>
      <c r="H1535" s="47"/>
    </row>
    <row r="1536" s="2" customFormat="1" ht="16.8" customHeight="1">
      <c r="A1536" s="41"/>
      <c r="B1536" s="47"/>
      <c r="C1536" s="319" t="s">
        <v>21</v>
      </c>
      <c r="D1536" s="319" t="s">
        <v>3193</v>
      </c>
      <c r="E1536" s="20" t="s">
        <v>21</v>
      </c>
      <c r="F1536" s="320">
        <v>195.45599999999999</v>
      </c>
      <c r="G1536" s="41"/>
      <c r="H1536" s="47"/>
    </row>
    <row r="1537" s="2" customFormat="1" ht="16.8" customHeight="1">
      <c r="A1537" s="41"/>
      <c r="B1537" s="47"/>
      <c r="C1537" s="319" t="s">
        <v>21</v>
      </c>
      <c r="D1537" s="319" t="s">
        <v>3001</v>
      </c>
      <c r="E1537" s="20" t="s">
        <v>21</v>
      </c>
      <c r="F1537" s="320">
        <v>0</v>
      </c>
      <c r="G1537" s="41"/>
      <c r="H1537" s="47"/>
    </row>
    <row r="1538" s="2" customFormat="1" ht="16.8" customHeight="1">
      <c r="A1538" s="41"/>
      <c r="B1538" s="47"/>
      <c r="C1538" s="319" t="s">
        <v>21</v>
      </c>
      <c r="D1538" s="319" t="s">
        <v>3205</v>
      </c>
      <c r="E1538" s="20" t="s">
        <v>21</v>
      </c>
      <c r="F1538" s="320">
        <v>360.99000000000001</v>
      </c>
      <c r="G1538" s="41"/>
      <c r="H1538" s="47"/>
    </row>
    <row r="1539" s="2" customFormat="1" ht="16.8" customHeight="1">
      <c r="A1539" s="41"/>
      <c r="B1539" s="47"/>
      <c r="C1539" s="319" t="s">
        <v>21</v>
      </c>
      <c r="D1539" s="319" t="s">
        <v>3003</v>
      </c>
      <c r="E1539" s="20" t="s">
        <v>21</v>
      </c>
      <c r="F1539" s="320">
        <v>0</v>
      </c>
      <c r="G1539" s="41"/>
      <c r="H1539" s="47"/>
    </row>
    <row r="1540" s="2" customFormat="1" ht="16.8" customHeight="1">
      <c r="A1540" s="41"/>
      <c r="B1540" s="47"/>
      <c r="C1540" s="319" t="s">
        <v>21</v>
      </c>
      <c r="D1540" s="319" t="s">
        <v>3206</v>
      </c>
      <c r="E1540" s="20" t="s">
        <v>21</v>
      </c>
      <c r="F1540" s="320">
        <v>65.843999999999994</v>
      </c>
      <c r="G1540" s="41"/>
      <c r="H1540" s="47"/>
    </row>
    <row r="1541" s="2" customFormat="1" ht="16.8" customHeight="1">
      <c r="A1541" s="41"/>
      <c r="B1541" s="47"/>
      <c r="C1541" s="319" t="s">
        <v>21</v>
      </c>
      <c r="D1541" s="319" t="s">
        <v>21</v>
      </c>
      <c r="E1541" s="20" t="s">
        <v>21</v>
      </c>
      <c r="F1541" s="320">
        <v>0</v>
      </c>
      <c r="G1541" s="41"/>
      <c r="H1541" s="47"/>
    </row>
    <row r="1542" s="2" customFormat="1" ht="16.8" customHeight="1">
      <c r="A1542" s="41"/>
      <c r="B1542" s="47"/>
      <c r="C1542" s="319" t="s">
        <v>2922</v>
      </c>
      <c r="D1542" s="319" t="s">
        <v>380</v>
      </c>
      <c r="E1542" s="20" t="s">
        <v>21</v>
      </c>
      <c r="F1542" s="320">
        <v>1231.8050000000001</v>
      </c>
      <c r="G1542" s="41"/>
      <c r="H1542" s="47"/>
    </row>
    <row r="1543" s="2" customFormat="1" ht="16.8" customHeight="1">
      <c r="A1543" s="41"/>
      <c r="B1543" s="47"/>
      <c r="C1543" s="321" t="s">
        <v>6195</v>
      </c>
      <c r="D1543" s="41"/>
      <c r="E1543" s="41"/>
      <c r="F1543" s="41"/>
      <c r="G1543" s="41"/>
      <c r="H1543" s="47"/>
    </row>
    <row r="1544" s="2" customFormat="1" ht="16.8" customHeight="1">
      <c r="A1544" s="41"/>
      <c r="B1544" s="47"/>
      <c r="C1544" s="319" t="s">
        <v>3198</v>
      </c>
      <c r="D1544" s="319" t="s">
        <v>6267</v>
      </c>
      <c r="E1544" s="20" t="s">
        <v>248</v>
      </c>
      <c r="F1544" s="320">
        <v>1231.8050000000001</v>
      </c>
      <c r="G1544" s="41"/>
      <c r="H1544" s="47"/>
    </row>
    <row r="1545" s="2" customFormat="1" ht="16.8" customHeight="1">
      <c r="A1545" s="41"/>
      <c r="B1545" s="47"/>
      <c r="C1545" s="319" t="s">
        <v>3210</v>
      </c>
      <c r="D1545" s="319" t="s">
        <v>6268</v>
      </c>
      <c r="E1545" s="20" t="s">
        <v>248</v>
      </c>
      <c r="F1545" s="320">
        <v>1231.8050000000001</v>
      </c>
      <c r="G1545" s="41"/>
      <c r="H1545" s="47"/>
    </row>
    <row r="1546" s="2" customFormat="1" ht="16.8" customHeight="1">
      <c r="A1546" s="41"/>
      <c r="B1546" s="47"/>
      <c r="C1546" s="319" t="s">
        <v>3217</v>
      </c>
      <c r="D1546" s="319" t="s">
        <v>6269</v>
      </c>
      <c r="E1546" s="20" t="s">
        <v>248</v>
      </c>
      <c r="F1546" s="320">
        <v>1231.8050000000001</v>
      </c>
      <c r="G1546" s="41"/>
      <c r="H1546" s="47"/>
    </row>
    <row r="1547" s="2" customFormat="1" ht="16.8" customHeight="1">
      <c r="A1547" s="41"/>
      <c r="B1547" s="47"/>
      <c r="C1547" s="319" t="s">
        <v>3221</v>
      </c>
      <c r="D1547" s="319" t="s">
        <v>6266</v>
      </c>
      <c r="E1547" s="20" t="s">
        <v>248</v>
      </c>
      <c r="F1547" s="320">
        <v>1764.8530000000001</v>
      </c>
      <c r="G1547" s="41"/>
      <c r="H1547" s="47"/>
    </row>
    <row r="1548" s="2" customFormat="1" ht="16.8" customHeight="1">
      <c r="A1548" s="41"/>
      <c r="B1548" s="47"/>
      <c r="C1548" s="315" t="s">
        <v>2924</v>
      </c>
      <c r="D1548" s="316" t="s">
        <v>21</v>
      </c>
      <c r="E1548" s="317" t="s">
        <v>21</v>
      </c>
      <c r="F1548" s="318">
        <v>66.819999999999993</v>
      </c>
      <c r="G1548" s="41"/>
      <c r="H1548" s="47"/>
    </row>
    <row r="1549" s="2" customFormat="1" ht="16.8" customHeight="1">
      <c r="A1549" s="41"/>
      <c r="B1549" s="47"/>
      <c r="C1549" s="319" t="s">
        <v>21</v>
      </c>
      <c r="D1549" s="319" t="s">
        <v>21</v>
      </c>
      <c r="E1549" s="20" t="s">
        <v>21</v>
      </c>
      <c r="F1549" s="320">
        <v>0</v>
      </c>
      <c r="G1549" s="41"/>
      <c r="H1549" s="47"/>
    </row>
    <row r="1550" s="2" customFormat="1" ht="16.8" customHeight="1">
      <c r="A1550" s="41"/>
      <c r="B1550" s="47"/>
      <c r="C1550" s="319" t="s">
        <v>21</v>
      </c>
      <c r="D1550" s="319" t="s">
        <v>3118</v>
      </c>
      <c r="E1550" s="20" t="s">
        <v>21</v>
      </c>
      <c r="F1550" s="320">
        <v>0</v>
      </c>
      <c r="G1550" s="41"/>
      <c r="H1550" s="47"/>
    </row>
    <row r="1551" s="2" customFormat="1" ht="16.8" customHeight="1">
      <c r="A1551" s="41"/>
      <c r="B1551" s="47"/>
      <c r="C1551" s="319" t="s">
        <v>21</v>
      </c>
      <c r="D1551" s="319" t="s">
        <v>3119</v>
      </c>
      <c r="E1551" s="20" t="s">
        <v>21</v>
      </c>
      <c r="F1551" s="320">
        <v>66.819999999999993</v>
      </c>
      <c r="G1551" s="41"/>
      <c r="H1551" s="47"/>
    </row>
    <row r="1552" s="2" customFormat="1" ht="16.8" customHeight="1">
      <c r="A1552" s="41"/>
      <c r="B1552" s="47"/>
      <c r="C1552" s="319" t="s">
        <v>21</v>
      </c>
      <c r="D1552" s="319" t="s">
        <v>21</v>
      </c>
      <c r="E1552" s="20" t="s">
        <v>21</v>
      </c>
      <c r="F1552" s="320">
        <v>0</v>
      </c>
      <c r="G1552" s="41"/>
      <c r="H1552" s="47"/>
    </row>
    <row r="1553" s="2" customFormat="1" ht="16.8" customHeight="1">
      <c r="A1553" s="41"/>
      <c r="B1553" s="47"/>
      <c r="C1553" s="319" t="s">
        <v>2924</v>
      </c>
      <c r="D1553" s="319" t="s">
        <v>380</v>
      </c>
      <c r="E1553" s="20" t="s">
        <v>21</v>
      </c>
      <c r="F1553" s="320">
        <v>66.819999999999993</v>
      </c>
      <c r="G1553" s="41"/>
      <c r="H1553" s="47"/>
    </row>
    <row r="1554" s="2" customFormat="1" ht="16.8" customHeight="1">
      <c r="A1554" s="41"/>
      <c r="B1554" s="47"/>
      <c r="C1554" s="321" t="s">
        <v>6195</v>
      </c>
      <c r="D1554" s="41"/>
      <c r="E1554" s="41"/>
      <c r="F1554" s="41"/>
      <c r="G1554" s="41"/>
      <c r="H1554" s="47"/>
    </row>
    <row r="1555" s="2" customFormat="1" ht="16.8" customHeight="1">
      <c r="A1555" s="41"/>
      <c r="B1555" s="47"/>
      <c r="C1555" s="319" t="s">
        <v>3097</v>
      </c>
      <c r="D1555" s="319" t="s">
        <v>6270</v>
      </c>
      <c r="E1555" s="20" t="s">
        <v>424</v>
      </c>
      <c r="F1555" s="320">
        <v>1568.674</v>
      </c>
      <c r="G1555" s="41"/>
      <c r="H1555" s="47"/>
    </row>
    <row r="1556" s="2" customFormat="1" ht="16.8" customHeight="1">
      <c r="A1556" s="41"/>
      <c r="B1556" s="47"/>
      <c r="C1556" s="319" t="s">
        <v>3139</v>
      </c>
      <c r="D1556" s="319" t="s">
        <v>3140</v>
      </c>
      <c r="E1556" s="20" t="s">
        <v>424</v>
      </c>
      <c r="F1556" s="320">
        <v>70.161000000000001</v>
      </c>
      <c r="G1556" s="41"/>
      <c r="H1556" s="47"/>
    </row>
    <row r="1557" s="2" customFormat="1" ht="16.8" customHeight="1">
      <c r="A1557" s="41"/>
      <c r="B1557" s="47"/>
      <c r="C1557" s="315" t="s">
        <v>2926</v>
      </c>
      <c r="D1557" s="316" t="s">
        <v>21</v>
      </c>
      <c r="E1557" s="317" t="s">
        <v>21</v>
      </c>
      <c r="F1557" s="318">
        <v>658.202</v>
      </c>
      <c r="G1557" s="41"/>
      <c r="H1557" s="47"/>
    </row>
    <row r="1558" s="2" customFormat="1" ht="16.8" customHeight="1">
      <c r="A1558" s="41"/>
      <c r="B1558" s="47"/>
      <c r="C1558" s="319" t="s">
        <v>21</v>
      </c>
      <c r="D1558" s="319" t="s">
        <v>21</v>
      </c>
      <c r="E1558" s="20" t="s">
        <v>21</v>
      </c>
      <c r="F1558" s="320">
        <v>0</v>
      </c>
      <c r="G1558" s="41"/>
      <c r="H1558" s="47"/>
    </row>
    <row r="1559" s="2" customFormat="1" ht="16.8" customHeight="1">
      <c r="A1559" s="41"/>
      <c r="B1559" s="47"/>
      <c r="C1559" s="319" t="s">
        <v>21</v>
      </c>
      <c r="D1559" s="319" t="s">
        <v>3120</v>
      </c>
      <c r="E1559" s="20" t="s">
        <v>21</v>
      </c>
      <c r="F1559" s="320">
        <v>0</v>
      </c>
      <c r="G1559" s="41"/>
      <c r="H1559" s="47"/>
    </row>
    <row r="1560" s="2" customFormat="1" ht="16.8" customHeight="1">
      <c r="A1560" s="41"/>
      <c r="B1560" s="47"/>
      <c r="C1560" s="319" t="s">
        <v>21</v>
      </c>
      <c r="D1560" s="319" t="s">
        <v>2933</v>
      </c>
      <c r="E1560" s="20" t="s">
        <v>21</v>
      </c>
      <c r="F1560" s="320">
        <v>658.202</v>
      </c>
      <c r="G1560" s="41"/>
      <c r="H1560" s="47"/>
    </row>
    <row r="1561" s="2" customFormat="1" ht="16.8" customHeight="1">
      <c r="A1561" s="41"/>
      <c r="B1561" s="47"/>
      <c r="C1561" s="319" t="s">
        <v>21</v>
      </c>
      <c r="D1561" s="319" t="s">
        <v>21</v>
      </c>
      <c r="E1561" s="20" t="s">
        <v>21</v>
      </c>
      <c r="F1561" s="320">
        <v>0</v>
      </c>
      <c r="G1561" s="41"/>
      <c r="H1561" s="47"/>
    </row>
    <row r="1562" s="2" customFormat="1" ht="16.8" customHeight="1">
      <c r="A1562" s="41"/>
      <c r="B1562" s="47"/>
      <c r="C1562" s="319" t="s">
        <v>2926</v>
      </c>
      <c r="D1562" s="319" t="s">
        <v>380</v>
      </c>
      <c r="E1562" s="20" t="s">
        <v>21</v>
      </c>
      <c r="F1562" s="320">
        <v>658.202</v>
      </c>
      <c r="G1562" s="41"/>
      <c r="H1562" s="47"/>
    </row>
    <row r="1563" s="2" customFormat="1" ht="16.8" customHeight="1">
      <c r="A1563" s="41"/>
      <c r="B1563" s="47"/>
      <c r="C1563" s="321" t="s">
        <v>6195</v>
      </c>
      <c r="D1563" s="41"/>
      <c r="E1563" s="41"/>
      <c r="F1563" s="41"/>
      <c r="G1563" s="41"/>
      <c r="H1563" s="47"/>
    </row>
    <row r="1564" s="2" customFormat="1" ht="16.8" customHeight="1">
      <c r="A1564" s="41"/>
      <c r="B1564" s="47"/>
      <c r="C1564" s="319" t="s">
        <v>3097</v>
      </c>
      <c r="D1564" s="319" t="s">
        <v>6270</v>
      </c>
      <c r="E1564" s="20" t="s">
        <v>424</v>
      </c>
      <c r="F1564" s="320">
        <v>1568.674</v>
      </c>
      <c r="G1564" s="41"/>
      <c r="H1564" s="47"/>
    </row>
    <row r="1565" s="2" customFormat="1" ht="16.8" customHeight="1">
      <c r="A1565" s="41"/>
      <c r="B1565" s="47"/>
      <c r="C1565" s="319" t="s">
        <v>3135</v>
      </c>
      <c r="D1565" s="319" t="s">
        <v>3136</v>
      </c>
      <c r="E1565" s="20" t="s">
        <v>424</v>
      </c>
      <c r="F1565" s="320">
        <v>691.11199999999997</v>
      </c>
      <c r="G1565" s="41"/>
      <c r="H1565" s="47"/>
    </row>
    <row r="1566" s="2" customFormat="1" ht="16.8" customHeight="1">
      <c r="A1566" s="41"/>
      <c r="B1566" s="47"/>
      <c r="C1566" s="315" t="s">
        <v>2928</v>
      </c>
      <c r="D1566" s="316" t="s">
        <v>21</v>
      </c>
      <c r="E1566" s="317" t="s">
        <v>21</v>
      </c>
      <c r="F1566" s="318">
        <v>185.44999999999999</v>
      </c>
      <c r="G1566" s="41"/>
      <c r="H1566" s="47"/>
    </row>
    <row r="1567" s="2" customFormat="1" ht="16.8" customHeight="1">
      <c r="A1567" s="41"/>
      <c r="B1567" s="47"/>
      <c r="C1567" s="319" t="s">
        <v>21</v>
      </c>
      <c r="D1567" s="319" t="s">
        <v>21</v>
      </c>
      <c r="E1567" s="20" t="s">
        <v>21</v>
      </c>
      <c r="F1567" s="320">
        <v>0</v>
      </c>
      <c r="G1567" s="41"/>
      <c r="H1567" s="47"/>
    </row>
    <row r="1568" s="2" customFormat="1" ht="16.8" customHeight="1">
      <c r="A1568" s="41"/>
      <c r="B1568" s="47"/>
      <c r="C1568" s="319" t="s">
        <v>21</v>
      </c>
      <c r="D1568" s="319" t="s">
        <v>3121</v>
      </c>
      <c r="E1568" s="20" t="s">
        <v>21</v>
      </c>
      <c r="F1568" s="320">
        <v>0</v>
      </c>
      <c r="G1568" s="41"/>
      <c r="H1568" s="47"/>
    </row>
    <row r="1569" s="2" customFormat="1" ht="16.8" customHeight="1">
      <c r="A1569" s="41"/>
      <c r="B1569" s="47"/>
      <c r="C1569" s="319" t="s">
        <v>21</v>
      </c>
      <c r="D1569" s="319" t="s">
        <v>3122</v>
      </c>
      <c r="E1569" s="20" t="s">
        <v>21</v>
      </c>
      <c r="F1569" s="320">
        <v>0</v>
      </c>
      <c r="G1569" s="41"/>
      <c r="H1569" s="47"/>
    </row>
    <row r="1570" s="2" customFormat="1" ht="16.8" customHeight="1">
      <c r="A1570" s="41"/>
      <c r="B1570" s="47"/>
      <c r="C1570" s="319" t="s">
        <v>21</v>
      </c>
      <c r="D1570" s="319" t="s">
        <v>3123</v>
      </c>
      <c r="E1570" s="20" t="s">
        <v>21</v>
      </c>
      <c r="F1570" s="320">
        <v>49.600000000000001</v>
      </c>
      <c r="G1570" s="41"/>
      <c r="H1570" s="47"/>
    </row>
    <row r="1571" s="2" customFormat="1" ht="16.8" customHeight="1">
      <c r="A1571" s="41"/>
      <c r="B1571" s="47"/>
      <c r="C1571" s="319" t="s">
        <v>21</v>
      </c>
      <c r="D1571" s="319" t="s">
        <v>3124</v>
      </c>
      <c r="E1571" s="20" t="s">
        <v>21</v>
      </c>
      <c r="F1571" s="320">
        <v>0</v>
      </c>
      <c r="G1571" s="41"/>
      <c r="H1571" s="47"/>
    </row>
    <row r="1572" s="2" customFormat="1" ht="16.8" customHeight="1">
      <c r="A1572" s="41"/>
      <c r="B1572" s="47"/>
      <c r="C1572" s="319" t="s">
        <v>21</v>
      </c>
      <c r="D1572" s="319" t="s">
        <v>3125</v>
      </c>
      <c r="E1572" s="20" t="s">
        <v>21</v>
      </c>
      <c r="F1572" s="320">
        <v>45</v>
      </c>
      <c r="G1572" s="41"/>
      <c r="H1572" s="47"/>
    </row>
    <row r="1573" s="2" customFormat="1" ht="16.8" customHeight="1">
      <c r="A1573" s="41"/>
      <c r="B1573" s="47"/>
      <c r="C1573" s="319" t="s">
        <v>21</v>
      </c>
      <c r="D1573" s="319" t="s">
        <v>3126</v>
      </c>
      <c r="E1573" s="20" t="s">
        <v>21</v>
      </c>
      <c r="F1573" s="320">
        <v>0</v>
      </c>
      <c r="G1573" s="41"/>
      <c r="H1573" s="47"/>
    </row>
    <row r="1574" s="2" customFormat="1" ht="16.8" customHeight="1">
      <c r="A1574" s="41"/>
      <c r="B1574" s="47"/>
      <c r="C1574" s="319" t="s">
        <v>21</v>
      </c>
      <c r="D1574" s="319" t="s">
        <v>3127</v>
      </c>
      <c r="E1574" s="20" t="s">
        <v>21</v>
      </c>
      <c r="F1574" s="320">
        <v>11.5</v>
      </c>
      <c r="G1574" s="41"/>
      <c r="H1574" s="47"/>
    </row>
    <row r="1575" s="2" customFormat="1" ht="16.8" customHeight="1">
      <c r="A1575" s="41"/>
      <c r="B1575" s="47"/>
      <c r="C1575" s="319" t="s">
        <v>21</v>
      </c>
      <c r="D1575" s="319" t="s">
        <v>3128</v>
      </c>
      <c r="E1575" s="20" t="s">
        <v>21</v>
      </c>
      <c r="F1575" s="320">
        <v>0</v>
      </c>
      <c r="G1575" s="41"/>
      <c r="H1575" s="47"/>
    </row>
    <row r="1576" s="2" customFormat="1" ht="16.8" customHeight="1">
      <c r="A1576" s="41"/>
      <c r="B1576" s="47"/>
      <c r="C1576" s="319" t="s">
        <v>21</v>
      </c>
      <c r="D1576" s="319" t="s">
        <v>3129</v>
      </c>
      <c r="E1576" s="20" t="s">
        <v>21</v>
      </c>
      <c r="F1576" s="320">
        <v>29.350000000000001</v>
      </c>
      <c r="G1576" s="41"/>
      <c r="H1576" s="47"/>
    </row>
    <row r="1577" s="2" customFormat="1" ht="16.8" customHeight="1">
      <c r="A1577" s="41"/>
      <c r="B1577" s="47"/>
      <c r="C1577" s="319" t="s">
        <v>21</v>
      </c>
      <c r="D1577" s="319" t="s">
        <v>654</v>
      </c>
      <c r="E1577" s="20" t="s">
        <v>21</v>
      </c>
      <c r="F1577" s="320">
        <v>0</v>
      </c>
      <c r="G1577" s="41"/>
      <c r="H1577" s="47"/>
    </row>
    <row r="1578" s="2" customFormat="1" ht="16.8" customHeight="1">
      <c r="A1578" s="41"/>
      <c r="B1578" s="47"/>
      <c r="C1578" s="319" t="s">
        <v>21</v>
      </c>
      <c r="D1578" s="319" t="s">
        <v>3130</v>
      </c>
      <c r="E1578" s="20" t="s">
        <v>21</v>
      </c>
      <c r="F1578" s="320">
        <v>50</v>
      </c>
      <c r="G1578" s="41"/>
      <c r="H1578" s="47"/>
    </row>
    <row r="1579" s="2" customFormat="1" ht="16.8" customHeight="1">
      <c r="A1579" s="41"/>
      <c r="B1579" s="47"/>
      <c r="C1579" s="319" t="s">
        <v>21</v>
      </c>
      <c r="D1579" s="319" t="s">
        <v>21</v>
      </c>
      <c r="E1579" s="20" t="s">
        <v>21</v>
      </c>
      <c r="F1579" s="320">
        <v>0</v>
      </c>
      <c r="G1579" s="41"/>
      <c r="H1579" s="47"/>
    </row>
    <row r="1580" s="2" customFormat="1" ht="16.8" customHeight="1">
      <c r="A1580" s="41"/>
      <c r="B1580" s="47"/>
      <c r="C1580" s="319" t="s">
        <v>2928</v>
      </c>
      <c r="D1580" s="319" t="s">
        <v>380</v>
      </c>
      <c r="E1580" s="20" t="s">
        <v>21</v>
      </c>
      <c r="F1580" s="320">
        <v>185.44999999999999</v>
      </c>
      <c r="G1580" s="41"/>
      <c r="H1580" s="47"/>
    </row>
    <row r="1581" s="2" customFormat="1" ht="16.8" customHeight="1">
      <c r="A1581" s="41"/>
      <c r="B1581" s="47"/>
      <c r="C1581" s="321" t="s">
        <v>6195</v>
      </c>
      <c r="D1581" s="41"/>
      <c r="E1581" s="41"/>
      <c r="F1581" s="41"/>
      <c r="G1581" s="41"/>
      <c r="H1581" s="47"/>
    </row>
    <row r="1582" s="2" customFormat="1" ht="16.8" customHeight="1">
      <c r="A1582" s="41"/>
      <c r="B1582" s="47"/>
      <c r="C1582" s="319" t="s">
        <v>3097</v>
      </c>
      <c r="D1582" s="319" t="s">
        <v>6270</v>
      </c>
      <c r="E1582" s="20" t="s">
        <v>424</v>
      </c>
      <c r="F1582" s="320">
        <v>1568.674</v>
      </c>
      <c r="G1582" s="41"/>
      <c r="H1582" s="47"/>
    </row>
    <row r="1583" s="2" customFormat="1" ht="16.8" customHeight="1">
      <c r="A1583" s="41"/>
      <c r="B1583" s="47"/>
      <c r="C1583" s="319" t="s">
        <v>3131</v>
      </c>
      <c r="D1583" s="319" t="s">
        <v>3132</v>
      </c>
      <c r="E1583" s="20" t="s">
        <v>424</v>
      </c>
      <c r="F1583" s="320">
        <v>194.72300000000001</v>
      </c>
      <c r="G1583" s="41"/>
      <c r="H1583" s="47"/>
    </row>
    <row r="1584" s="2" customFormat="1" ht="16.8" customHeight="1">
      <c r="A1584" s="41"/>
      <c r="B1584" s="47"/>
      <c r="C1584" s="315" t="s">
        <v>2930</v>
      </c>
      <c r="D1584" s="316" t="s">
        <v>21</v>
      </c>
      <c r="E1584" s="317" t="s">
        <v>21</v>
      </c>
      <c r="F1584" s="318">
        <v>469.60700000000003</v>
      </c>
      <c r="G1584" s="41"/>
      <c r="H1584" s="47"/>
    </row>
    <row r="1585" s="2" customFormat="1" ht="16.8" customHeight="1">
      <c r="A1585" s="41"/>
      <c r="B1585" s="47"/>
      <c r="C1585" s="319" t="s">
        <v>21</v>
      </c>
      <c r="D1585" s="319" t="s">
        <v>3085</v>
      </c>
      <c r="E1585" s="20" t="s">
        <v>21</v>
      </c>
      <c r="F1585" s="320">
        <v>0</v>
      </c>
      <c r="G1585" s="41"/>
      <c r="H1585" s="47"/>
    </row>
    <row r="1586" s="2" customFormat="1" ht="16.8" customHeight="1">
      <c r="A1586" s="41"/>
      <c r="B1586" s="47"/>
      <c r="C1586" s="319" t="s">
        <v>21</v>
      </c>
      <c r="D1586" s="319" t="s">
        <v>2988</v>
      </c>
      <c r="E1586" s="20" t="s">
        <v>21</v>
      </c>
      <c r="F1586" s="320">
        <v>0</v>
      </c>
      <c r="G1586" s="41"/>
      <c r="H1586" s="47"/>
    </row>
    <row r="1587" s="2" customFormat="1" ht="16.8" customHeight="1">
      <c r="A1587" s="41"/>
      <c r="B1587" s="47"/>
      <c r="C1587" s="319" t="s">
        <v>21</v>
      </c>
      <c r="D1587" s="319" t="s">
        <v>3086</v>
      </c>
      <c r="E1587" s="20" t="s">
        <v>21</v>
      </c>
      <c r="F1587" s="320">
        <v>0</v>
      </c>
      <c r="G1587" s="41"/>
      <c r="H1587" s="47"/>
    </row>
    <row r="1588" s="2" customFormat="1" ht="16.8" customHeight="1">
      <c r="A1588" s="41"/>
      <c r="B1588" s="47"/>
      <c r="C1588" s="319" t="s">
        <v>21</v>
      </c>
      <c r="D1588" s="319" t="s">
        <v>3280</v>
      </c>
      <c r="E1588" s="20" t="s">
        <v>21</v>
      </c>
      <c r="F1588" s="320">
        <v>72.355999999999995</v>
      </c>
      <c r="G1588" s="41"/>
      <c r="H1588" s="47"/>
    </row>
    <row r="1589" s="2" customFormat="1" ht="16.8" customHeight="1">
      <c r="A1589" s="41"/>
      <c r="B1589" s="47"/>
      <c r="C1589" s="319" t="s">
        <v>21</v>
      </c>
      <c r="D1589" s="319" t="s">
        <v>2998</v>
      </c>
      <c r="E1589" s="20" t="s">
        <v>21</v>
      </c>
      <c r="F1589" s="320">
        <v>0</v>
      </c>
      <c r="G1589" s="41"/>
      <c r="H1589" s="47"/>
    </row>
    <row r="1590" s="2" customFormat="1" ht="16.8" customHeight="1">
      <c r="A1590" s="41"/>
      <c r="B1590" s="47"/>
      <c r="C1590" s="319" t="s">
        <v>21</v>
      </c>
      <c r="D1590" s="319" t="s">
        <v>2996</v>
      </c>
      <c r="E1590" s="20" t="s">
        <v>21</v>
      </c>
      <c r="F1590" s="320">
        <v>0</v>
      </c>
      <c r="G1590" s="41"/>
      <c r="H1590" s="47"/>
    </row>
    <row r="1591" s="2" customFormat="1" ht="16.8" customHeight="1">
      <c r="A1591" s="41"/>
      <c r="B1591" s="47"/>
      <c r="C1591" s="319" t="s">
        <v>21</v>
      </c>
      <c r="D1591" s="319" t="s">
        <v>3281</v>
      </c>
      <c r="E1591" s="20" t="s">
        <v>21</v>
      </c>
      <c r="F1591" s="320">
        <v>21.207999999999998</v>
      </c>
      <c r="G1591" s="41"/>
      <c r="H1591" s="47"/>
    </row>
    <row r="1592" s="2" customFormat="1" ht="16.8" customHeight="1">
      <c r="A1592" s="41"/>
      <c r="B1592" s="47"/>
      <c r="C1592" s="319" t="s">
        <v>21</v>
      </c>
      <c r="D1592" s="319" t="s">
        <v>3001</v>
      </c>
      <c r="E1592" s="20" t="s">
        <v>21</v>
      </c>
      <c r="F1592" s="320">
        <v>0</v>
      </c>
      <c r="G1592" s="41"/>
      <c r="H1592" s="47"/>
    </row>
    <row r="1593" s="2" customFormat="1" ht="16.8" customHeight="1">
      <c r="A1593" s="41"/>
      <c r="B1593" s="47"/>
      <c r="C1593" s="319" t="s">
        <v>21</v>
      </c>
      <c r="D1593" s="319" t="s">
        <v>3282</v>
      </c>
      <c r="E1593" s="20" t="s">
        <v>21</v>
      </c>
      <c r="F1593" s="320">
        <v>90.971999999999994</v>
      </c>
      <c r="G1593" s="41"/>
      <c r="H1593" s="47"/>
    </row>
    <row r="1594" s="2" customFormat="1" ht="16.8" customHeight="1">
      <c r="A1594" s="41"/>
      <c r="B1594" s="47"/>
      <c r="C1594" s="319" t="s">
        <v>21</v>
      </c>
      <c r="D1594" s="319" t="s">
        <v>2989</v>
      </c>
      <c r="E1594" s="20" t="s">
        <v>21</v>
      </c>
      <c r="F1594" s="320">
        <v>0</v>
      </c>
      <c r="G1594" s="41"/>
      <c r="H1594" s="47"/>
    </row>
    <row r="1595" s="2" customFormat="1" ht="16.8" customHeight="1">
      <c r="A1595" s="41"/>
      <c r="B1595" s="47"/>
      <c r="C1595" s="319" t="s">
        <v>21</v>
      </c>
      <c r="D1595" s="319" t="s">
        <v>3283</v>
      </c>
      <c r="E1595" s="20" t="s">
        <v>21</v>
      </c>
      <c r="F1595" s="320">
        <v>78.540000000000006</v>
      </c>
      <c r="G1595" s="41"/>
      <c r="H1595" s="47"/>
    </row>
    <row r="1596" s="2" customFormat="1" ht="16.8" customHeight="1">
      <c r="A1596" s="41"/>
      <c r="B1596" s="47"/>
      <c r="C1596" s="319" t="s">
        <v>21</v>
      </c>
      <c r="D1596" s="319" t="s">
        <v>21</v>
      </c>
      <c r="E1596" s="20" t="s">
        <v>21</v>
      </c>
      <c r="F1596" s="320">
        <v>0</v>
      </c>
      <c r="G1596" s="41"/>
      <c r="H1596" s="47"/>
    </row>
    <row r="1597" s="2" customFormat="1" ht="16.8" customHeight="1">
      <c r="A1597" s="41"/>
      <c r="B1597" s="47"/>
      <c r="C1597" s="319" t="s">
        <v>21</v>
      </c>
      <c r="D1597" s="319" t="s">
        <v>2987</v>
      </c>
      <c r="E1597" s="20" t="s">
        <v>21</v>
      </c>
      <c r="F1597" s="320">
        <v>0</v>
      </c>
      <c r="G1597" s="41"/>
      <c r="H1597" s="47"/>
    </row>
    <row r="1598" s="2" customFormat="1" ht="16.8" customHeight="1">
      <c r="A1598" s="41"/>
      <c r="B1598" s="47"/>
      <c r="C1598" s="319" t="s">
        <v>21</v>
      </c>
      <c r="D1598" s="319" t="s">
        <v>2988</v>
      </c>
      <c r="E1598" s="20" t="s">
        <v>21</v>
      </c>
      <c r="F1598" s="320">
        <v>0</v>
      </c>
      <c r="G1598" s="41"/>
      <c r="H1598" s="47"/>
    </row>
    <row r="1599" s="2" customFormat="1" ht="16.8" customHeight="1">
      <c r="A1599" s="41"/>
      <c r="B1599" s="47"/>
      <c r="C1599" s="319" t="s">
        <v>21</v>
      </c>
      <c r="D1599" s="319" t="s">
        <v>2989</v>
      </c>
      <c r="E1599" s="20" t="s">
        <v>21</v>
      </c>
      <c r="F1599" s="320">
        <v>0</v>
      </c>
      <c r="G1599" s="41"/>
      <c r="H1599" s="47"/>
    </row>
    <row r="1600" s="2" customFormat="1" ht="16.8" customHeight="1">
      <c r="A1600" s="41"/>
      <c r="B1600" s="47"/>
      <c r="C1600" s="319" t="s">
        <v>21</v>
      </c>
      <c r="D1600" s="319" t="s">
        <v>2990</v>
      </c>
      <c r="E1600" s="20" t="s">
        <v>21</v>
      </c>
      <c r="F1600" s="320">
        <v>16.244</v>
      </c>
      <c r="G1600" s="41"/>
      <c r="H1600" s="47"/>
    </row>
    <row r="1601" s="2" customFormat="1" ht="16.8" customHeight="1">
      <c r="A1601" s="41"/>
      <c r="B1601" s="47"/>
      <c r="C1601" s="319" t="s">
        <v>21</v>
      </c>
      <c r="D1601" s="319" t="s">
        <v>2991</v>
      </c>
      <c r="E1601" s="20" t="s">
        <v>21</v>
      </c>
      <c r="F1601" s="320">
        <v>-0.97499999999999998</v>
      </c>
      <c r="G1601" s="41"/>
      <c r="H1601" s="47"/>
    </row>
    <row r="1602" s="2" customFormat="1" ht="16.8" customHeight="1">
      <c r="A1602" s="41"/>
      <c r="B1602" s="47"/>
      <c r="C1602" s="319" t="s">
        <v>21</v>
      </c>
      <c r="D1602" s="319" t="s">
        <v>2992</v>
      </c>
      <c r="E1602" s="20" t="s">
        <v>21</v>
      </c>
      <c r="F1602" s="320">
        <v>0</v>
      </c>
      <c r="G1602" s="41"/>
      <c r="H1602" s="47"/>
    </row>
    <row r="1603" s="2" customFormat="1" ht="16.8" customHeight="1">
      <c r="A1603" s="41"/>
      <c r="B1603" s="47"/>
      <c r="C1603" s="319" t="s">
        <v>21</v>
      </c>
      <c r="D1603" s="319" t="s">
        <v>2993</v>
      </c>
      <c r="E1603" s="20" t="s">
        <v>21</v>
      </c>
      <c r="F1603" s="320">
        <v>23.664000000000001</v>
      </c>
      <c r="G1603" s="41"/>
      <c r="H1603" s="47"/>
    </row>
    <row r="1604" s="2" customFormat="1" ht="16.8" customHeight="1">
      <c r="A1604" s="41"/>
      <c r="B1604" s="47"/>
      <c r="C1604" s="319" t="s">
        <v>21</v>
      </c>
      <c r="D1604" s="319" t="s">
        <v>2994</v>
      </c>
      <c r="E1604" s="20" t="s">
        <v>21</v>
      </c>
      <c r="F1604" s="320">
        <v>0</v>
      </c>
      <c r="G1604" s="41"/>
      <c r="H1604" s="47"/>
    </row>
    <row r="1605" s="2" customFormat="1" ht="16.8" customHeight="1">
      <c r="A1605" s="41"/>
      <c r="B1605" s="47"/>
      <c r="C1605" s="319" t="s">
        <v>21</v>
      </c>
      <c r="D1605" s="319" t="s">
        <v>2995</v>
      </c>
      <c r="E1605" s="20" t="s">
        <v>21</v>
      </c>
      <c r="F1605" s="320">
        <v>10.199999999999999</v>
      </c>
      <c r="G1605" s="41"/>
      <c r="H1605" s="47"/>
    </row>
    <row r="1606" s="2" customFormat="1" ht="16.8" customHeight="1">
      <c r="A1606" s="41"/>
      <c r="B1606" s="47"/>
      <c r="C1606" s="319" t="s">
        <v>21</v>
      </c>
      <c r="D1606" s="319" t="s">
        <v>2996</v>
      </c>
      <c r="E1606" s="20" t="s">
        <v>21</v>
      </c>
      <c r="F1606" s="320">
        <v>0</v>
      </c>
      <c r="G1606" s="41"/>
      <c r="H1606" s="47"/>
    </row>
    <row r="1607" s="2" customFormat="1" ht="16.8" customHeight="1">
      <c r="A1607" s="41"/>
      <c r="B1607" s="47"/>
      <c r="C1607" s="319" t="s">
        <v>21</v>
      </c>
      <c r="D1607" s="319" t="s">
        <v>2997</v>
      </c>
      <c r="E1607" s="20" t="s">
        <v>21</v>
      </c>
      <c r="F1607" s="320">
        <v>52.100000000000001</v>
      </c>
      <c r="G1607" s="41"/>
      <c r="H1607" s="47"/>
    </row>
    <row r="1608" s="2" customFormat="1" ht="16.8" customHeight="1">
      <c r="A1608" s="41"/>
      <c r="B1608" s="47"/>
      <c r="C1608" s="319" t="s">
        <v>21</v>
      </c>
      <c r="D1608" s="319" t="s">
        <v>2998</v>
      </c>
      <c r="E1608" s="20" t="s">
        <v>21</v>
      </c>
      <c r="F1608" s="320">
        <v>0</v>
      </c>
      <c r="G1608" s="41"/>
      <c r="H1608" s="47"/>
    </row>
    <row r="1609" s="2" customFormat="1" ht="16.8" customHeight="1">
      <c r="A1609" s="41"/>
      <c r="B1609" s="47"/>
      <c r="C1609" s="319" t="s">
        <v>21</v>
      </c>
      <c r="D1609" s="319" t="s">
        <v>2996</v>
      </c>
      <c r="E1609" s="20" t="s">
        <v>21</v>
      </c>
      <c r="F1609" s="320">
        <v>0</v>
      </c>
      <c r="G1609" s="41"/>
      <c r="H1609" s="47"/>
    </row>
    <row r="1610" s="2" customFormat="1" ht="16.8" customHeight="1">
      <c r="A1610" s="41"/>
      <c r="B1610" s="47"/>
      <c r="C1610" s="319" t="s">
        <v>21</v>
      </c>
      <c r="D1610" s="319" t="s">
        <v>2999</v>
      </c>
      <c r="E1610" s="20" t="s">
        <v>21</v>
      </c>
      <c r="F1610" s="320">
        <v>11.544000000000001</v>
      </c>
      <c r="G1610" s="41"/>
      <c r="H1610" s="47"/>
    </row>
    <row r="1611" s="2" customFormat="1" ht="16.8" customHeight="1">
      <c r="A1611" s="41"/>
      <c r="B1611" s="47"/>
      <c r="C1611" s="319" t="s">
        <v>21</v>
      </c>
      <c r="D1611" s="319" t="s">
        <v>3000</v>
      </c>
      <c r="E1611" s="20" t="s">
        <v>21</v>
      </c>
      <c r="F1611" s="320">
        <v>2.7000000000000002</v>
      </c>
      <c r="G1611" s="41"/>
      <c r="H1611" s="47"/>
    </row>
    <row r="1612" s="2" customFormat="1" ht="16.8" customHeight="1">
      <c r="A1612" s="41"/>
      <c r="B1612" s="47"/>
      <c r="C1612" s="319" t="s">
        <v>21</v>
      </c>
      <c r="D1612" s="319" t="s">
        <v>3001</v>
      </c>
      <c r="E1612" s="20" t="s">
        <v>21</v>
      </c>
      <c r="F1612" s="320">
        <v>0</v>
      </c>
      <c r="G1612" s="41"/>
      <c r="H1612" s="47"/>
    </row>
    <row r="1613" s="2" customFormat="1" ht="16.8" customHeight="1">
      <c r="A1613" s="41"/>
      <c r="B1613" s="47"/>
      <c r="C1613" s="319" t="s">
        <v>21</v>
      </c>
      <c r="D1613" s="319" t="s">
        <v>3002</v>
      </c>
      <c r="E1613" s="20" t="s">
        <v>21</v>
      </c>
      <c r="F1613" s="320">
        <v>47.259999999999998</v>
      </c>
      <c r="G1613" s="41"/>
      <c r="H1613" s="47"/>
    </row>
    <row r="1614" s="2" customFormat="1" ht="16.8" customHeight="1">
      <c r="A1614" s="41"/>
      <c r="B1614" s="47"/>
      <c r="C1614" s="319" t="s">
        <v>21</v>
      </c>
      <c r="D1614" s="319" t="s">
        <v>3003</v>
      </c>
      <c r="E1614" s="20" t="s">
        <v>21</v>
      </c>
      <c r="F1614" s="320">
        <v>0</v>
      </c>
      <c r="G1614" s="41"/>
      <c r="H1614" s="47"/>
    </row>
    <row r="1615" s="2" customFormat="1" ht="16.8" customHeight="1">
      <c r="A1615" s="41"/>
      <c r="B1615" s="47"/>
      <c r="C1615" s="319" t="s">
        <v>21</v>
      </c>
      <c r="D1615" s="319" t="s">
        <v>3004</v>
      </c>
      <c r="E1615" s="20" t="s">
        <v>21</v>
      </c>
      <c r="F1615" s="320">
        <v>8.2940000000000005</v>
      </c>
      <c r="G1615" s="41"/>
      <c r="H1615" s="47"/>
    </row>
    <row r="1616" s="2" customFormat="1" ht="16.8" customHeight="1">
      <c r="A1616" s="41"/>
      <c r="B1616" s="47"/>
      <c r="C1616" s="319" t="s">
        <v>21</v>
      </c>
      <c r="D1616" s="319" t="s">
        <v>2989</v>
      </c>
      <c r="E1616" s="20" t="s">
        <v>21</v>
      </c>
      <c r="F1616" s="320">
        <v>0</v>
      </c>
      <c r="G1616" s="41"/>
      <c r="H1616" s="47"/>
    </row>
    <row r="1617" s="2" customFormat="1" ht="16.8" customHeight="1">
      <c r="A1617" s="41"/>
      <c r="B1617" s="47"/>
      <c r="C1617" s="319" t="s">
        <v>21</v>
      </c>
      <c r="D1617" s="319" t="s">
        <v>3005</v>
      </c>
      <c r="E1617" s="20" t="s">
        <v>21</v>
      </c>
      <c r="F1617" s="320">
        <v>5.3399999999999999</v>
      </c>
      <c r="G1617" s="41"/>
      <c r="H1617" s="47"/>
    </row>
    <row r="1618" s="2" customFormat="1" ht="16.8" customHeight="1">
      <c r="A1618" s="41"/>
      <c r="B1618" s="47"/>
      <c r="C1618" s="319" t="s">
        <v>21</v>
      </c>
      <c r="D1618" s="319" t="s">
        <v>3006</v>
      </c>
      <c r="E1618" s="20" t="s">
        <v>21</v>
      </c>
      <c r="F1618" s="320">
        <v>30.16</v>
      </c>
      <c r="G1618" s="41"/>
      <c r="H1618" s="47"/>
    </row>
    <row r="1619" s="2" customFormat="1" ht="16.8" customHeight="1">
      <c r="A1619" s="41"/>
      <c r="B1619" s="47"/>
      <c r="C1619" s="319" t="s">
        <v>21</v>
      </c>
      <c r="D1619" s="319" t="s">
        <v>21</v>
      </c>
      <c r="E1619" s="20" t="s">
        <v>21</v>
      </c>
      <c r="F1619" s="320">
        <v>0</v>
      </c>
      <c r="G1619" s="41"/>
      <c r="H1619" s="47"/>
    </row>
    <row r="1620" s="2" customFormat="1" ht="16.8" customHeight="1">
      <c r="A1620" s="41"/>
      <c r="B1620" s="47"/>
      <c r="C1620" s="319" t="s">
        <v>2930</v>
      </c>
      <c r="D1620" s="319" t="s">
        <v>380</v>
      </c>
      <c r="E1620" s="20" t="s">
        <v>21</v>
      </c>
      <c r="F1620" s="320">
        <v>469.60700000000003</v>
      </c>
      <c r="G1620" s="41"/>
      <c r="H1620" s="47"/>
    </row>
    <row r="1621" s="2" customFormat="1" ht="16.8" customHeight="1">
      <c r="A1621" s="41"/>
      <c r="B1621" s="47"/>
      <c r="C1621" s="321" t="s">
        <v>6195</v>
      </c>
      <c r="D1621" s="41"/>
      <c r="E1621" s="41"/>
      <c r="F1621" s="41"/>
      <c r="G1621" s="41"/>
      <c r="H1621" s="47"/>
    </row>
    <row r="1622" s="2" customFormat="1" ht="16.8" customHeight="1">
      <c r="A1622" s="41"/>
      <c r="B1622" s="47"/>
      <c r="C1622" s="319" t="s">
        <v>3276</v>
      </c>
      <c r="D1622" s="319" t="s">
        <v>6271</v>
      </c>
      <c r="E1622" s="20" t="s">
        <v>248</v>
      </c>
      <c r="F1622" s="320">
        <v>469.60700000000003</v>
      </c>
      <c r="G1622" s="41"/>
      <c r="H1622" s="47"/>
    </row>
    <row r="1623" s="2" customFormat="1" ht="16.8" customHeight="1">
      <c r="A1623" s="41"/>
      <c r="B1623" s="47"/>
      <c r="C1623" s="319" t="s">
        <v>3284</v>
      </c>
      <c r="D1623" s="319" t="s">
        <v>3285</v>
      </c>
      <c r="E1623" s="20" t="s">
        <v>248</v>
      </c>
      <c r="F1623" s="320">
        <v>573.38999999999999</v>
      </c>
      <c r="G1623" s="41"/>
      <c r="H1623" s="47"/>
    </row>
    <row r="1624" s="2" customFormat="1" ht="16.8" customHeight="1">
      <c r="A1624" s="41"/>
      <c r="B1624" s="47"/>
      <c r="C1624" s="315" t="s">
        <v>2933</v>
      </c>
      <c r="D1624" s="316" t="s">
        <v>21</v>
      </c>
      <c r="E1624" s="317" t="s">
        <v>21</v>
      </c>
      <c r="F1624" s="318">
        <v>658.202</v>
      </c>
      <c r="G1624" s="41"/>
      <c r="H1624" s="47"/>
    </row>
    <row r="1625" s="2" customFormat="1" ht="16.8" customHeight="1">
      <c r="A1625" s="41"/>
      <c r="B1625" s="47"/>
      <c r="C1625" s="319" t="s">
        <v>21</v>
      </c>
      <c r="D1625" s="319" t="s">
        <v>3101</v>
      </c>
      <c r="E1625" s="20" t="s">
        <v>21</v>
      </c>
      <c r="F1625" s="320">
        <v>0</v>
      </c>
      <c r="G1625" s="41"/>
      <c r="H1625" s="47"/>
    </row>
    <row r="1626" s="2" customFormat="1" ht="16.8" customHeight="1">
      <c r="A1626" s="41"/>
      <c r="B1626" s="47"/>
      <c r="C1626" s="319" t="s">
        <v>21</v>
      </c>
      <c r="D1626" s="319" t="s">
        <v>2988</v>
      </c>
      <c r="E1626" s="20" t="s">
        <v>21</v>
      </c>
      <c r="F1626" s="320">
        <v>0</v>
      </c>
      <c r="G1626" s="41"/>
      <c r="H1626" s="47"/>
    </row>
    <row r="1627" s="2" customFormat="1" ht="16.8" customHeight="1">
      <c r="A1627" s="41"/>
      <c r="B1627" s="47"/>
      <c r="C1627" s="319" t="s">
        <v>21</v>
      </c>
      <c r="D1627" s="319" t="s">
        <v>2989</v>
      </c>
      <c r="E1627" s="20" t="s">
        <v>21</v>
      </c>
      <c r="F1627" s="320">
        <v>0</v>
      </c>
      <c r="G1627" s="41"/>
      <c r="H1627" s="47"/>
    </row>
    <row r="1628" s="2" customFormat="1" ht="16.8" customHeight="1">
      <c r="A1628" s="41"/>
      <c r="B1628" s="47"/>
      <c r="C1628" s="319" t="s">
        <v>21</v>
      </c>
      <c r="D1628" s="319" t="s">
        <v>3102</v>
      </c>
      <c r="E1628" s="20" t="s">
        <v>21</v>
      </c>
      <c r="F1628" s="320">
        <v>16.399999999999999</v>
      </c>
      <c r="G1628" s="41"/>
      <c r="H1628" s="47"/>
    </row>
    <row r="1629" s="2" customFormat="1" ht="16.8" customHeight="1">
      <c r="A1629" s="41"/>
      <c r="B1629" s="47"/>
      <c r="C1629" s="319" t="s">
        <v>21</v>
      </c>
      <c r="D1629" s="319" t="s">
        <v>3103</v>
      </c>
      <c r="E1629" s="20" t="s">
        <v>21</v>
      </c>
      <c r="F1629" s="320">
        <v>17.600000000000001</v>
      </c>
      <c r="G1629" s="41"/>
      <c r="H1629" s="47"/>
    </row>
    <row r="1630" s="2" customFormat="1" ht="16.8" customHeight="1">
      <c r="A1630" s="41"/>
      <c r="B1630" s="47"/>
      <c r="C1630" s="319" t="s">
        <v>21</v>
      </c>
      <c r="D1630" s="319" t="s">
        <v>3018</v>
      </c>
      <c r="E1630" s="20" t="s">
        <v>21</v>
      </c>
      <c r="F1630" s="320">
        <v>0</v>
      </c>
      <c r="G1630" s="41"/>
      <c r="H1630" s="47"/>
    </row>
    <row r="1631" s="2" customFormat="1" ht="16.8" customHeight="1">
      <c r="A1631" s="41"/>
      <c r="B1631" s="47"/>
      <c r="C1631" s="319" t="s">
        <v>21</v>
      </c>
      <c r="D1631" s="319" t="s">
        <v>3104</v>
      </c>
      <c r="E1631" s="20" t="s">
        <v>21</v>
      </c>
      <c r="F1631" s="320">
        <v>11.699999999999999</v>
      </c>
      <c r="G1631" s="41"/>
      <c r="H1631" s="47"/>
    </row>
    <row r="1632" s="2" customFormat="1" ht="16.8" customHeight="1">
      <c r="A1632" s="41"/>
      <c r="B1632" s="47"/>
      <c r="C1632" s="319" t="s">
        <v>21</v>
      </c>
      <c r="D1632" s="319" t="s">
        <v>3105</v>
      </c>
      <c r="E1632" s="20" t="s">
        <v>21</v>
      </c>
      <c r="F1632" s="320">
        <v>115.904</v>
      </c>
      <c r="G1632" s="41"/>
      <c r="H1632" s="47"/>
    </row>
    <row r="1633" s="2" customFormat="1" ht="16.8" customHeight="1">
      <c r="A1633" s="41"/>
      <c r="B1633" s="47"/>
      <c r="C1633" s="319" t="s">
        <v>21</v>
      </c>
      <c r="D1633" s="319" t="s">
        <v>2996</v>
      </c>
      <c r="E1633" s="20" t="s">
        <v>21</v>
      </c>
      <c r="F1633" s="320">
        <v>0</v>
      </c>
      <c r="G1633" s="41"/>
      <c r="H1633" s="47"/>
    </row>
    <row r="1634" s="2" customFormat="1" ht="16.8" customHeight="1">
      <c r="A1634" s="41"/>
      <c r="B1634" s="47"/>
      <c r="C1634" s="319" t="s">
        <v>21</v>
      </c>
      <c r="D1634" s="319" t="s">
        <v>3106</v>
      </c>
      <c r="E1634" s="20" t="s">
        <v>21</v>
      </c>
      <c r="F1634" s="320">
        <v>24.600000000000001</v>
      </c>
      <c r="G1634" s="41"/>
      <c r="H1634" s="47"/>
    </row>
    <row r="1635" s="2" customFormat="1" ht="16.8" customHeight="1">
      <c r="A1635" s="41"/>
      <c r="B1635" s="47"/>
      <c r="C1635" s="319" t="s">
        <v>21</v>
      </c>
      <c r="D1635" s="319" t="s">
        <v>3107</v>
      </c>
      <c r="E1635" s="20" t="s">
        <v>21</v>
      </c>
      <c r="F1635" s="320">
        <v>39</v>
      </c>
      <c r="G1635" s="41"/>
      <c r="H1635" s="47"/>
    </row>
    <row r="1636" s="2" customFormat="1" ht="16.8" customHeight="1">
      <c r="A1636" s="41"/>
      <c r="B1636" s="47"/>
      <c r="C1636" s="319" t="s">
        <v>21</v>
      </c>
      <c r="D1636" s="319" t="s">
        <v>3108</v>
      </c>
      <c r="E1636" s="20" t="s">
        <v>21</v>
      </c>
      <c r="F1636" s="320">
        <v>37</v>
      </c>
      <c r="G1636" s="41"/>
      <c r="H1636" s="47"/>
    </row>
    <row r="1637" s="2" customFormat="1" ht="16.8" customHeight="1">
      <c r="A1637" s="41"/>
      <c r="B1637" s="47"/>
      <c r="C1637" s="319" t="s">
        <v>21</v>
      </c>
      <c r="D1637" s="319" t="s">
        <v>2998</v>
      </c>
      <c r="E1637" s="20" t="s">
        <v>21</v>
      </c>
      <c r="F1637" s="320">
        <v>0</v>
      </c>
      <c r="G1637" s="41"/>
      <c r="H1637" s="47"/>
    </row>
    <row r="1638" s="2" customFormat="1" ht="16.8" customHeight="1">
      <c r="A1638" s="41"/>
      <c r="B1638" s="47"/>
      <c r="C1638" s="319" t="s">
        <v>21</v>
      </c>
      <c r="D1638" s="319" t="s">
        <v>2996</v>
      </c>
      <c r="E1638" s="20" t="s">
        <v>21</v>
      </c>
      <c r="F1638" s="320">
        <v>0</v>
      </c>
      <c r="G1638" s="41"/>
      <c r="H1638" s="47"/>
    </row>
    <row r="1639" s="2" customFormat="1" ht="16.8" customHeight="1">
      <c r="A1639" s="41"/>
      <c r="B1639" s="47"/>
      <c r="C1639" s="319" t="s">
        <v>21</v>
      </c>
      <c r="D1639" s="319" t="s">
        <v>3109</v>
      </c>
      <c r="E1639" s="20" t="s">
        <v>21</v>
      </c>
      <c r="F1639" s="320">
        <v>49.5</v>
      </c>
      <c r="G1639" s="41"/>
      <c r="H1639" s="47"/>
    </row>
    <row r="1640" s="2" customFormat="1" ht="16.8" customHeight="1">
      <c r="A1640" s="41"/>
      <c r="B1640" s="47"/>
      <c r="C1640" s="319" t="s">
        <v>21</v>
      </c>
      <c r="D1640" s="319" t="s">
        <v>3025</v>
      </c>
      <c r="E1640" s="20" t="s">
        <v>21</v>
      </c>
      <c r="F1640" s="320">
        <v>4.7000000000000002</v>
      </c>
      <c r="G1640" s="41"/>
      <c r="H1640" s="47"/>
    </row>
    <row r="1641" s="2" customFormat="1" ht="16.8" customHeight="1">
      <c r="A1641" s="41"/>
      <c r="B1641" s="47"/>
      <c r="C1641" s="319" t="s">
        <v>21</v>
      </c>
      <c r="D1641" s="319" t="s">
        <v>3001</v>
      </c>
      <c r="E1641" s="20" t="s">
        <v>21</v>
      </c>
      <c r="F1641" s="320">
        <v>0</v>
      </c>
      <c r="G1641" s="41"/>
      <c r="H1641" s="47"/>
    </row>
    <row r="1642" s="2" customFormat="1" ht="16.8" customHeight="1">
      <c r="A1642" s="41"/>
      <c r="B1642" s="47"/>
      <c r="C1642" s="319" t="s">
        <v>21</v>
      </c>
      <c r="D1642" s="319" t="s">
        <v>3110</v>
      </c>
      <c r="E1642" s="20" t="s">
        <v>21</v>
      </c>
      <c r="F1642" s="320">
        <v>77.245999999999995</v>
      </c>
      <c r="G1642" s="41"/>
      <c r="H1642" s="47"/>
    </row>
    <row r="1643" s="2" customFormat="1" ht="16.8" customHeight="1">
      <c r="A1643" s="41"/>
      <c r="B1643" s="47"/>
      <c r="C1643" s="319" t="s">
        <v>21</v>
      </c>
      <c r="D1643" s="319" t="s">
        <v>3111</v>
      </c>
      <c r="E1643" s="20" t="s">
        <v>21</v>
      </c>
      <c r="F1643" s="320">
        <v>55.5</v>
      </c>
      <c r="G1643" s="41"/>
      <c r="H1643" s="47"/>
    </row>
    <row r="1644" s="2" customFormat="1" ht="16.8" customHeight="1">
      <c r="A1644" s="41"/>
      <c r="B1644" s="47"/>
      <c r="C1644" s="319" t="s">
        <v>21</v>
      </c>
      <c r="D1644" s="319" t="s">
        <v>3112</v>
      </c>
      <c r="E1644" s="20" t="s">
        <v>21</v>
      </c>
      <c r="F1644" s="320">
        <v>46</v>
      </c>
      <c r="G1644" s="41"/>
      <c r="H1644" s="47"/>
    </row>
    <row r="1645" s="2" customFormat="1" ht="16.8" customHeight="1">
      <c r="A1645" s="41"/>
      <c r="B1645" s="47"/>
      <c r="C1645" s="319" t="s">
        <v>21</v>
      </c>
      <c r="D1645" s="319" t="s">
        <v>2989</v>
      </c>
      <c r="E1645" s="20" t="s">
        <v>21</v>
      </c>
      <c r="F1645" s="320">
        <v>0</v>
      </c>
      <c r="G1645" s="41"/>
      <c r="H1645" s="47"/>
    </row>
    <row r="1646" s="2" customFormat="1" ht="16.8" customHeight="1">
      <c r="A1646" s="41"/>
      <c r="B1646" s="47"/>
      <c r="C1646" s="319" t="s">
        <v>21</v>
      </c>
      <c r="D1646" s="319" t="s">
        <v>3113</v>
      </c>
      <c r="E1646" s="20" t="s">
        <v>21</v>
      </c>
      <c r="F1646" s="320">
        <v>40.100000000000001</v>
      </c>
      <c r="G1646" s="41"/>
      <c r="H1646" s="47"/>
    </row>
    <row r="1647" s="2" customFormat="1" ht="16.8" customHeight="1">
      <c r="A1647" s="41"/>
      <c r="B1647" s="47"/>
      <c r="C1647" s="319" t="s">
        <v>21</v>
      </c>
      <c r="D1647" s="319" t="s">
        <v>3114</v>
      </c>
      <c r="E1647" s="20" t="s">
        <v>21</v>
      </c>
      <c r="F1647" s="320">
        <v>27.975999999999999</v>
      </c>
      <c r="G1647" s="41"/>
      <c r="H1647" s="47"/>
    </row>
    <row r="1648" s="2" customFormat="1" ht="16.8" customHeight="1">
      <c r="A1648" s="41"/>
      <c r="B1648" s="47"/>
      <c r="C1648" s="319" t="s">
        <v>21</v>
      </c>
      <c r="D1648" s="319" t="s">
        <v>3115</v>
      </c>
      <c r="E1648" s="20" t="s">
        <v>21</v>
      </c>
      <c r="F1648" s="320">
        <v>40.076000000000001</v>
      </c>
      <c r="G1648" s="41"/>
      <c r="H1648" s="47"/>
    </row>
    <row r="1649" s="2" customFormat="1" ht="16.8" customHeight="1">
      <c r="A1649" s="41"/>
      <c r="B1649" s="47"/>
      <c r="C1649" s="319" t="s">
        <v>21</v>
      </c>
      <c r="D1649" s="319" t="s">
        <v>3003</v>
      </c>
      <c r="E1649" s="20" t="s">
        <v>21</v>
      </c>
      <c r="F1649" s="320">
        <v>0</v>
      </c>
      <c r="G1649" s="41"/>
      <c r="H1649" s="47"/>
    </row>
    <row r="1650" s="2" customFormat="1" ht="16.8" customHeight="1">
      <c r="A1650" s="41"/>
      <c r="B1650" s="47"/>
      <c r="C1650" s="319" t="s">
        <v>21</v>
      </c>
      <c r="D1650" s="319" t="s">
        <v>3116</v>
      </c>
      <c r="E1650" s="20" t="s">
        <v>21</v>
      </c>
      <c r="F1650" s="320">
        <v>33</v>
      </c>
      <c r="G1650" s="41"/>
      <c r="H1650" s="47"/>
    </row>
    <row r="1651" s="2" customFormat="1" ht="16.8" customHeight="1">
      <c r="A1651" s="41"/>
      <c r="B1651" s="47"/>
      <c r="C1651" s="319" t="s">
        <v>21</v>
      </c>
      <c r="D1651" s="319" t="s">
        <v>3025</v>
      </c>
      <c r="E1651" s="20" t="s">
        <v>21</v>
      </c>
      <c r="F1651" s="320">
        <v>4.7000000000000002</v>
      </c>
      <c r="G1651" s="41"/>
      <c r="H1651" s="47"/>
    </row>
    <row r="1652" s="2" customFormat="1" ht="16.8" customHeight="1">
      <c r="A1652" s="41"/>
      <c r="B1652" s="47"/>
      <c r="C1652" s="319" t="s">
        <v>21</v>
      </c>
      <c r="D1652" s="319" t="s">
        <v>3117</v>
      </c>
      <c r="E1652" s="20" t="s">
        <v>21</v>
      </c>
      <c r="F1652" s="320">
        <v>17.199999999999999</v>
      </c>
      <c r="G1652" s="41"/>
      <c r="H1652" s="47"/>
    </row>
    <row r="1653" s="2" customFormat="1" ht="16.8" customHeight="1">
      <c r="A1653" s="41"/>
      <c r="B1653" s="47"/>
      <c r="C1653" s="319" t="s">
        <v>21</v>
      </c>
      <c r="D1653" s="319" t="s">
        <v>21</v>
      </c>
      <c r="E1653" s="20" t="s">
        <v>21</v>
      </c>
      <c r="F1653" s="320">
        <v>0</v>
      </c>
      <c r="G1653" s="41"/>
      <c r="H1653" s="47"/>
    </row>
    <row r="1654" s="2" customFormat="1" ht="16.8" customHeight="1">
      <c r="A1654" s="41"/>
      <c r="B1654" s="47"/>
      <c r="C1654" s="319" t="s">
        <v>2933</v>
      </c>
      <c r="D1654" s="319" t="s">
        <v>380</v>
      </c>
      <c r="E1654" s="20" t="s">
        <v>21</v>
      </c>
      <c r="F1654" s="320">
        <v>658.202</v>
      </c>
      <c r="G1654" s="41"/>
      <c r="H1654" s="47"/>
    </row>
    <row r="1655" s="2" customFormat="1" ht="16.8" customHeight="1">
      <c r="A1655" s="41"/>
      <c r="B1655" s="47"/>
      <c r="C1655" s="321" t="s">
        <v>6195</v>
      </c>
      <c r="D1655" s="41"/>
      <c r="E1655" s="41"/>
      <c r="F1655" s="41"/>
      <c r="G1655" s="41"/>
      <c r="H1655" s="47"/>
    </row>
    <row r="1656" s="2" customFormat="1" ht="16.8" customHeight="1">
      <c r="A1656" s="41"/>
      <c r="B1656" s="47"/>
      <c r="C1656" s="319" t="s">
        <v>3097</v>
      </c>
      <c r="D1656" s="319" t="s">
        <v>6270</v>
      </c>
      <c r="E1656" s="20" t="s">
        <v>424</v>
      </c>
      <c r="F1656" s="320">
        <v>1568.674</v>
      </c>
      <c r="G1656" s="41"/>
      <c r="H1656" s="47"/>
    </row>
    <row r="1657" s="2" customFormat="1" ht="16.8" customHeight="1">
      <c r="A1657" s="41"/>
      <c r="B1657" s="47"/>
      <c r="C1657" s="319" t="s">
        <v>3143</v>
      </c>
      <c r="D1657" s="319" t="s">
        <v>3144</v>
      </c>
      <c r="E1657" s="20" t="s">
        <v>424</v>
      </c>
      <c r="F1657" s="320">
        <v>691.11199999999997</v>
      </c>
      <c r="G1657" s="41"/>
      <c r="H1657" s="47"/>
    </row>
    <row r="1658" s="2" customFormat="1" ht="16.8" customHeight="1">
      <c r="A1658" s="41"/>
      <c r="B1658" s="47"/>
      <c r="C1658" s="315" t="s">
        <v>2934</v>
      </c>
      <c r="D1658" s="316" t="s">
        <v>21</v>
      </c>
      <c r="E1658" s="317" t="s">
        <v>21</v>
      </c>
      <c r="F1658" s="318">
        <v>215.369</v>
      </c>
      <c r="G1658" s="41"/>
      <c r="H1658" s="47"/>
    </row>
    <row r="1659" s="2" customFormat="1" ht="16.8" customHeight="1">
      <c r="A1659" s="41"/>
      <c r="B1659" s="47"/>
      <c r="C1659" s="319" t="s">
        <v>21</v>
      </c>
      <c r="D1659" s="319" t="s">
        <v>3170</v>
      </c>
      <c r="E1659" s="20" t="s">
        <v>21</v>
      </c>
      <c r="F1659" s="320">
        <v>0</v>
      </c>
      <c r="G1659" s="41"/>
      <c r="H1659" s="47"/>
    </row>
    <row r="1660" s="2" customFormat="1" ht="16.8" customHeight="1">
      <c r="A1660" s="41"/>
      <c r="B1660" s="47"/>
      <c r="C1660" s="319" t="s">
        <v>21</v>
      </c>
      <c r="D1660" s="319" t="s">
        <v>2996</v>
      </c>
      <c r="E1660" s="20" t="s">
        <v>21</v>
      </c>
      <c r="F1660" s="320">
        <v>0</v>
      </c>
      <c r="G1660" s="41"/>
      <c r="H1660" s="47"/>
    </row>
    <row r="1661" s="2" customFormat="1" ht="16.8" customHeight="1">
      <c r="A1661" s="41"/>
      <c r="B1661" s="47"/>
      <c r="C1661" s="319" t="s">
        <v>21</v>
      </c>
      <c r="D1661" s="319" t="s">
        <v>3171</v>
      </c>
      <c r="E1661" s="20" t="s">
        <v>21</v>
      </c>
      <c r="F1661" s="320">
        <v>43.380000000000003</v>
      </c>
      <c r="G1661" s="41"/>
      <c r="H1661" s="47"/>
    </row>
    <row r="1662" s="2" customFormat="1" ht="16.8" customHeight="1">
      <c r="A1662" s="41"/>
      <c r="B1662" s="47"/>
      <c r="C1662" s="319" t="s">
        <v>21</v>
      </c>
      <c r="D1662" s="319" t="s">
        <v>3172</v>
      </c>
      <c r="E1662" s="20" t="s">
        <v>21</v>
      </c>
      <c r="F1662" s="320">
        <v>-1.75</v>
      </c>
      <c r="G1662" s="41"/>
      <c r="H1662" s="47"/>
    </row>
    <row r="1663" s="2" customFormat="1" ht="16.8" customHeight="1">
      <c r="A1663" s="41"/>
      <c r="B1663" s="47"/>
      <c r="C1663" s="319" t="s">
        <v>21</v>
      </c>
      <c r="D1663" s="319" t="s">
        <v>3173</v>
      </c>
      <c r="E1663" s="20" t="s">
        <v>21</v>
      </c>
      <c r="F1663" s="320">
        <v>7.3399999999999999</v>
      </c>
      <c r="G1663" s="41"/>
      <c r="H1663" s="47"/>
    </row>
    <row r="1664" s="2" customFormat="1" ht="16.8" customHeight="1">
      <c r="A1664" s="41"/>
      <c r="B1664" s="47"/>
      <c r="C1664" s="319" t="s">
        <v>21</v>
      </c>
      <c r="D1664" s="319" t="s">
        <v>2989</v>
      </c>
      <c r="E1664" s="20" t="s">
        <v>21</v>
      </c>
      <c r="F1664" s="320">
        <v>0</v>
      </c>
      <c r="G1664" s="41"/>
      <c r="H1664" s="47"/>
    </row>
    <row r="1665" s="2" customFormat="1" ht="16.8" customHeight="1">
      <c r="A1665" s="41"/>
      <c r="B1665" s="47"/>
      <c r="C1665" s="319" t="s">
        <v>21</v>
      </c>
      <c r="D1665" s="319" t="s">
        <v>3174</v>
      </c>
      <c r="E1665" s="20" t="s">
        <v>21</v>
      </c>
      <c r="F1665" s="320">
        <v>38</v>
      </c>
      <c r="G1665" s="41"/>
      <c r="H1665" s="47"/>
    </row>
    <row r="1666" s="2" customFormat="1" ht="16.8" customHeight="1">
      <c r="A1666" s="41"/>
      <c r="B1666" s="47"/>
      <c r="C1666" s="319" t="s">
        <v>21</v>
      </c>
      <c r="D1666" s="319" t="s">
        <v>3175</v>
      </c>
      <c r="E1666" s="20" t="s">
        <v>21</v>
      </c>
      <c r="F1666" s="320">
        <v>-5.9930000000000003</v>
      </c>
      <c r="G1666" s="41"/>
      <c r="H1666" s="47"/>
    </row>
    <row r="1667" s="2" customFormat="1" ht="16.8" customHeight="1">
      <c r="A1667" s="41"/>
      <c r="B1667" s="47"/>
      <c r="C1667" s="319" t="s">
        <v>21</v>
      </c>
      <c r="D1667" s="319" t="s">
        <v>3176</v>
      </c>
      <c r="E1667" s="20" t="s">
        <v>21</v>
      </c>
      <c r="F1667" s="320">
        <v>44.289999999999999</v>
      </c>
      <c r="G1667" s="41"/>
      <c r="H1667" s="47"/>
    </row>
    <row r="1668" s="2" customFormat="1" ht="16.8" customHeight="1">
      <c r="A1668" s="41"/>
      <c r="B1668" s="47"/>
      <c r="C1668" s="319" t="s">
        <v>21</v>
      </c>
      <c r="D1668" s="319" t="s">
        <v>1061</v>
      </c>
      <c r="E1668" s="20" t="s">
        <v>21</v>
      </c>
      <c r="F1668" s="320">
        <v>-6.7999999999999998</v>
      </c>
      <c r="G1668" s="41"/>
      <c r="H1668" s="47"/>
    </row>
    <row r="1669" s="2" customFormat="1" ht="16.8" customHeight="1">
      <c r="A1669" s="41"/>
      <c r="B1669" s="47"/>
      <c r="C1669" s="319" t="s">
        <v>21</v>
      </c>
      <c r="D1669" s="319" t="s">
        <v>3003</v>
      </c>
      <c r="E1669" s="20" t="s">
        <v>21</v>
      </c>
      <c r="F1669" s="320">
        <v>0</v>
      </c>
      <c r="G1669" s="41"/>
      <c r="H1669" s="47"/>
    </row>
    <row r="1670" s="2" customFormat="1" ht="16.8" customHeight="1">
      <c r="A1670" s="41"/>
      <c r="B1670" s="47"/>
      <c r="C1670" s="319" t="s">
        <v>21</v>
      </c>
      <c r="D1670" s="319" t="s">
        <v>3177</v>
      </c>
      <c r="E1670" s="20" t="s">
        <v>21</v>
      </c>
      <c r="F1670" s="320">
        <v>27.170000000000002</v>
      </c>
      <c r="G1670" s="41"/>
      <c r="H1670" s="47"/>
    </row>
    <row r="1671" s="2" customFormat="1" ht="16.8" customHeight="1">
      <c r="A1671" s="41"/>
      <c r="B1671" s="47"/>
      <c r="C1671" s="319" t="s">
        <v>21</v>
      </c>
      <c r="D1671" s="319" t="s">
        <v>3178</v>
      </c>
      <c r="E1671" s="20" t="s">
        <v>21</v>
      </c>
      <c r="F1671" s="320">
        <v>-2.5499999999999998</v>
      </c>
      <c r="G1671" s="41"/>
      <c r="H1671" s="47"/>
    </row>
    <row r="1672" s="2" customFormat="1" ht="16.8" customHeight="1">
      <c r="A1672" s="41"/>
      <c r="B1672" s="47"/>
      <c r="C1672" s="319" t="s">
        <v>21</v>
      </c>
      <c r="D1672" s="319" t="s">
        <v>3179</v>
      </c>
      <c r="E1672" s="20" t="s">
        <v>21</v>
      </c>
      <c r="F1672" s="320">
        <v>41.539999999999999</v>
      </c>
      <c r="G1672" s="41"/>
      <c r="H1672" s="47"/>
    </row>
    <row r="1673" s="2" customFormat="1" ht="16.8" customHeight="1">
      <c r="A1673" s="41"/>
      <c r="B1673" s="47"/>
      <c r="C1673" s="319" t="s">
        <v>21</v>
      </c>
      <c r="D1673" s="319" t="s">
        <v>3071</v>
      </c>
      <c r="E1673" s="20" t="s">
        <v>21</v>
      </c>
      <c r="F1673" s="320">
        <v>-13.199999999999999</v>
      </c>
      <c r="G1673" s="41"/>
      <c r="H1673" s="47"/>
    </row>
    <row r="1674" s="2" customFormat="1" ht="16.8" customHeight="1">
      <c r="A1674" s="41"/>
      <c r="B1674" s="47"/>
      <c r="C1674" s="319" t="s">
        <v>21</v>
      </c>
      <c r="D1674" s="319" t="s">
        <v>3001</v>
      </c>
      <c r="E1674" s="20" t="s">
        <v>21</v>
      </c>
      <c r="F1674" s="320">
        <v>0</v>
      </c>
      <c r="G1674" s="41"/>
      <c r="H1674" s="47"/>
    </row>
    <row r="1675" s="2" customFormat="1" ht="16.8" customHeight="1">
      <c r="A1675" s="41"/>
      <c r="B1675" s="47"/>
      <c r="C1675" s="319" t="s">
        <v>21</v>
      </c>
      <c r="D1675" s="319" t="s">
        <v>3180</v>
      </c>
      <c r="E1675" s="20" t="s">
        <v>21</v>
      </c>
      <c r="F1675" s="320">
        <v>52.009999999999998</v>
      </c>
      <c r="G1675" s="41"/>
      <c r="H1675" s="47"/>
    </row>
    <row r="1676" s="2" customFormat="1" ht="16.8" customHeight="1">
      <c r="A1676" s="41"/>
      <c r="B1676" s="47"/>
      <c r="C1676" s="319" t="s">
        <v>21</v>
      </c>
      <c r="D1676" s="319" t="s">
        <v>1065</v>
      </c>
      <c r="E1676" s="20" t="s">
        <v>21</v>
      </c>
      <c r="F1676" s="320">
        <v>-8.0679999999999996</v>
      </c>
      <c r="G1676" s="41"/>
      <c r="H1676" s="47"/>
    </row>
    <row r="1677" s="2" customFormat="1" ht="16.8" customHeight="1">
      <c r="A1677" s="41"/>
      <c r="B1677" s="47"/>
      <c r="C1677" s="319" t="s">
        <v>21</v>
      </c>
      <c r="D1677" s="319" t="s">
        <v>21</v>
      </c>
      <c r="E1677" s="20" t="s">
        <v>21</v>
      </c>
      <c r="F1677" s="320">
        <v>0</v>
      </c>
      <c r="G1677" s="41"/>
      <c r="H1677" s="47"/>
    </row>
    <row r="1678" s="2" customFormat="1" ht="16.8" customHeight="1">
      <c r="A1678" s="41"/>
      <c r="B1678" s="47"/>
      <c r="C1678" s="319" t="s">
        <v>2934</v>
      </c>
      <c r="D1678" s="319" t="s">
        <v>380</v>
      </c>
      <c r="E1678" s="20" t="s">
        <v>21</v>
      </c>
      <c r="F1678" s="320">
        <v>215.369</v>
      </c>
      <c r="G1678" s="41"/>
      <c r="H1678" s="47"/>
    </row>
    <row r="1679" s="2" customFormat="1" ht="16.8" customHeight="1">
      <c r="A1679" s="41"/>
      <c r="B1679" s="47"/>
      <c r="C1679" s="321" t="s">
        <v>6195</v>
      </c>
      <c r="D1679" s="41"/>
      <c r="E1679" s="41"/>
      <c r="F1679" s="41"/>
      <c r="G1679" s="41"/>
      <c r="H1679" s="47"/>
    </row>
    <row r="1680" s="2" customFormat="1" ht="16.8" customHeight="1">
      <c r="A1680" s="41"/>
      <c r="B1680" s="47"/>
      <c r="C1680" s="319" t="s">
        <v>3167</v>
      </c>
      <c r="D1680" s="319" t="s">
        <v>6272</v>
      </c>
      <c r="E1680" s="20" t="s">
        <v>248</v>
      </c>
      <c r="F1680" s="320">
        <v>226.17400000000001</v>
      </c>
      <c r="G1680" s="41"/>
      <c r="H1680" s="47"/>
    </row>
    <row r="1681" s="2" customFormat="1" ht="16.8" customHeight="1">
      <c r="A1681" s="41"/>
      <c r="B1681" s="47"/>
      <c r="C1681" s="319" t="s">
        <v>2978</v>
      </c>
      <c r="D1681" s="319" t="s">
        <v>6273</v>
      </c>
      <c r="E1681" s="20" t="s">
        <v>248</v>
      </c>
      <c r="F1681" s="320">
        <v>1356.7719999999999</v>
      </c>
      <c r="G1681" s="41"/>
      <c r="H1681" s="47"/>
    </row>
    <row r="1682" s="2" customFormat="1" ht="16.8" customHeight="1">
      <c r="A1682" s="41"/>
      <c r="B1682" s="47"/>
      <c r="C1682" s="319" t="s">
        <v>3007</v>
      </c>
      <c r="D1682" s="319" t="s">
        <v>6274</v>
      </c>
      <c r="E1682" s="20" t="s">
        <v>248</v>
      </c>
      <c r="F1682" s="320">
        <v>1356.7719999999999</v>
      </c>
      <c r="G1682" s="41"/>
      <c r="H1682" s="47"/>
    </row>
    <row r="1683" s="2" customFormat="1" ht="16.8" customHeight="1">
      <c r="A1683" s="41"/>
      <c r="B1683" s="47"/>
      <c r="C1683" s="315" t="s">
        <v>2936</v>
      </c>
      <c r="D1683" s="316" t="s">
        <v>21</v>
      </c>
      <c r="E1683" s="317" t="s">
        <v>21</v>
      </c>
      <c r="F1683" s="318">
        <v>1141.403</v>
      </c>
      <c r="G1683" s="41"/>
      <c r="H1683" s="47"/>
    </row>
    <row r="1684" s="2" customFormat="1" ht="16.8" customHeight="1">
      <c r="A1684" s="41"/>
      <c r="B1684" s="47"/>
      <c r="C1684" s="319" t="s">
        <v>21</v>
      </c>
      <c r="D1684" s="319" t="s">
        <v>3015</v>
      </c>
      <c r="E1684" s="20" t="s">
        <v>21</v>
      </c>
      <c r="F1684" s="320">
        <v>0</v>
      </c>
      <c r="G1684" s="41"/>
      <c r="H1684" s="47"/>
    </row>
    <row r="1685" s="2" customFormat="1" ht="16.8" customHeight="1">
      <c r="A1685" s="41"/>
      <c r="B1685" s="47"/>
      <c r="C1685" s="319" t="s">
        <v>21</v>
      </c>
      <c r="D1685" s="319" t="s">
        <v>2988</v>
      </c>
      <c r="E1685" s="20" t="s">
        <v>21</v>
      </c>
      <c r="F1685" s="320">
        <v>0</v>
      </c>
      <c r="G1685" s="41"/>
      <c r="H1685" s="47"/>
    </row>
    <row r="1686" s="2" customFormat="1" ht="16.8" customHeight="1">
      <c r="A1686" s="41"/>
      <c r="B1686" s="47"/>
      <c r="C1686" s="319" t="s">
        <v>21</v>
      </c>
      <c r="D1686" s="319" t="s">
        <v>2989</v>
      </c>
      <c r="E1686" s="20" t="s">
        <v>21</v>
      </c>
      <c r="F1686" s="320">
        <v>0</v>
      </c>
      <c r="G1686" s="41"/>
      <c r="H1686" s="47"/>
    </row>
    <row r="1687" s="2" customFormat="1" ht="16.8" customHeight="1">
      <c r="A1687" s="41"/>
      <c r="B1687" s="47"/>
      <c r="C1687" s="319" t="s">
        <v>21</v>
      </c>
      <c r="D1687" s="319" t="s">
        <v>3151</v>
      </c>
      <c r="E1687" s="20" t="s">
        <v>21</v>
      </c>
      <c r="F1687" s="320">
        <v>72.359999999999999</v>
      </c>
      <c r="G1687" s="41"/>
      <c r="H1687" s="47"/>
    </row>
    <row r="1688" s="2" customFormat="1" ht="16.8" customHeight="1">
      <c r="A1688" s="41"/>
      <c r="B1688" s="47"/>
      <c r="C1688" s="319" t="s">
        <v>21</v>
      </c>
      <c r="D1688" s="319" t="s">
        <v>3044</v>
      </c>
      <c r="E1688" s="20" t="s">
        <v>21</v>
      </c>
      <c r="F1688" s="320">
        <v>-4.2000000000000002</v>
      </c>
      <c r="G1688" s="41"/>
      <c r="H1688" s="47"/>
    </row>
    <row r="1689" s="2" customFormat="1" ht="16.8" customHeight="1">
      <c r="A1689" s="41"/>
      <c r="B1689" s="47"/>
      <c r="C1689" s="319" t="s">
        <v>21</v>
      </c>
      <c r="D1689" s="319" t="s">
        <v>3018</v>
      </c>
      <c r="E1689" s="20" t="s">
        <v>21</v>
      </c>
      <c r="F1689" s="320">
        <v>0</v>
      </c>
      <c r="G1689" s="41"/>
      <c r="H1689" s="47"/>
    </row>
    <row r="1690" s="2" customFormat="1" ht="16.8" customHeight="1">
      <c r="A1690" s="41"/>
      <c r="B1690" s="47"/>
      <c r="C1690" s="319" t="s">
        <v>21</v>
      </c>
      <c r="D1690" s="319" t="s">
        <v>3152</v>
      </c>
      <c r="E1690" s="20" t="s">
        <v>21</v>
      </c>
      <c r="F1690" s="320">
        <v>156.55000000000001</v>
      </c>
      <c r="G1690" s="41"/>
      <c r="H1690" s="47"/>
    </row>
    <row r="1691" s="2" customFormat="1" ht="16.8" customHeight="1">
      <c r="A1691" s="41"/>
      <c r="B1691" s="47"/>
      <c r="C1691" s="319" t="s">
        <v>21</v>
      </c>
      <c r="D1691" s="319" t="s">
        <v>3047</v>
      </c>
      <c r="E1691" s="20" t="s">
        <v>21</v>
      </c>
      <c r="F1691" s="320">
        <v>-48.182000000000002</v>
      </c>
      <c r="G1691" s="41"/>
      <c r="H1691" s="47"/>
    </row>
    <row r="1692" s="2" customFormat="1" ht="16.8" customHeight="1">
      <c r="A1692" s="41"/>
      <c r="B1692" s="47"/>
      <c r="C1692" s="319" t="s">
        <v>21</v>
      </c>
      <c r="D1692" s="319" t="s">
        <v>2996</v>
      </c>
      <c r="E1692" s="20" t="s">
        <v>21</v>
      </c>
      <c r="F1692" s="320">
        <v>0</v>
      </c>
      <c r="G1692" s="41"/>
      <c r="H1692" s="47"/>
    </row>
    <row r="1693" s="2" customFormat="1" ht="16.8" customHeight="1">
      <c r="A1693" s="41"/>
      <c r="B1693" s="47"/>
      <c r="C1693" s="319" t="s">
        <v>21</v>
      </c>
      <c r="D1693" s="319" t="s">
        <v>3153</v>
      </c>
      <c r="E1693" s="20" t="s">
        <v>21</v>
      </c>
      <c r="F1693" s="320">
        <v>138.00200000000001</v>
      </c>
      <c r="G1693" s="41"/>
      <c r="H1693" s="47"/>
    </row>
    <row r="1694" s="2" customFormat="1" ht="16.8" customHeight="1">
      <c r="A1694" s="41"/>
      <c r="B1694" s="47"/>
      <c r="C1694" s="319" t="s">
        <v>21</v>
      </c>
      <c r="D1694" s="319" t="s">
        <v>3050</v>
      </c>
      <c r="E1694" s="20" t="s">
        <v>21</v>
      </c>
      <c r="F1694" s="320">
        <v>-12</v>
      </c>
      <c r="G1694" s="41"/>
      <c r="H1694" s="47"/>
    </row>
    <row r="1695" s="2" customFormat="1" ht="16.8" customHeight="1">
      <c r="A1695" s="41"/>
      <c r="B1695" s="47"/>
      <c r="C1695" s="319" t="s">
        <v>21</v>
      </c>
      <c r="D1695" s="319" t="s">
        <v>3051</v>
      </c>
      <c r="E1695" s="20" t="s">
        <v>21</v>
      </c>
      <c r="F1695" s="320">
        <v>-11.75</v>
      </c>
      <c r="G1695" s="41"/>
      <c r="H1695" s="47"/>
    </row>
    <row r="1696" s="2" customFormat="1" ht="16.8" customHeight="1">
      <c r="A1696" s="41"/>
      <c r="B1696" s="47"/>
      <c r="C1696" s="319" t="s">
        <v>21</v>
      </c>
      <c r="D1696" s="319" t="s">
        <v>2998</v>
      </c>
      <c r="E1696" s="20" t="s">
        <v>21</v>
      </c>
      <c r="F1696" s="320">
        <v>0</v>
      </c>
      <c r="G1696" s="41"/>
      <c r="H1696" s="47"/>
    </row>
    <row r="1697" s="2" customFormat="1" ht="16.8" customHeight="1">
      <c r="A1697" s="41"/>
      <c r="B1697" s="47"/>
      <c r="C1697" s="319" t="s">
        <v>21</v>
      </c>
      <c r="D1697" s="319" t="s">
        <v>2996</v>
      </c>
      <c r="E1697" s="20" t="s">
        <v>21</v>
      </c>
      <c r="F1697" s="320">
        <v>0</v>
      </c>
      <c r="G1697" s="41"/>
      <c r="H1697" s="47"/>
    </row>
    <row r="1698" s="2" customFormat="1" ht="16.8" customHeight="1">
      <c r="A1698" s="41"/>
      <c r="B1698" s="47"/>
      <c r="C1698" s="319" t="s">
        <v>21</v>
      </c>
      <c r="D1698" s="319" t="s">
        <v>3154</v>
      </c>
      <c r="E1698" s="20" t="s">
        <v>21</v>
      </c>
      <c r="F1698" s="320">
        <v>135.5</v>
      </c>
      <c r="G1698" s="41"/>
      <c r="H1698" s="47"/>
    </row>
    <row r="1699" s="2" customFormat="1" ht="16.8" customHeight="1">
      <c r="A1699" s="41"/>
      <c r="B1699" s="47"/>
      <c r="C1699" s="319" t="s">
        <v>21</v>
      </c>
      <c r="D1699" s="319" t="s">
        <v>3053</v>
      </c>
      <c r="E1699" s="20" t="s">
        <v>21</v>
      </c>
      <c r="F1699" s="320">
        <v>-16.875</v>
      </c>
      <c r="G1699" s="41"/>
      <c r="H1699" s="47"/>
    </row>
    <row r="1700" s="2" customFormat="1" ht="16.8" customHeight="1">
      <c r="A1700" s="41"/>
      <c r="B1700" s="47"/>
      <c r="C1700" s="319" t="s">
        <v>21</v>
      </c>
      <c r="D1700" s="319" t="s">
        <v>3054</v>
      </c>
      <c r="E1700" s="20" t="s">
        <v>21</v>
      </c>
      <c r="F1700" s="320">
        <v>-1.76</v>
      </c>
      <c r="G1700" s="41"/>
      <c r="H1700" s="47"/>
    </row>
    <row r="1701" s="2" customFormat="1" ht="16.8" customHeight="1">
      <c r="A1701" s="41"/>
      <c r="B1701" s="47"/>
      <c r="C1701" s="319" t="s">
        <v>21</v>
      </c>
      <c r="D1701" s="319" t="s">
        <v>3001</v>
      </c>
      <c r="E1701" s="20" t="s">
        <v>21</v>
      </c>
      <c r="F1701" s="320">
        <v>0</v>
      </c>
      <c r="G1701" s="41"/>
      <c r="H1701" s="47"/>
    </row>
    <row r="1702" s="2" customFormat="1" ht="16.8" customHeight="1">
      <c r="A1702" s="41"/>
      <c r="B1702" s="47"/>
      <c r="C1702" s="319" t="s">
        <v>21</v>
      </c>
      <c r="D1702" s="319" t="s">
        <v>3155</v>
      </c>
      <c r="E1702" s="20" t="s">
        <v>21</v>
      </c>
      <c r="F1702" s="320">
        <v>343.80000000000001</v>
      </c>
      <c r="G1702" s="41"/>
      <c r="H1702" s="47"/>
    </row>
    <row r="1703" s="2" customFormat="1" ht="16.8" customHeight="1">
      <c r="A1703" s="41"/>
      <c r="B1703" s="47"/>
      <c r="C1703" s="319" t="s">
        <v>21</v>
      </c>
      <c r="D1703" s="319" t="s">
        <v>3156</v>
      </c>
      <c r="E1703" s="20" t="s">
        <v>21</v>
      </c>
      <c r="F1703" s="320">
        <v>9.1799999999999997</v>
      </c>
      <c r="G1703" s="41"/>
      <c r="H1703" s="47"/>
    </row>
    <row r="1704" s="2" customFormat="1" ht="16.8" customHeight="1">
      <c r="A1704" s="41"/>
      <c r="B1704" s="47"/>
      <c r="C1704" s="319" t="s">
        <v>21</v>
      </c>
      <c r="D1704" s="319" t="s">
        <v>3157</v>
      </c>
      <c r="E1704" s="20" t="s">
        <v>21</v>
      </c>
      <c r="F1704" s="320">
        <v>-27.675000000000001</v>
      </c>
      <c r="G1704" s="41"/>
      <c r="H1704" s="47"/>
    </row>
    <row r="1705" s="2" customFormat="1" ht="16.8" customHeight="1">
      <c r="A1705" s="41"/>
      <c r="B1705" s="47"/>
      <c r="C1705" s="319" t="s">
        <v>21</v>
      </c>
      <c r="D1705" s="319" t="s">
        <v>3059</v>
      </c>
      <c r="E1705" s="20" t="s">
        <v>21</v>
      </c>
      <c r="F1705" s="320">
        <v>-17.625</v>
      </c>
      <c r="G1705" s="41"/>
      <c r="H1705" s="47"/>
    </row>
    <row r="1706" s="2" customFormat="1" ht="16.8" customHeight="1">
      <c r="A1706" s="41"/>
      <c r="B1706" s="47"/>
      <c r="C1706" s="319" t="s">
        <v>21</v>
      </c>
      <c r="D1706" s="319" t="s">
        <v>3060</v>
      </c>
      <c r="E1706" s="20" t="s">
        <v>21</v>
      </c>
      <c r="F1706" s="320">
        <v>-13.25</v>
      </c>
      <c r="G1706" s="41"/>
      <c r="H1706" s="47"/>
    </row>
    <row r="1707" s="2" customFormat="1" ht="16.8" customHeight="1">
      <c r="A1707" s="41"/>
      <c r="B1707" s="47"/>
      <c r="C1707" s="319" t="s">
        <v>21</v>
      </c>
      <c r="D1707" s="319" t="s">
        <v>2989</v>
      </c>
      <c r="E1707" s="20" t="s">
        <v>21</v>
      </c>
      <c r="F1707" s="320">
        <v>0</v>
      </c>
      <c r="G1707" s="41"/>
      <c r="H1707" s="47"/>
    </row>
    <row r="1708" s="2" customFormat="1" ht="16.8" customHeight="1">
      <c r="A1708" s="41"/>
      <c r="B1708" s="47"/>
      <c r="C1708" s="319" t="s">
        <v>21</v>
      </c>
      <c r="D1708" s="319" t="s">
        <v>3158</v>
      </c>
      <c r="E1708" s="20" t="s">
        <v>21</v>
      </c>
      <c r="F1708" s="320">
        <v>68.340000000000003</v>
      </c>
      <c r="G1708" s="41"/>
      <c r="H1708" s="47"/>
    </row>
    <row r="1709" s="2" customFormat="1" ht="16.8" customHeight="1">
      <c r="A1709" s="41"/>
      <c r="B1709" s="47"/>
      <c r="C1709" s="319" t="s">
        <v>21</v>
      </c>
      <c r="D1709" s="319" t="s">
        <v>3159</v>
      </c>
      <c r="E1709" s="20" t="s">
        <v>21</v>
      </c>
      <c r="F1709" s="320">
        <v>74.859999999999999</v>
      </c>
      <c r="G1709" s="41"/>
      <c r="H1709" s="47"/>
    </row>
    <row r="1710" s="2" customFormat="1" ht="16.8" customHeight="1">
      <c r="A1710" s="41"/>
      <c r="B1710" s="47"/>
      <c r="C1710" s="319" t="s">
        <v>21</v>
      </c>
      <c r="D1710" s="319" t="s">
        <v>3160</v>
      </c>
      <c r="E1710" s="20" t="s">
        <v>21</v>
      </c>
      <c r="F1710" s="320">
        <v>8.0519999999999996</v>
      </c>
      <c r="G1710" s="41"/>
      <c r="H1710" s="47"/>
    </row>
    <row r="1711" s="2" customFormat="1" ht="16.8" customHeight="1">
      <c r="A1711" s="41"/>
      <c r="B1711" s="47"/>
      <c r="C1711" s="319" t="s">
        <v>21</v>
      </c>
      <c r="D1711" s="319" t="s">
        <v>3065</v>
      </c>
      <c r="E1711" s="20" t="s">
        <v>21</v>
      </c>
      <c r="F1711" s="320">
        <v>138.56999999999999</v>
      </c>
      <c r="G1711" s="41"/>
      <c r="H1711" s="47"/>
    </row>
    <row r="1712" s="2" customFormat="1" ht="16.8" customHeight="1">
      <c r="A1712" s="41"/>
      <c r="B1712" s="47"/>
      <c r="C1712" s="319" t="s">
        <v>21</v>
      </c>
      <c r="D1712" s="319" t="s">
        <v>3161</v>
      </c>
      <c r="E1712" s="20" t="s">
        <v>21</v>
      </c>
      <c r="F1712" s="320">
        <v>-10.625</v>
      </c>
      <c r="G1712" s="41"/>
      <c r="H1712" s="47"/>
    </row>
    <row r="1713" s="2" customFormat="1" ht="16.8" customHeight="1">
      <c r="A1713" s="41"/>
      <c r="B1713" s="47"/>
      <c r="C1713" s="319" t="s">
        <v>21</v>
      </c>
      <c r="D1713" s="319" t="s">
        <v>3067</v>
      </c>
      <c r="E1713" s="20" t="s">
        <v>21</v>
      </c>
      <c r="F1713" s="320">
        <v>-10.191000000000001</v>
      </c>
      <c r="G1713" s="41"/>
      <c r="H1713" s="47"/>
    </row>
    <row r="1714" s="2" customFormat="1" ht="16.8" customHeight="1">
      <c r="A1714" s="41"/>
      <c r="B1714" s="47"/>
      <c r="C1714" s="319" t="s">
        <v>21</v>
      </c>
      <c r="D1714" s="319" t="s">
        <v>3068</v>
      </c>
      <c r="E1714" s="20" t="s">
        <v>21</v>
      </c>
      <c r="F1714" s="320">
        <v>-16.053000000000001</v>
      </c>
      <c r="G1714" s="41"/>
      <c r="H1714" s="47"/>
    </row>
    <row r="1715" s="2" customFormat="1" ht="16.8" customHeight="1">
      <c r="A1715" s="41"/>
      <c r="B1715" s="47"/>
      <c r="C1715" s="319" t="s">
        <v>21</v>
      </c>
      <c r="D1715" s="319" t="s">
        <v>3003</v>
      </c>
      <c r="E1715" s="20" t="s">
        <v>21</v>
      </c>
      <c r="F1715" s="320">
        <v>0</v>
      </c>
      <c r="G1715" s="41"/>
      <c r="H1715" s="47"/>
    </row>
    <row r="1716" s="2" customFormat="1" ht="16.8" customHeight="1">
      <c r="A1716" s="41"/>
      <c r="B1716" s="47"/>
      <c r="C1716" s="319" t="s">
        <v>21</v>
      </c>
      <c r="D1716" s="319" t="s">
        <v>3162</v>
      </c>
      <c r="E1716" s="20" t="s">
        <v>21</v>
      </c>
      <c r="F1716" s="320">
        <v>110.90000000000001</v>
      </c>
      <c r="G1716" s="41"/>
      <c r="H1716" s="47"/>
    </row>
    <row r="1717" s="2" customFormat="1" ht="16.8" customHeight="1">
      <c r="A1717" s="41"/>
      <c r="B1717" s="47"/>
      <c r="C1717" s="319" t="s">
        <v>21</v>
      </c>
      <c r="D1717" s="319" t="s">
        <v>3070</v>
      </c>
      <c r="E1717" s="20" t="s">
        <v>21</v>
      </c>
      <c r="F1717" s="320">
        <v>-11.25</v>
      </c>
      <c r="G1717" s="41"/>
      <c r="H1717" s="47"/>
    </row>
    <row r="1718" s="2" customFormat="1" ht="16.8" customHeight="1">
      <c r="A1718" s="41"/>
      <c r="B1718" s="47"/>
      <c r="C1718" s="319" t="s">
        <v>21</v>
      </c>
      <c r="D1718" s="319" t="s">
        <v>3054</v>
      </c>
      <c r="E1718" s="20" t="s">
        <v>21</v>
      </c>
      <c r="F1718" s="320">
        <v>-1.76</v>
      </c>
      <c r="G1718" s="41"/>
      <c r="H1718" s="47"/>
    </row>
    <row r="1719" s="2" customFormat="1" ht="16.8" customHeight="1">
      <c r="A1719" s="41"/>
      <c r="B1719" s="47"/>
      <c r="C1719" s="319" t="s">
        <v>21</v>
      </c>
      <c r="D1719" s="319" t="s">
        <v>21</v>
      </c>
      <c r="E1719" s="20" t="s">
        <v>21</v>
      </c>
      <c r="F1719" s="320">
        <v>0</v>
      </c>
      <c r="G1719" s="41"/>
      <c r="H1719" s="47"/>
    </row>
    <row r="1720" s="2" customFormat="1" ht="16.8" customHeight="1">
      <c r="A1720" s="41"/>
      <c r="B1720" s="47"/>
      <c r="C1720" s="319" t="s">
        <v>21</v>
      </c>
      <c r="D1720" s="319" t="s">
        <v>3163</v>
      </c>
      <c r="E1720" s="20" t="s">
        <v>21</v>
      </c>
      <c r="F1720" s="320">
        <v>0</v>
      </c>
      <c r="G1720" s="41"/>
      <c r="H1720" s="47"/>
    </row>
    <row r="1721" s="2" customFormat="1" ht="16.8" customHeight="1">
      <c r="A1721" s="41"/>
      <c r="B1721" s="47"/>
      <c r="C1721" s="319" t="s">
        <v>21</v>
      </c>
      <c r="D1721" s="319" t="s">
        <v>3164</v>
      </c>
      <c r="E1721" s="20" t="s">
        <v>21</v>
      </c>
      <c r="F1721" s="320">
        <v>99.290000000000006</v>
      </c>
      <c r="G1721" s="41"/>
      <c r="H1721" s="47"/>
    </row>
    <row r="1722" s="2" customFormat="1" ht="16.8" customHeight="1">
      <c r="A1722" s="41"/>
      <c r="B1722" s="47"/>
      <c r="C1722" s="319" t="s">
        <v>21</v>
      </c>
      <c r="D1722" s="319" t="s">
        <v>3165</v>
      </c>
      <c r="E1722" s="20" t="s">
        <v>21</v>
      </c>
      <c r="F1722" s="320">
        <v>0</v>
      </c>
      <c r="G1722" s="41"/>
      <c r="H1722" s="47"/>
    </row>
    <row r="1723" s="2" customFormat="1" ht="16.8" customHeight="1">
      <c r="A1723" s="41"/>
      <c r="B1723" s="47"/>
      <c r="C1723" s="319" t="s">
        <v>21</v>
      </c>
      <c r="D1723" s="319" t="s">
        <v>3166</v>
      </c>
      <c r="E1723" s="20" t="s">
        <v>21</v>
      </c>
      <c r="F1723" s="320">
        <v>-10.805</v>
      </c>
      <c r="G1723" s="41"/>
      <c r="H1723" s="47"/>
    </row>
    <row r="1724" s="2" customFormat="1" ht="16.8" customHeight="1">
      <c r="A1724" s="41"/>
      <c r="B1724" s="47"/>
      <c r="C1724" s="319" t="s">
        <v>21</v>
      </c>
      <c r="D1724" s="319" t="s">
        <v>21</v>
      </c>
      <c r="E1724" s="20" t="s">
        <v>21</v>
      </c>
      <c r="F1724" s="320">
        <v>0</v>
      </c>
      <c r="G1724" s="41"/>
      <c r="H1724" s="47"/>
    </row>
    <row r="1725" s="2" customFormat="1" ht="16.8" customHeight="1">
      <c r="A1725" s="41"/>
      <c r="B1725" s="47"/>
      <c r="C1725" s="319" t="s">
        <v>2936</v>
      </c>
      <c r="D1725" s="319" t="s">
        <v>380</v>
      </c>
      <c r="E1725" s="20" t="s">
        <v>21</v>
      </c>
      <c r="F1725" s="320">
        <v>1141.403</v>
      </c>
      <c r="G1725" s="41"/>
      <c r="H1725" s="47"/>
    </row>
    <row r="1726" s="2" customFormat="1" ht="16.8" customHeight="1">
      <c r="A1726" s="41"/>
      <c r="B1726" s="47"/>
      <c r="C1726" s="321" t="s">
        <v>6195</v>
      </c>
      <c r="D1726" s="41"/>
      <c r="E1726" s="41"/>
      <c r="F1726" s="41"/>
      <c r="G1726" s="41"/>
      <c r="H1726" s="47"/>
    </row>
    <row r="1727" s="2" customFormat="1" ht="16.8" customHeight="1">
      <c r="A1727" s="41"/>
      <c r="B1727" s="47"/>
      <c r="C1727" s="319" t="s">
        <v>3147</v>
      </c>
      <c r="D1727" s="319" t="s">
        <v>6275</v>
      </c>
      <c r="E1727" s="20" t="s">
        <v>248</v>
      </c>
      <c r="F1727" s="320">
        <v>1141.403</v>
      </c>
      <c r="G1727" s="41"/>
      <c r="H1727" s="47"/>
    </row>
    <row r="1728" s="2" customFormat="1" ht="16.8" customHeight="1">
      <c r="A1728" s="41"/>
      <c r="B1728" s="47"/>
      <c r="C1728" s="319" t="s">
        <v>2978</v>
      </c>
      <c r="D1728" s="319" t="s">
        <v>6273</v>
      </c>
      <c r="E1728" s="20" t="s">
        <v>248</v>
      </c>
      <c r="F1728" s="320">
        <v>1356.7719999999999</v>
      </c>
      <c r="G1728" s="41"/>
      <c r="H1728" s="47"/>
    </row>
    <row r="1729" s="2" customFormat="1" ht="16.8" customHeight="1">
      <c r="A1729" s="41"/>
      <c r="B1729" s="47"/>
      <c r="C1729" s="319" t="s">
        <v>3007</v>
      </c>
      <c r="D1729" s="319" t="s">
        <v>6274</v>
      </c>
      <c r="E1729" s="20" t="s">
        <v>248</v>
      </c>
      <c r="F1729" s="320">
        <v>1356.7719999999999</v>
      </c>
      <c r="G1729" s="41"/>
      <c r="H1729" s="47"/>
    </row>
    <row r="1730" s="2" customFormat="1" ht="16.8" customHeight="1">
      <c r="A1730" s="41"/>
      <c r="B1730" s="47"/>
      <c r="C1730" s="315" t="s">
        <v>2938</v>
      </c>
      <c r="D1730" s="316" t="s">
        <v>21</v>
      </c>
      <c r="E1730" s="317" t="s">
        <v>21</v>
      </c>
      <c r="F1730" s="318">
        <v>496.452</v>
      </c>
      <c r="G1730" s="41"/>
      <c r="H1730" s="47"/>
    </row>
    <row r="1731" s="2" customFormat="1" ht="16.8" customHeight="1">
      <c r="A1731" s="41"/>
      <c r="B1731" s="47"/>
      <c r="C1731" s="319" t="s">
        <v>21</v>
      </c>
      <c r="D1731" s="319" t="s">
        <v>3015</v>
      </c>
      <c r="E1731" s="20" t="s">
        <v>21</v>
      </c>
      <c r="F1731" s="320">
        <v>0</v>
      </c>
      <c r="G1731" s="41"/>
      <c r="H1731" s="47"/>
    </row>
    <row r="1732" s="2" customFormat="1" ht="16.8" customHeight="1">
      <c r="A1732" s="41"/>
      <c r="B1732" s="47"/>
      <c r="C1732" s="319" t="s">
        <v>21</v>
      </c>
      <c r="D1732" s="319" t="s">
        <v>2988</v>
      </c>
      <c r="E1732" s="20" t="s">
        <v>21</v>
      </c>
      <c r="F1732" s="320">
        <v>0</v>
      </c>
      <c r="G1732" s="41"/>
      <c r="H1732" s="47"/>
    </row>
    <row r="1733" s="2" customFormat="1" ht="16.8" customHeight="1">
      <c r="A1733" s="41"/>
      <c r="B1733" s="47"/>
      <c r="C1733" s="319" t="s">
        <v>21</v>
      </c>
      <c r="D1733" s="319" t="s">
        <v>2989</v>
      </c>
      <c r="E1733" s="20" t="s">
        <v>21</v>
      </c>
      <c r="F1733" s="320">
        <v>0</v>
      </c>
      <c r="G1733" s="41"/>
      <c r="H1733" s="47"/>
    </row>
    <row r="1734" s="2" customFormat="1" ht="16.8" customHeight="1">
      <c r="A1734" s="41"/>
      <c r="B1734" s="47"/>
      <c r="C1734" s="319" t="s">
        <v>21</v>
      </c>
      <c r="D1734" s="319" t="s">
        <v>3016</v>
      </c>
      <c r="E1734" s="20" t="s">
        <v>21</v>
      </c>
      <c r="F1734" s="320">
        <v>12.949999999999999</v>
      </c>
      <c r="G1734" s="41"/>
      <c r="H1734" s="47"/>
    </row>
    <row r="1735" s="2" customFormat="1" ht="16.8" customHeight="1">
      <c r="A1735" s="41"/>
      <c r="B1735" s="47"/>
      <c r="C1735" s="319" t="s">
        <v>21</v>
      </c>
      <c r="D1735" s="319" t="s">
        <v>3017</v>
      </c>
      <c r="E1735" s="20" t="s">
        <v>21</v>
      </c>
      <c r="F1735" s="320">
        <v>14.800000000000001</v>
      </c>
      <c r="G1735" s="41"/>
      <c r="H1735" s="47"/>
    </row>
    <row r="1736" s="2" customFormat="1" ht="16.8" customHeight="1">
      <c r="A1736" s="41"/>
      <c r="B1736" s="47"/>
      <c r="C1736" s="319" t="s">
        <v>21</v>
      </c>
      <c r="D1736" s="319" t="s">
        <v>3018</v>
      </c>
      <c r="E1736" s="20" t="s">
        <v>21</v>
      </c>
      <c r="F1736" s="320">
        <v>0</v>
      </c>
      <c r="G1736" s="41"/>
      <c r="H1736" s="47"/>
    </row>
    <row r="1737" s="2" customFormat="1" ht="16.8" customHeight="1">
      <c r="A1737" s="41"/>
      <c r="B1737" s="47"/>
      <c r="C1737" s="319" t="s">
        <v>21</v>
      </c>
      <c r="D1737" s="319" t="s">
        <v>3019</v>
      </c>
      <c r="E1737" s="20" t="s">
        <v>21</v>
      </c>
      <c r="F1737" s="320">
        <v>7.9500000000000002</v>
      </c>
      <c r="G1737" s="41"/>
      <c r="H1737" s="47"/>
    </row>
    <row r="1738" s="2" customFormat="1" ht="16.8" customHeight="1">
      <c r="A1738" s="41"/>
      <c r="B1738" s="47"/>
      <c r="C1738" s="319" t="s">
        <v>21</v>
      </c>
      <c r="D1738" s="319" t="s">
        <v>3020</v>
      </c>
      <c r="E1738" s="20" t="s">
        <v>21</v>
      </c>
      <c r="F1738" s="320">
        <v>89.903999999999996</v>
      </c>
      <c r="G1738" s="41"/>
      <c r="H1738" s="47"/>
    </row>
    <row r="1739" s="2" customFormat="1" ht="16.8" customHeight="1">
      <c r="A1739" s="41"/>
      <c r="B1739" s="47"/>
      <c r="C1739" s="319" t="s">
        <v>21</v>
      </c>
      <c r="D1739" s="319" t="s">
        <v>2996</v>
      </c>
      <c r="E1739" s="20" t="s">
        <v>21</v>
      </c>
      <c r="F1739" s="320">
        <v>0</v>
      </c>
      <c r="G1739" s="41"/>
      <c r="H1739" s="47"/>
    </row>
    <row r="1740" s="2" customFormat="1" ht="16.8" customHeight="1">
      <c r="A1740" s="41"/>
      <c r="B1740" s="47"/>
      <c r="C1740" s="319" t="s">
        <v>21</v>
      </c>
      <c r="D1740" s="319" t="s">
        <v>3021</v>
      </c>
      <c r="E1740" s="20" t="s">
        <v>21</v>
      </c>
      <c r="F1740" s="320">
        <v>14.300000000000001</v>
      </c>
      <c r="G1740" s="41"/>
      <c r="H1740" s="47"/>
    </row>
    <row r="1741" s="2" customFormat="1" ht="16.8" customHeight="1">
      <c r="A1741" s="41"/>
      <c r="B1741" s="47"/>
      <c r="C1741" s="319" t="s">
        <v>21</v>
      </c>
      <c r="D1741" s="319" t="s">
        <v>3022</v>
      </c>
      <c r="E1741" s="20" t="s">
        <v>21</v>
      </c>
      <c r="F1741" s="320">
        <v>30</v>
      </c>
      <c r="G1741" s="41"/>
      <c r="H1741" s="47"/>
    </row>
    <row r="1742" s="2" customFormat="1" ht="16.8" customHeight="1">
      <c r="A1742" s="41"/>
      <c r="B1742" s="47"/>
      <c r="C1742" s="319" t="s">
        <v>21</v>
      </c>
      <c r="D1742" s="319" t="s">
        <v>3023</v>
      </c>
      <c r="E1742" s="20" t="s">
        <v>21</v>
      </c>
      <c r="F1742" s="320">
        <v>28.5</v>
      </c>
      <c r="G1742" s="41"/>
      <c r="H1742" s="47"/>
    </row>
    <row r="1743" s="2" customFormat="1" ht="16.8" customHeight="1">
      <c r="A1743" s="41"/>
      <c r="B1743" s="47"/>
      <c r="C1743" s="319" t="s">
        <v>21</v>
      </c>
      <c r="D1743" s="319" t="s">
        <v>2998</v>
      </c>
      <c r="E1743" s="20" t="s">
        <v>21</v>
      </c>
      <c r="F1743" s="320">
        <v>0</v>
      </c>
      <c r="G1743" s="41"/>
      <c r="H1743" s="47"/>
    </row>
    <row r="1744" s="2" customFormat="1" ht="16.8" customHeight="1">
      <c r="A1744" s="41"/>
      <c r="B1744" s="47"/>
      <c r="C1744" s="319" t="s">
        <v>21</v>
      </c>
      <c r="D1744" s="319" t="s">
        <v>2996</v>
      </c>
      <c r="E1744" s="20" t="s">
        <v>21</v>
      </c>
      <c r="F1744" s="320">
        <v>0</v>
      </c>
      <c r="G1744" s="41"/>
      <c r="H1744" s="47"/>
    </row>
    <row r="1745" s="2" customFormat="1" ht="16.8" customHeight="1">
      <c r="A1745" s="41"/>
      <c r="B1745" s="47"/>
      <c r="C1745" s="319" t="s">
        <v>21</v>
      </c>
      <c r="D1745" s="319" t="s">
        <v>3024</v>
      </c>
      <c r="E1745" s="20" t="s">
        <v>21</v>
      </c>
      <c r="F1745" s="320">
        <v>38.25</v>
      </c>
      <c r="G1745" s="41"/>
      <c r="H1745" s="47"/>
    </row>
    <row r="1746" s="2" customFormat="1" ht="16.8" customHeight="1">
      <c r="A1746" s="41"/>
      <c r="B1746" s="47"/>
      <c r="C1746" s="319" t="s">
        <v>21</v>
      </c>
      <c r="D1746" s="319" t="s">
        <v>3025</v>
      </c>
      <c r="E1746" s="20" t="s">
        <v>21</v>
      </c>
      <c r="F1746" s="320">
        <v>4.7000000000000002</v>
      </c>
      <c r="G1746" s="41"/>
      <c r="H1746" s="47"/>
    </row>
    <row r="1747" s="2" customFormat="1" ht="16.8" customHeight="1">
      <c r="A1747" s="41"/>
      <c r="B1747" s="47"/>
      <c r="C1747" s="319" t="s">
        <v>21</v>
      </c>
      <c r="D1747" s="319" t="s">
        <v>3001</v>
      </c>
      <c r="E1747" s="20" t="s">
        <v>21</v>
      </c>
      <c r="F1747" s="320">
        <v>0</v>
      </c>
      <c r="G1747" s="41"/>
      <c r="H1747" s="47"/>
    </row>
    <row r="1748" s="2" customFormat="1" ht="16.8" customHeight="1">
      <c r="A1748" s="41"/>
      <c r="B1748" s="47"/>
      <c r="C1748" s="319" t="s">
        <v>21</v>
      </c>
      <c r="D1748" s="319" t="s">
        <v>3026</v>
      </c>
      <c r="E1748" s="20" t="s">
        <v>21</v>
      </c>
      <c r="F1748" s="320">
        <v>57.595999999999997</v>
      </c>
      <c r="G1748" s="41"/>
      <c r="H1748" s="47"/>
    </row>
    <row r="1749" s="2" customFormat="1" ht="16.8" customHeight="1">
      <c r="A1749" s="41"/>
      <c r="B1749" s="47"/>
      <c r="C1749" s="319" t="s">
        <v>21</v>
      </c>
      <c r="D1749" s="319" t="s">
        <v>3027</v>
      </c>
      <c r="E1749" s="20" t="s">
        <v>21</v>
      </c>
      <c r="F1749" s="320">
        <v>42.75</v>
      </c>
      <c r="G1749" s="41"/>
      <c r="H1749" s="47"/>
    </row>
    <row r="1750" s="2" customFormat="1" ht="16.8" customHeight="1">
      <c r="A1750" s="41"/>
      <c r="B1750" s="47"/>
      <c r="C1750" s="319" t="s">
        <v>21</v>
      </c>
      <c r="D1750" s="319" t="s">
        <v>3028</v>
      </c>
      <c r="E1750" s="20" t="s">
        <v>21</v>
      </c>
      <c r="F1750" s="320">
        <v>34.5</v>
      </c>
      <c r="G1750" s="41"/>
      <c r="H1750" s="47"/>
    </row>
    <row r="1751" s="2" customFormat="1" ht="16.8" customHeight="1">
      <c r="A1751" s="41"/>
      <c r="B1751" s="47"/>
      <c r="C1751" s="319" t="s">
        <v>21</v>
      </c>
      <c r="D1751" s="319" t="s">
        <v>2989</v>
      </c>
      <c r="E1751" s="20" t="s">
        <v>21</v>
      </c>
      <c r="F1751" s="320">
        <v>0</v>
      </c>
      <c r="G1751" s="41"/>
      <c r="H1751" s="47"/>
    </row>
    <row r="1752" s="2" customFormat="1" ht="16.8" customHeight="1">
      <c r="A1752" s="41"/>
      <c r="B1752" s="47"/>
      <c r="C1752" s="319" t="s">
        <v>21</v>
      </c>
      <c r="D1752" s="319" t="s">
        <v>3029</v>
      </c>
      <c r="E1752" s="20" t="s">
        <v>21</v>
      </c>
      <c r="F1752" s="320">
        <v>28.600000000000001</v>
      </c>
      <c r="G1752" s="41"/>
      <c r="H1752" s="47"/>
    </row>
    <row r="1753" s="2" customFormat="1" ht="16.8" customHeight="1">
      <c r="A1753" s="41"/>
      <c r="B1753" s="47"/>
      <c r="C1753" s="319" t="s">
        <v>21</v>
      </c>
      <c r="D1753" s="319" t="s">
        <v>3030</v>
      </c>
      <c r="E1753" s="20" t="s">
        <v>21</v>
      </c>
      <c r="F1753" s="320">
        <v>19.876000000000001</v>
      </c>
      <c r="G1753" s="41"/>
      <c r="H1753" s="47"/>
    </row>
    <row r="1754" s="2" customFormat="1" ht="16.8" customHeight="1">
      <c r="A1754" s="41"/>
      <c r="B1754" s="47"/>
      <c r="C1754" s="319" t="s">
        <v>21</v>
      </c>
      <c r="D1754" s="319" t="s">
        <v>3031</v>
      </c>
      <c r="E1754" s="20" t="s">
        <v>21</v>
      </c>
      <c r="F1754" s="320">
        <v>30.975999999999999</v>
      </c>
      <c r="G1754" s="41"/>
      <c r="H1754" s="47"/>
    </row>
    <row r="1755" s="2" customFormat="1" ht="16.8" customHeight="1">
      <c r="A1755" s="41"/>
      <c r="B1755" s="47"/>
      <c r="C1755" s="319" t="s">
        <v>21</v>
      </c>
      <c r="D1755" s="319" t="s">
        <v>3003</v>
      </c>
      <c r="E1755" s="20" t="s">
        <v>21</v>
      </c>
      <c r="F1755" s="320">
        <v>0</v>
      </c>
      <c r="G1755" s="41"/>
      <c r="H1755" s="47"/>
    </row>
    <row r="1756" s="2" customFormat="1" ht="16.8" customHeight="1">
      <c r="A1756" s="41"/>
      <c r="B1756" s="47"/>
      <c r="C1756" s="319" t="s">
        <v>21</v>
      </c>
      <c r="D1756" s="319" t="s">
        <v>3032</v>
      </c>
      <c r="E1756" s="20" t="s">
        <v>21</v>
      </c>
      <c r="F1756" s="320">
        <v>25.5</v>
      </c>
      <c r="G1756" s="41"/>
      <c r="H1756" s="47"/>
    </row>
    <row r="1757" s="2" customFormat="1" ht="16.8" customHeight="1">
      <c r="A1757" s="41"/>
      <c r="B1757" s="47"/>
      <c r="C1757" s="319" t="s">
        <v>21</v>
      </c>
      <c r="D1757" s="319" t="s">
        <v>3025</v>
      </c>
      <c r="E1757" s="20" t="s">
        <v>21</v>
      </c>
      <c r="F1757" s="320">
        <v>4.7000000000000002</v>
      </c>
      <c r="G1757" s="41"/>
      <c r="H1757" s="47"/>
    </row>
    <row r="1758" s="2" customFormat="1" ht="16.8" customHeight="1">
      <c r="A1758" s="41"/>
      <c r="B1758" s="47"/>
      <c r="C1758" s="319" t="s">
        <v>21</v>
      </c>
      <c r="D1758" s="319" t="s">
        <v>3033</v>
      </c>
      <c r="E1758" s="20" t="s">
        <v>21</v>
      </c>
      <c r="F1758" s="320">
        <v>10.6</v>
      </c>
      <c r="G1758" s="41"/>
      <c r="H1758" s="47"/>
    </row>
    <row r="1759" s="2" customFormat="1" ht="16.8" customHeight="1">
      <c r="A1759" s="41"/>
      <c r="B1759" s="47"/>
      <c r="C1759" s="319" t="s">
        <v>21</v>
      </c>
      <c r="D1759" s="319" t="s">
        <v>21</v>
      </c>
      <c r="E1759" s="20" t="s">
        <v>21</v>
      </c>
      <c r="F1759" s="320">
        <v>0</v>
      </c>
      <c r="G1759" s="41"/>
      <c r="H1759" s="47"/>
    </row>
    <row r="1760" s="2" customFormat="1" ht="16.8" customHeight="1">
      <c r="A1760" s="41"/>
      <c r="B1760" s="47"/>
      <c r="C1760" s="319" t="s">
        <v>2938</v>
      </c>
      <c r="D1760" s="319" t="s">
        <v>380</v>
      </c>
      <c r="E1760" s="20" t="s">
        <v>21</v>
      </c>
      <c r="F1760" s="320">
        <v>496.452</v>
      </c>
      <c r="G1760" s="41"/>
      <c r="H1760" s="47"/>
    </row>
    <row r="1761" s="2" customFormat="1" ht="16.8" customHeight="1">
      <c r="A1761" s="41"/>
      <c r="B1761" s="47"/>
      <c r="C1761" s="321" t="s">
        <v>6195</v>
      </c>
      <c r="D1761" s="41"/>
      <c r="E1761" s="41"/>
      <c r="F1761" s="41"/>
      <c r="G1761" s="41"/>
      <c r="H1761" s="47"/>
    </row>
    <row r="1762" s="2" customFormat="1" ht="16.8" customHeight="1">
      <c r="A1762" s="41"/>
      <c r="B1762" s="47"/>
      <c r="C1762" s="319" t="s">
        <v>3011</v>
      </c>
      <c r="D1762" s="319" t="s">
        <v>6276</v>
      </c>
      <c r="E1762" s="20" t="s">
        <v>424</v>
      </c>
      <c r="F1762" s="320">
        <v>496.452</v>
      </c>
      <c r="G1762" s="41"/>
      <c r="H1762" s="47"/>
    </row>
    <row r="1763" s="2" customFormat="1" ht="16.8" customHeight="1">
      <c r="A1763" s="41"/>
      <c r="B1763" s="47"/>
      <c r="C1763" s="319" t="s">
        <v>3147</v>
      </c>
      <c r="D1763" s="319" t="s">
        <v>6275</v>
      </c>
      <c r="E1763" s="20" t="s">
        <v>248</v>
      </c>
      <c r="F1763" s="320">
        <v>1141.403</v>
      </c>
      <c r="G1763" s="41"/>
      <c r="H1763" s="47"/>
    </row>
    <row r="1764" s="2" customFormat="1" ht="16.8" customHeight="1">
      <c r="A1764" s="41"/>
      <c r="B1764" s="47"/>
      <c r="C1764" s="319" t="s">
        <v>3034</v>
      </c>
      <c r="D1764" s="319" t="s">
        <v>3035</v>
      </c>
      <c r="E1764" s="20" t="s">
        <v>248</v>
      </c>
      <c r="F1764" s="320">
        <v>104.255</v>
      </c>
      <c r="G1764" s="41"/>
      <c r="H1764" s="47"/>
    </row>
    <row r="1765" s="2" customFormat="1" ht="16.8" customHeight="1">
      <c r="A1765" s="41"/>
      <c r="B1765" s="47"/>
      <c r="C1765" s="315" t="s">
        <v>587</v>
      </c>
      <c r="D1765" s="316" t="s">
        <v>21</v>
      </c>
      <c r="E1765" s="317" t="s">
        <v>21</v>
      </c>
      <c r="F1765" s="318">
        <v>20.329999999999998</v>
      </c>
      <c r="G1765" s="41"/>
      <c r="H1765" s="47"/>
    </row>
    <row r="1766" s="2" customFormat="1" ht="16.8" customHeight="1">
      <c r="A1766" s="41"/>
      <c r="B1766" s="47"/>
      <c r="C1766" s="315" t="s">
        <v>2940</v>
      </c>
      <c r="D1766" s="316" t="s">
        <v>21</v>
      </c>
      <c r="E1766" s="317" t="s">
        <v>21</v>
      </c>
      <c r="F1766" s="318">
        <v>157.678</v>
      </c>
      <c r="G1766" s="41"/>
      <c r="H1766" s="47"/>
    </row>
    <row r="1767" s="2" customFormat="1" ht="16.8" customHeight="1">
      <c r="A1767" s="41"/>
      <c r="B1767" s="47"/>
      <c r="C1767" s="319" t="s">
        <v>21</v>
      </c>
      <c r="D1767" s="319" t="s">
        <v>2987</v>
      </c>
      <c r="E1767" s="20" t="s">
        <v>21</v>
      </c>
      <c r="F1767" s="320">
        <v>0</v>
      </c>
      <c r="G1767" s="41"/>
      <c r="H1767" s="47"/>
    </row>
    <row r="1768" s="2" customFormat="1" ht="16.8" customHeight="1">
      <c r="A1768" s="41"/>
      <c r="B1768" s="47"/>
      <c r="C1768" s="319" t="s">
        <v>21</v>
      </c>
      <c r="D1768" s="319" t="s">
        <v>2988</v>
      </c>
      <c r="E1768" s="20" t="s">
        <v>21</v>
      </c>
      <c r="F1768" s="320">
        <v>0</v>
      </c>
      <c r="G1768" s="41"/>
      <c r="H1768" s="47"/>
    </row>
    <row r="1769" s="2" customFormat="1" ht="16.8" customHeight="1">
      <c r="A1769" s="41"/>
      <c r="B1769" s="47"/>
      <c r="C1769" s="319" t="s">
        <v>21</v>
      </c>
      <c r="D1769" s="319" t="s">
        <v>2989</v>
      </c>
      <c r="E1769" s="20" t="s">
        <v>21</v>
      </c>
      <c r="F1769" s="320">
        <v>0</v>
      </c>
      <c r="G1769" s="41"/>
      <c r="H1769" s="47"/>
    </row>
    <row r="1770" s="2" customFormat="1" ht="16.8" customHeight="1">
      <c r="A1770" s="41"/>
      <c r="B1770" s="47"/>
      <c r="C1770" s="319" t="s">
        <v>21</v>
      </c>
      <c r="D1770" s="319" t="s">
        <v>3243</v>
      </c>
      <c r="E1770" s="20" t="s">
        <v>21</v>
      </c>
      <c r="F1770" s="320">
        <v>10.48</v>
      </c>
      <c r="G1770" s="41"/>
      <c r="H1770" s="47"/>
    </row>
    <row r="1771" s="2" customFormat="1" ht="16.8" customHeight="1">
      <c r="A1771" s="41"/>
      <c r="B1771" s="47"/>
      <c r="C1771" s="319" t="s">
        <v>21</v>
      </c>
      <c r="D1771" s="319" t="s">
        <v>2992</v>
      </c>
      <c r="E1771" s="20" t="s">
        <v>21</v>
      </c>
      <c r="F1771" s="320">
        <v>0</v>
      </c>
      <c r="G1771" s="41"/>
      <c r="H1771" s="47"/>
    </row>
    <row r="1772" s="2" customFormat="1" ht="16.8" customHeight="1">
      <c r="A1772" s="41"/>
      <c r="B1772" s="47"/>
      <c r="C1772" s="319" t="s">
        <v>21</v>
      </c>
      <c r="D1772" s="319" t="s">
        <v>3244</v>
      </c>
      <c r="E1772" s="20" t="s">
        <v>21</v>
      </c>
      <c r="F1772" s="320">
        <v>5.0999999999999996</v>
      </c>
      <c r="G1772" s="41"/>
      <c r="H1772" s="47"/>
    </row>
    <row r="1773" s="2" customFormat="1" ht="16.8" customHeight="1">
      <c r="A1773" s="41"/>
      <c r="B1773" s="47"/>
      <c r="C1773" s="319" t="s">
        <v>21</v>
      </c>
      <c r="D1773" s="319" t="s">
        <v>2994</v>
      </c>
      <c r="E1773" s="20" t="s">
        <v>21</v>
      </c>
      <c r="F1773" s="320">
        <v>0</v>
      </c>
      <c r="G1773" s="41"/>
      <c r="H1773" s="47"/>
    </row>
    <row r="1774" s="2" customFormat="1" ht="16.8" customHeight="1">
      <c r="A1774" s="41"/>
      <c r="B1774" s="47"/>
      <c r="C1774" s="319" t="s">
        <v>21</v>
      </c>
      <c r="D1774" s="319" t="s">
        <v>3245</v>
      </c>
      <c r="E1774" s="20" t="s">
        <v>21</v>
      </c>
      <c r="F1774" s="320">
        <v>20.399999999999999</v>
      </c>
      <c r="G1774" s="41"/>
      <c r="H1774" s="47"/>
    </row>
    <row r="1775" s="2" customFormat="1" ht="16.8" customHeight="1">
      <c r="A1775" s="41"/>
      <c r="B1775" s="47"/>
      <c r="C1775" s="319" t="s">
        <v>21</v>
      </c>
      <c r="D1775" s="319" t="s">
        <v>2996</v>
      </c>
      <c r="E1775" s="20" t="s">
        <v>21</v>
      </c>
      <c r="F1775" s="320">
        <v>0</v>
      </c>
      <c r="G1775" s="41"/>
      <c r="H1775" s="47"/>
    </row>
    <row r="1776" s="2" customFormat="1" ht="16.8" customHeight="1">
      <c r="A1776" s="41"/>
      <c r="B1776" s="47"/>
      <c r="C1776" s="319" t="s">
        <v>21</v>
      </c>
      <c r="D1776" s="319" t="s">
        <v>3246</v>
      </c>
      <c r="E1776" s="20" t="s">
        <v>21</v>
      </c>
      <c r="F1776" s="320">
        <v>16.399999999999999</v>
      </c>
      <c r="G1776" s="41"/>
      <c r="H1776" s="47"/>
    </row>
    <row r="1777" s="2" customFormat="1" ht="16.8" customHeight="1">
      <c r="A1777" s="41"/>
      <c r="B1777" s="47"/>
      <c r="C1777" s="319" t="s">
        <v>21</v>
      </c>
      <c r="D1777" s="319" t="s">
        <v>2998</v>
      </c>
      <c r="E1777" s="20" t="s">
        <v>21</v>
      </c>
      <c r="F1777" s="320">
        <v>0</v>
      </c>
      <c r="G1777" s="41"/>
      <c r="H1777" s="47"/>
    </row>
    <row r="1778" s="2" customFormat="1" ht="16.8" customHeight="1">
      <c r="A1778" s="41"/>
      <c r="B1778" s="47"/>
      <c r="C1778" s="319" t="s">
        <v>21</v>
      </c>
      <c r="D1778" s="319" t="s">
        <v>2996</v>
      </c>
      <c r="E1778" s="20" t="s">
        <v>21</v>
      </c>
      <c r="F1778" s="320">
        <v>0</v>
      </c>
      <c r="G1778" s="41"/>
      <c r="H1778" s="47"/>
    </row>
    <row r="1779" s="2" customFormat="1" ht="16.8" customHeight="1">
      <c r="A1779" s="41"/>
      <c r="B1779" s="47"/>
      <c r="C1779" s="319" t="s">
        <v>21</v>
      </c>
      <c r="D1779" s="319" t="s">
        <v>2999</v>
      </c>
      <c r="E1779" s="20" t="s">
        <v>21</v>
      </c>
      <c r="F1779" s="320">
        <v>11.544000000000001</v>
      </c>
      <c r="G1779" s="41"/>
      <c r="H1779" s="47"/>
    </row>
    <row r="1780" s="2" customFormat="1" ht="16.8" customHeight="1">
      <c r="A1780" s="41"/>
      <c r="B1780" s="47"/>
      <c r="C1780" s="319" t="s">
        <v>21</v>
      </c>
      <c r="D1780" s="319" t="s">
        <v>3000</v>
      </c>
      <c r="E1780" s="20" t="s">
        <v>21</v>
      </c>
      <c r="F1780" s="320">
        <v>2.7000000000000002</v>
      </c>
      <c r="G1780" s="41"/>
      <c r="H1780" s="47"/>
    </row>
    <row r="1781" s="2" customFormat="1" ht="16.8" customHeight="1">
      <c r="A1781" s="41"/>
      <c r="B1781" s="47"/>
      <c r="C1781" s="319" t="s">
        <v>21</v>
      </c>
      <c r="D1781" s="319" t="s">
        <v>3001</v>
      </c>
      <c r="E1781" s="20" t="s">
        <v>21</v>
      </c>
      <c r="F1781" s="320">
        <v>0</v>
      </c>
      <c r="G1781" s="41"/>
      <c r="H1781" s="47"/>
    </row>
    <row r="1782" s="2" customFormat="1" ht="16.8" customHeight="1">
      <c r="A1782" s="41"/>
      <c r="B1782" s="47"/>
      <c r="C1782" s="319" t="s">
        <v>21</v>
      </c>
      <c r="D1782" s="319" t="s">
        <v>3002</v>
      </c>
      <c r="E1782" s="20" t="s">
        <v>21</v>
      </c>
      <c r="F1782" s="320">
        <v>47.259999999999998</v>
      </c>
      <c r="G1782" s="41"/>
      <c r="H1782" s="47"/>
    </row>
    <row r="1783" s="2" customFormat="1" ht="16.8" customHeight="1">
      <c r="A1783" s="41"/>
      <c r="B1783" s="47"/>
      <c r="C1783" s="319" t="s">
        <v>21</v>
      </c>
      <c r="D1783" s="319" t="s">
        <v>3003</v>
      </c>
      <c r="E1783" s="20" t="s">
        <v>21</v>
      </c>
      <c r="F1783" s="320">
        <v>0</v>
      </c>
      <c r="G1783" s="41"/>
      <c r="H1783" s="47"/>
    </row>
    <row r="1784" s="2" customFormat="1" ht="16.8" customHeight="1">
      <c r="A1784" s="41"/>
      <c r="B1784" s="47"/>
      <c r="C1784" s="319" t="s">
        <v>21</v>
      </c>
      <c r="D1784" s="319" t="s">
        <v>3004</v>
      </c>
      <c r="E1784" s="20" t="s">
        <v>21</v>
      </c>
      <c r="F1784" s="320">
        <v>8.2940000000000005</v>
      </c>
      <c r="G1784" s="41"/>
      <c r="H1784" s="47"/>
    </row>
    <row r="1785" s="2" customFormat="1" ht="16.8" customHeight="1">
      <c r="A1785" s="41"/>
      <c r="B1785" s="47"/>
      <c r="C1785" s="319" t="s">
        <v>21</v>
      </c>
      <c r="D1785" s="319" t="s">
        <v>2989</v>
      </c>
      <c r="E1785" s="20" t="s">
        <v>21</v>
      </c>
      <c r="F1785" s="320">
        <v>0</v>
      </c>
      <c r="G1785" s="41"/>
      <c r="H1785" s="47"/>
    </row>
    <row r="1786" s="2" customFormat="1" ht="16.8" customHeight="1">
      <c r="A1786" s="41"/>
      <c r="B1786" s="47"/>
      <c r="C1786" s="319" t="s">
        <v>21</v>
      </c>
      <c r="D1786" s="319" t="s">
        <v>3005</v>
      </c>
      <c r="E1786" s="20" t="s">
        <v>21</v>
      </c>
      <c r="F1786" s="320">
        <v>5.3399999999999999</v>
      </c>
      <c r="G1786" s="41"/>
      <c r="H1786" s="47"/>
    </row>
    <row r="1787" s="2" customFormat="1" ht="16.8" customHeight="1">
      <c r="A1787" s="41"/>
      <c r="B1787" s="47"/>
      <c r="C1787" s="319" t="s">
        <v>21</v>
      </c>
      <c r="D1787" s="319" t="s">
        <v>3006</v>
      </c>
      <c r="E1787" s="20" t="s">
        <v>21</v>
      </c>
      <c r="F1787" s="320">
        <v>30.16</v>
      </c>
      <c r="G1787" s="41"/>
      <c r="H1787" s="47"/>
    </row>
    <row r="1788" s="2" customFormat="1" ht="16.8" customHeight="1">
      <c r="A1788" s="41"/>
      <c r="B1788" s="47"/>
      <c r="C1788" s="319" t="s">
        <v>21</v>
      </c>
      <c r="D1788" s="319" t="s">
        <v>21</v>
      </c>
      <c r="E1788" s="20" t="s">
        <v>21</v>
      </c>
      <c r="F1788" s="320">
        <v>0</v>
      </c>
      <c r="G1788" s="41"/>
      <c r="H1788" s="47"/>
    </row>
    <row r="1789" s="2" customFormat="1" ht="16.8" customHeight="1">
      <c r="A1789" s="41"/>
      <c r="B1789" s="47"/>
      <c r="C1789" s="319" t="s">
        <v>2940</v>
      </c>
      <c r="D1789" s="319" t="s">
        <v>380</v>
      </c>
      <c r="E1789" s="20" t="s">
        <v>21</v>
      </c>
      <c r="F1789" s="320">
        <v>157.678</v>
      </c>
      <c r="G1789" s="41"/>
      <c r="H1789" s="47"/>
    </row>
    <row r="1790" s="2" customFormat="1" ht="16.8" customHeight="1">
      <c r="A1790" s="41"/>
      <c r="B1790" s="47"/>
      <c r="C1790" s="321" t="s">
        <v>6195</v>
      </c>
      <c r="D1790" s="41"/>
      <c r="E1790" s="41"/>
      <c r="F1790" s="41"/>
      <c r="G1790" s="41"/>
      <c r="H1790" s="47"/>
    </row>
    <row r="1791" s="2" customFormat="1" ht="16.8" customHeight="1">
      <c r="A1791" s="41"/>
      <c r="B1791" s="47"/>
      <c r="C1791" s="319" t="s">
        <v>3239</v>
      </c>
      <c r="D1791" s="319" t="s">
        <v>6277</v>
      </c>
      <c r="E1791" s="20" t="s">
        <v>248</v>
      </c>
      <c r="F1791" s="320">
        <v>157.678</v>
      </c>
      <c r="G1791" s="41"/>
      <c r="H1791" s="47"/>
    </row>
    <row r="1792" s="2" customFormat="1" ht="16.8" customHeight="1">
      <c r="A1792" s="41"/>
      <c r="B1792" s="47"/>
      <c r="C1792" s="319" t="s">
        <v>3269</v>
      </c>
      <c r="D1792" s="319" t="s">
        <v>6278</v>
      </c>
      <c r="E1792" s="20" t="s">
        <v>248</v>
      </c>
      <c r="F1792" s="320">
        <v>315.35599999999999</v>
      </c>
      <c r="G1792" s="41"/>
      <c r="H1792" s="47"/>
    </row>
    <row r="1793" s="2" customFormat="1" ht="16.8" customHeight="1">
      <c r="A1793" s="41"/>
      <c r="B1793" s="47"/>
      <c r="C1793" s="319" t="s">
        <v>1844</v>
      </c>
      <c r="D1793" s="319" t="s">
        <v>1845</v>
      </c>
      <c r="E1793" s="20" t="s">
        <v>284</v>
      </c>
      <c r="F1793" s="320">
        <v>0.053999999999999999</v>
      </c>
      <c r="G1793" s="41"/>
      <c r="H1793" s="47"/>
    </row>
    <row r="1794" s="2" customFormat="1">
      <c r="A1794" s="41"/>
      <c r="B1794" s="47"/>
      <c r="C1794" s="319" t="s">
        <v>1856</v>
      </c>
      <c r="D1794" s="319" t="s">
        <v>1857</v>
      </c>
      <c r="E1794" s="20" t="s">
        <v>248</v>
      </c>
      <c r="F1794" s="320">
        <v>385.05000000000001</v>
      </c>
      <c r="G1794" s="41"/>
      <c r="H1794" s="47"/>
    </row>
    <row r="1795" s="2" customFormat="1" ht="16.8" customHeight="1">
      <c r="A1795" s="41"/>
      <c r="B1795" s="47"/>
      <c r="C1795" s="315" t="s">
        <v>6279</v>
      </c>
      <c r="D1795" s="316" t="s">
        <v>21</v>
      </c>
      <c r="E1795" s="317" t="s">
        <v>21</v>
      </c>
      <c r="F1795" s="318">
        <v>193.13999999999999</v>
      </c>
      <c r="G1795" s="41"/>
      <c r="H1795" s="47"/>
    </row>
    <row r="1796" s="2" customFormat="1" ht="16.8" customHeight="1">
      <c r="A1796" s="41"/>
      <c r="B1796" s="47"/>
      <c r="C1796" s="315" t="s">
        <v>2942</v>
      </c>
      <c r="D1796" s="316" t="s">
        <v>21</v>
      </c>
      <c r="E1796" s="317" t="s">
        <v>21</v>
      </c>
      <c r="F1796" s="318">
        <v>193.13999999999999</v>
      </c>
      <c r="G1796" s="41"/>
      <c r="H1796" s="47"/>
    </row>
    <row r="1797" s="2" customFormat="1" ht="16.8" customHeight="1">
      <c r="A1797" s="41"/>
      <c r="B1797" s="47"/>
      <c r="C1797" s="319" t="s">
        <v>21</v>
      </c>
      <c r="D1797" s="319" t="s">
        <v>781</v>
      </c>
      <c r="E1797" s="20" t="s">
        <v>21</v>
      </c>
      <c r="F1797" s="320">
        <v>0</v>
      </c>
      <c r="G1797" s="41"/>
      <c r="H1797" s="47"/>
    </row>
    <row r="1798" s="2" customFormat="1" ht="16.8" customHeight="1">
      <c r="A1798" s="41"/>
      <c r="B1798" s="47"/>
      <c r="C1798" s="319" t="s">
        <v>21</v>
      </c>
      <c r="D1798" s="319" t="s">
        <v>783</v>
      </c>
      <c r="E1798" s="20" t="s">
        <v>21</v>
      </c>
      <c r="F1798" s="320">
        <v>0</v>
      </c>
      <c r="G1798" s="41"/>
      <c r="H1798" s="47"/>
    </row>
    <row r="1799" s="2" customFormat="1" ht="16.8" customHeight="1">
      <c r="A1799" s="41"/>
      <c r="B1799" s="47"/>
      <c r="C1799" s="319" t="s">
        <v>21</v>
      </c>
      <c r="D1799" s="319" t="s">
        <v>1755</v>
      </c>
      <c r="E1799" s="20" t="s">
        <v>21</v>
      </c>
      <c r="F1799" s="320">
        <v>56.659999999999997</v>
      </c>
      <c r="G1799" s="41"/>
      <c r="H1799" s="47"/>
    </row>
    <row r="1800" s="2" customFormat="1" ht="16.8" customHeight="1">
      <c r="A1800" s="41"/>
      <c r="B1800" s="47"/>
      <c r="C1800" s="319" t="s">
        <v>21</v>
      </c>
      <c r="D1800" s="319" t="s">
        <v>785</v>
      </c>
      <c r="E1800" s="20" t="s">
        <v>21</v>
      </c>
      <c r="F1800" s="320">
        <v>0</v>
      </c>
      <c r="G1800" s="41"/>
      <c r="H1800" s="47"/>
    </row>
    <row r="1801" s="2" customFormat="1" ht="16.8" customHeight="1">
      <c r="A1801" s="41"/>
      <c r="B1801" s="47"/>
      <c r="C1801" s="319" t="s">
        <v>21</v>
      </c>
      <c r="D1801" s="319" t="s">
        <v>1756</v>
      </c>
      <c r="E1801" s="20" t="s">
        <v>21</v>
      </c>
      <c r="F1801" s="320">
        <v>136.47999999999999</v>
      </c>
      <c r="G1801" s="41"/>
      <c r="H1801" s="47"/>
    </row>
    <row r="1802" s="2" customFormat="1" ht="16.8" customHeight="1">
      <c r="A1802" s="41"/>
      <c r="B1802" s="47"/>
      <c r="C1802" s="319" t="s">
        <v>21</v>
      </c>
      <c r="D1802" s="319" t="s">
        <v>21</v>
      </c>
      <c r="E1802" s="20" t="s">
        <v>21</v>
      </c>
      <c r="F1802" s="320">
        <v>0</v>
      </c>
      <c r="G1802" s="41"/>
      <c r="H1802" s="47"/>
    </row>
    <row r="1803" s="2" customFormat="1" ht="16.8" customHeight="1">
      <c r="A1803" s="41"/>
      <c r="B1803" s="47"/>
      <c r="C1803" s="319" t="s">
        <v>2942</v>
      </c>
      <c r="D1803" s="319" t="s">
        <v>380</v>
      </c>
      <c r="E1803" s="20" t="s">
        <v>21</v>
      </c>
      <c r="F1803" s="320">
        <v>193.13999999999999</v>
      </c>
      <c r="G1803" s="41"/>
      <c r="H1803" s="47"/>
    </row>
    <row r="1804" s="2" customFormat="1" ht="16.8" customHeight="1">
      <c r="A1804" s="41"/>
      <c r="B1804" s="47"/>
      <c r="C1804" s="321" t="s">
        <v>6195</v>
      </c>
      <c r="D1804" s="41"/>
      <c r="E1804" s="41"/>
      <c r="F1804" s="41"/>
      <c r="G1804" s="41"/>
      <c r="H1804" s="47"/>
    </row>
    <row r="1805" s="2" customFormat="1" ht="16.8" customHeight="1">
      <c r="A1805" s="41"/>
      <c r="B1805" s="47"/>
      <c r="C1805" s="319" t="s">
        <v>3249</v>
      </c>
      <c r="D1805" s="319" t="s">
        <v>6280</v>
      </c>
      <c r="E1805" s="20" t="s">
        <v>248</v>
      </c>
      <c r="F1805" s="320">
        <v>193.13999999999999</v>
      </c>
      <c r="G1805" s="41"/>
      <c r="H1805" s="47"/>
    </row>
    <row r="1806" s="2" customFormat="1" ht="16.8" customHeight="1">
      <c r="A1806" s="41"/>
      <c r="B1806" s="47"/>
      <c r="C1806" s="319" t="s">
        <v>3259</v>
      </c>
      <c r="D1806" s="319" t="s">
        <v>3260</v>
      </c>
      <c r="E1806" s="20" t="s">
        <v>3261</v>
      </c>
      <c r="F1806" s="320">
        <v>1853.605</v>
      </c>
      <c r="G1806" s="41"/>
      <c r="H1806" s="47"/>
    </row>
    <row r="1807" s="2" customFormat="1" ht="16.8" customHeight="1">
      <c r="A1807" s="41"/>
      <c r="B1807" s="47"/>
      <c r="C1807" s="315" t="s">
        <v>2944</v>
      </c>
      <c r="D1807" s="316" t="s">
        <v>21</v>
      </c>
      <c r="E1807" s="317" t="s">
        <v>21</v>
      </c>
      <c r="F1807" s="318">
        <v>263.07600000000002</v>
      </c>
      <c r="G1807" s="41"/>
      <c r="H1807" s="47"/>
    </row>
    <row r="1808" s="2" customFormat="1" ht="16.8" customHeight="1">
      <c r="A1808" s="41"/>
      <c r="B1808" s="47"/>
      <c r="C1808" s="319" t="s">
        <v>21</v>
      </c>
      <c r="D1808" s="319" t="s">
        <v>3085</v>
      </c>
      <c r="E1808" s="20" t="s">
        <v>21</v>
      </c>
      <c r="F1808" s="320">
        <v>0</v>
      </c>
      <c r="G1808" s="41"/>
      <c r="H1808" s="47"/>
    </row>
    <row r="1809" s="2" customFormat="1" ht="16.8" customHeight="1">
      <c r="A1809" s="41"/>
      <c r="B1809" s="47"/>
      <c r="C1809" s="319" t="s">
        <v>21</v>
      </c>
      <c r="D1809" s="319" t="s">
        <v>2988</v>
      </c>
      <c r="E1809" s="20" t="s">
        <v>21</v>
      </c>
      <c r="F1809" s="320">
        <v>0</v>
      </c>
      <c r="G1809" s="41"/>
      <c r="H1809" s="47"/>
    </row>
    <row r="1810" s="2" customFormat="1" ht="16.8" customHeight="1">
      <c r="A1810" s="41"/>
      <c r="B1810" s="47"/>
      <c r="C1810" s="319" t="s">
        <v>21</v>
      </c>
      <c r="D1810" s="319" t="s">
        <v>3086</v>
      </c>
      <c r="E1810" s="20" t="s">
        <v>21</v>
      </c>
      <c r="F1810" s="320">
        <v>0</v>
      </c>
      <c r="G1810" s="41"/>
      <c r="H1810" s="47"/>
    </row>
    <row r="1811" s="2" customFormat="1" ht="16.8" customHeight="1">
      <c r="A1811" s="41"/>
      <c r="B1811" s="47"/>
      <c r="C1811" s="319" t="s">
        <v>21</v>
      </c>
      <c r="D1811" s="319" t="s">
        <v>3280</v>
      </c>
      <c r="E1811" s="20" t="s">
        <v>21</v>
      </c>
      <c r="F1811" s="320">
        <v>72.355999999999995</v>
      </c>
      <c r="G1811" s="41"/>
      <c r="H1811" s="47"/>
    </row>
    <row r="1812" s="2" customFormat="1" ht="16.8" customHeight="1">
      <c r="A1812" s="41"/>
      <c r="B1812" s="47"/>
      <c r="C1812" s="319" t="s">
        <v>21</v>
      </c>
      <c r="D1812" s="319" t="s">
        <v>2998</v>
      </c>
      <c r="E1812" s="20" t="s">
        <v>21</v>
      </c>
      <c r="F1812" s="320">
        <v>0</v>
      </c>
      <c r="G1812" s="41"/>
      <c r="H1812" s="47"/>
    </row>
    <row r="1813" s="2" customFormat="1" ht="16.8" customHeight="1">
      <c r="A1813" s="41"/>
      <c r="B1813" s="47"/>
      <c r="C1813" s="319" t="s">
        <v>21</v>
      </c>
      <c r="D1813" s="319" t="s">
        <v>2996</v>
      </c>
      <c r="E1813" s="20" t="s">
        <v>21</v>
      </c>
      <c r="F1813" s="320">
        <v>0</v>
      </c>
      <c r="G1813" s="41"/>
      <c r="H1813" s="47"/>
    </row>
    <row r="1814" s="2" customFormat="1" ht="16.8" customHeight="1">
      <c r="A1814" s="41"/>
      <c r="B1814" s="47"/>
      <c r="C1814" s="319" t="s">
        <v>21</v>
      </c>
      <c r="D1814" s="319" t="s">
        <v>3281</v>
      </c>
      <c r="E1814" s="20" t="s">
        <v>21</v>
      </c>
      <c r="F1814" s="320">
        <v>21.207999999999998</v>
      </c>
      <c r="G1814" s="41"/>
      <c r="H1814" s="47"/>
    </row>
    <row r="1815" s="2" customFormat="1" ht="16.8" customHeight="1">
      <c r="A1815" s="41"/>
      <c r="B1815" s="47"/>
      <c r="C1815" s="319" t="s">
        <v>21</v>
      </c>
      <c r="D1815" s="319" t="s">
        <v>3001</v>
      </c>
      <c r="E1815" s="20" t="s">
        <v>21</v>
      </c>
      <c r="F1815" s="320">
        <v>0</v>
      </c>
      <c r="G1815" s="41"/>
      <c r="H1815" s="47"/>
    </row>
    <row r="1816" s="2" customFormat="1" ht="16.8" customHeight="1">
      <c r="A1816" s="41"/>
      <c r="B1816" s="47"/>
      <c r="C1816" s="319" t="s">
        <v>21</v>
      </c>
      <c r="D1816" s="319" t="s">
        <v>3282</v>
      </c>
      <c r="E1816" s="20" t="s">
        <v>21</v>
      </c>
      <c r="F1816" s="320">
        <v>90.971999999999994</v>
      </c>
      <c r="G1816" s="41"/>
      <c r="H1816" s="47"/>
    </row>
    <row r="1817" s="2" customFormat="1" ht="16.8" customHeight="1">
      <c r="A1817" s="41"/>
      <c r="B1817" s="47"/>
      <c r="C1817" s="319" t="s">
        <v>21</v>
      </c>
      <c r="D1817" s="319" t="s">
        <v>2989</v>
      </c>
      <c r="E1817" s="20" t="s">
        <v>21</v>
      </c>
      <c r="F1817" s="320">
        <v>0</v>
      </c>
      <c r="G1817" s="41"/>
      <c r="H1817" s="47"/>
    </row>
    <row r="1818" s="2" customFormat="1" ht="16.8" customHeight="1">
      <c r="A1818" s="41"/>
      <c r="B1818" s="47"/>
      <c r="C1818" s="319" t="s">
        <v>21</v>
      </c>
      <c r="D1818" s="319" t="s">
        <v>3283</v>
      </c>
      <c r="E1818" s="20" t="s">
        <v>21</v>
      </c>
      <c r="F1818" s="320">
        <v>78.540000000000006</v>
      </c>
      <c r="G1818" s="41"/>
      <c r="H1818" s="47"/>
    </row>
    <row r="1819" s="2" customFormat="1" ht="16.8" customHeight="1">
      <c r="A1819" s="41"/>
      <c r="B1819" s="47"/>
      <c r="C1819" s="319" t="s">
        <v>21</v>
      </c>
      <c r="D1819" s="319" t="s">
        <v>21</v>
      </c>
      <c r="E1819" s="20" t="s">
        <v>21</v>
      </c>
      <c r="F1819" s="320">
        <v>0</v>
      </c>
      <c r="G1819" s="41"/>
      <c r="H1819" s="47"/>
    </row>
    <row r="1820" s="2" customFormat="1" ht="16.8" customHeight="1">
      <c r="A1820" s="41"/>
      <c r="B1820" s="47"/>
      <c r="C1820" s="319" t="s">
        <v>2944</v>
      </c>
      <c r="D1820" s="319" t="s">
        <v>380</v>
      </c>
      <c r="E1820" s="20" t="s">
        <v>21</v>
      </c>
      <c r="F1820" s="320">
        <v>263.07600000000002</v>
      </c>
      <c r="G1820" s="41"/>
      <c r="H1820" s="47"/>
    </row>
    <row r="1821" s="2" customFormat="1" ht="16.8" customHeight="1">
      <c r="A1821" s="41"/>
      <c r="B1821" s="47"/>
      <c r="C1821" s="321" t="s">
        <v>6195</v>
      </c>
      <c r="D1821" s="41"/>
      <c r="E1821" s="41"/>
      <c r="F1821" s="41"/>
      <c r="G1821" s="41"/>
      <c r="H1821" s="47"/>
    </row>
    <row r="1822" s="2" customFormat="1" ht="16.8" customHeight="1">
      <c r="A1822" s="41"/>
      <c r="B1822" s="47"/>
      <c r="C1822" s="319" t="s">
        <v>3319</v>
      </c>
      <c r="D1822" s="319" t="s">
        <v>6281</v>
      </c>
      <c r="E1822" s="20" t="s">
        <v>248</v>
      </c>
      <c r="F1822" s="320">
        <v>263.07600000000002</v>
      </c>
      <c r="G1822" s="41"/>
      <c r="H1822" s="47"/>
    </row>
    <row r="1823" s="2" customFormat="1" ht="16.8" customHeight="1">
      <c r="A1823" s="41"/>
      <c r="B1823" s="47"/>
      <c r="C1823" s="319" t="s">
        <v>3323</v>
      </c>
      <c r="D1823" s="319" t="s">
        <v>3324</v>
      </c>
      <c r="E1823" s="20" t="s">
        <v>248</v>
      </c>
      <c r="F1823" s="320">
        <v>276.23000000000002</v>
      </c>
      <c r="G1823" s="41"/>
      <c r="H1823" s="47"/>
    </row>
    <row r="1824" s="2" customFormat="1" ht="16.8" customHeight="1">
      <c r="A1824" s="41"/>
      <c r="B1824" s="47"/>
      <c r="C1824" s="315" t="s">
        <v>2946</v>
      </c>
      <c r="D1824" s="316" t="s">
        <v>21</v>
      </c>
      <c r="E1824" s="317" t="s">
        <v>21</v>
      </c>
      <c r="F1824" s="318">
        <v>206.53100000000001</v>
      </c>
      <c r="G1824" s="41"/>
      <c r="H1824" s="47"/>
    </row>
    <row r="1825" s="2" customFormat="1" ht="16.8" customHeight="1">
      <c r="A1825" s="41"/>
      <c r="B1825" s="47"/>
      <c r="C1825" s="319" t="s">
        <v>21</v>
      </c>
      <c r="D1825" s="319" t="s">
        <v>2987</v>
      </c>
      <c r="E1825" s="20" t="s">
        <v>21</v>
      </c>
      <c r="F1825" s="320">
        <v>0</v>
      </c>
      <c r="G1825" s="41"/>
      <c r="H1825" s="47"/>
    </row>
    <row r="1826" s="2" customFormat="1" ht="16.8" customHeight="1">
      <c r="A1826" s="41"/>
      <c r="B1826" s="47"/>
      <c r="C1826" s="319" t="s">
        <v>21</v>
      </c>
      <c r="D1826" s="319" t="s">
        <v>2988</v>
      </c>
      <c r="E1826" s="20" t="s">
        <v>21</v>
      </c>
      <c r="F1826" s="320">
        <v>0</v>
      </c>
      <c r="G1826" s="41"/>
      <c r="H1826" s="47"/>
    </row>
    <row r="1827" s="2" customFormat="1" ht="16.8" customHeight="1">
      <c r="A1827" s="41"/>
      <c r="B1827" s="47"/>
      <c r="C1827" s="319" t="s">
        <v>21</v>
      </c>
      <c r="D1827" s="319" t="s">
        <v>2989</v>
      </c>
      <c r="E1827" s="20" t="s">
        <v>21</v>
      </c>
      <c r="F1827" s="320">
        <v>0</v>
      </c>
      <c r="G1827" s="41"/>
      <c r="H1827" s="47"/>
    </row>
    <row r="1828" s="2" customFormat="1" ht="16.8" customHeight="1">
      <c r="A1828" s="41"/>
      <c r="B1828" s="47"/>
      <c r="C1828" s="319" t="s">
        <v>21</v>
      </c>
      <c r="D1828" s="319" t="s">
        <v>2990</v>
      </c>
      <c r="E1828" s="20" t="s">
        <v>21</v>
      </c>
      <c r="F1828" s="320">
        <v>16.244</v>
      </c>
      <c r="G1828" s="41"/>
      <c r="H1828" s="47"/>
    </row>
    <row r="1829" s="2" customFormat="1" ht="16.8" customHeight="1">
      <c r="A1829" s="41"/>
      <c r="B1829" s="47"/>
      <c r="C1829" s="319" t="s">
        <v>21</v>
      </c>
      <c r="D1829" s="319" t="s">
        <v>2991</v>
      </c>
      <c r="E1829" s="20" t="s">
        <v>21</v>
      </c>
      <c r="F1829" s="320">
        <v>-0.97499999999999998</v>
      </c>
      <c r="G1829" s="41"/>
      <c r="H1829" s="47"/>
    </row>
    <row r="1830" s="2" customFormat="1" ht="16.8" customHeight="1">
      <c r="A1830" s="41"/>
      <c r="B1830" s="47"/>
      <c r="C1830" s="319" t="s">
        <v>21</v>
      </c>
      <c r="D1830" s="319" t="s">
        <v>2992</v>
      </c>
      <c r="E1830" s="20" t="s">
        <v>21</v>
      </c>
      <c r="F1830" s="320">
        <v>0</v>
      </c>
      <c r="G1830" s="41"/>
      <c r="H1830" s="47"/>
    </row>
    <row r="1831" s="2" customFormat="1" ht="16.8" customHeight="1">
      <c r="A1831" s="41"/>
      <c r="B1831" s="47"/>
      <c r="C1831" s="319" t="s">
        <v>21</v>
      </c>
      <c r="D1831" s="319" t="s">
        <v>2993</v>
      </c>
      <c r="E1831" s="20" t="s">
        <v>21</v>
      </c>
      <c r="F1831" s="320">
        <v>23.664000000000001</v>
      </c>
      <c r="G1831" s="41"/>
      <c r="H1831" s="47"/>
    </row>
    <row r="1832" s="2" customFormat="1" ht="16.8" customHeight="1">
      <c r="A1832" s="41"/>
      <c r="B1832" s="47"/>
      <c r="C1832" s="319" t="s">
        <v>21</v>
      </c>
      <c r="D1832" s="319" t="s">
        <v>2994</v>
      </c>
      <c r="E1832" s="20" t="s">
        <v>21</v>
      </c>
      <c r="F1832" s="320">
        <v>0</v>
      </c>
      <c r="G1832" s="41"/>
      <c r="H1832" s="47"/>
    </row>
    <row r="1833" s="2" customFormat="1" ht="16.8" customHeight="1">
      <c r="A1833" s="41"/>
      <c r="B1833" s="47"/>
      <c r="C1833" s="319" t="s">
        <v>21</v>
      </c>
      <c r="D1833" s="319" t="s">
        <v>2995</v>
      </c>
      <c r="E1833" s="20" t="s">
        <v>21</v>
      </c>
      <c r="F1833" s="320">
        <v>10.199999999999999</v>
      </c>
      <c r="G1833" s="41"/>
      <c r="H1833" s="47"/>
    </row>
    <row r="1834" s="2" customFormat="1" ht="16.8" customHeight="1">
      <c r="A1834" s="41"/>
      <c r="B1834" s="47"/>
      <c r="C1834" s="319" t="s">
        <v>21</v>
      </c>
      <c r="D1834" s="319" t="s">
        <v>2996</v>
      </c>
      <c r="E1834" s="20" t="s">
        <v>21</v>
      </c>
      <c r="F1834" s="320">
        <v>0</v>
      </c>
      <c r="G1834" s="41"/>
      <c r="H1834" s="47"/>
    </row>
    <row r="1835" s="2" customFormat="1" ht="16.8" customHeight="1">
      <c r="A1835" s="41"/>
      <c r="B1835" s="47"/>
      <c r="C1835" s="319" t="s">
        <v>21</v>
      </c>
      <c r="D1835" s="319" t="s">
        <v>2997</v>
      </c>
      <c r="E1835" s="20" t="s">
        <v>21</v>
      </c>
      <c r="F1835" s="320">
        <v>52.100000000000001</v>
      </c>
      <c r="G1835" s="41"/>
      <c r="H1835" s="47"/>
    </row>
    <row r="1836" s="2" customFormat="1" ht="16.8" customHeight="1">
      <c r="A1836" s="41"/>
      <c r="B1836" s="47"/>
      <c r="C1836" s="319" t="s">
        <v>21</v>
      </c>
      <c r="D1836" s="319" t="s">
        <v>2998</v>
      </c>
      <c r="E1836" s="20" t="s">
        <v>21</v>
      </c>
      <c r="F1836" s="320">
        <v>0</v>
      </c>
      <c r="G1836" s="41"/>
      <c r="H1836" s="47"/>
    </row>
    <row r="1837" s="2" customFormat="1" ht="16.8" customHeight="1">
      <c r="A1837" s="41"/>
      <c r="B1837" s="47"/>
      <c r="C1837" s="319" t="s">
        <v>21</v>
      </c>
      <c r="D1837" s="319" t="s">
        <v>2996</v>
      </c>
      <c r="E1837" s="20" t="s">
        <v>21</v>
      </c>
      <c r="F1837" s="320">
        <v>0</v>
      </c>
      <c r="G1837" s="41"/>
      <c r="H1837" s="47"/>
    </row>
    <row r="1838" s="2" customFormat="1" ht="16.8" customHeight="1">
      <c r="A1838" s="41"/>
      <c r="B1838" s="47"/>
      <c r="C1838" s="319" t="s">
        <v>21</v>
      </c>
      <c r="D1838" s="319" t="s">
        <v>2999</v>
      </c>
      <c r="E1838" s="20" t="s">
        <v>21</v>
      </c>
      <c r="F1838" s="320">
        <v>11.544000000000001</v>
      </c>
      <c r="G1838" s="41"/>
      <c r="H1838" s="47"/>
    </row>
    <row r="1839" s="2" customFormat="1" ht="16.8" customHeight="1">
      <c r="A1839" s="41"/>
      <c r="B1839" s="47"/>
      <c r="C1839" s="319" t="s">
        <v>21</v>
      </c>
      <c r="D1839" s="319" t="s">
        <v>3000</v>
      </c>
      <c r="E1839" s="20" t="s">
        <v>21</v>
      </c>
      <c r="F1839" s="320">
        <v>2.7000000000000002</v>
      </c>
      <c r="G1839" s="41"/>
      <c r="H1839" s="47"/>
    </row>
    <row r="1840" s="2" customFormat="1" ht="16.8" customHeight="1">
      <c r="A1840" s="41"/>
      <c r="B1840" s="47"/>
      <c r="C1840" s="319" t="s">
        <v>21</v>
      </c>
      <c r="D1840" s="319" t="s">
        <v>3001</v>
      </c>
      <c r="E1840" s="20" t="s">
        <v>21</v>
      </c>
      <c r="F1840" s="320">
        <v>0</v>
      </c>
      <c r="G1840" s="41"/>
      <c r="H1840" s="47"/>
    </row>
    <row r="1841" s="2" customFormat="1" ht="16.8" customHeight="1">
      <c r="A1841" s="41"/>
      <c r="B1841" s="47"/>
      <c r="C1841" s="319" t="s">
        <v>21</v>
      </c>
      <c r="D1841" s="319" t="s">
        <v>3002</v>
      </c>
      <c r="E1841" s="20" t="s">
        <v>21</v>
      </c>
      <c r="F1841" s="320">
        <v>47.259999999999998</v>
      </c>
      <c r="G1841" s="41"/>
      <c r="H1841" s="47"/>
    </row>
    <row r="1842" s="2" customFormat="1" ht="16.8" customHeight="1">
      <c r="A1842" s="41"/>
      <c r="B1842" s="47"/>
      <c r="C1842" s="319" t="s">
        <v>21</v>
      </c>
      <c r="D1842" s="319" t="s">
        <v>3003</v>
      </c>
      <c r="E1842" s="20" t="s">
        <v>21</v>
      </c>
      <c r="F1842" s="320">
        <v>0</v>
      </c>
      <c r="G1842" s="41"/>
      <c r="H1842" s="47"/>
    </row>
    <row r="1843" s="2" customFormat="1" ht="16.8" customHeight="1">
      <c r="A1843" s="41"/>
      <c r="B1843" s="47"/>
      <c r="C1843" s="319" t="s">
        <v>21</v>
      </c>
      <c r="D1843" s="319" t="s">
        <v>3004</v>
      </c>
      <c r="E1843" s="20" t="s">
        <v>21</v>
      </c>
      <c r="F1843" s="320">
        <v>8.2940000000000005</v>
      </c>
      <c r="G1843" s="41"/>
      <c r="H1843" s="47"/>
    </row>
    <row r="1844" s="2" customFormat="1" ht="16.8" customHeight="1">
      <c r="A1844" s="41"/>
      <c r="B1844" s="47"/>
      <c r="C1844" s="319" t="s">
        <v>21</v>
      </c>
      <c r="D1844" s="319" t="s">
        <v>2989</v>
      </c>
      <c r="E1844" s="20" t="s">
        <v>21</v>
      </c>
      <c r="F1844" s="320">
        <v>0</v>
      </c>
      <c r="G1844" s="41"/>
      <c r="H1844" s="47"/>
    </row>
    <row r="1845" s="2" customFormat="1" ht="16.8" customHeight="1">
      <c r="A1845" s="41"/>
      <c r="B1845" s="47"/>
      <c r="C1845" s="319" t="s">
        <v>21</v>
      </c>
      <c r="D1845" s="319" t="s">
        <v>3005</v>
      </c>
      <c r="E1845" s="20" t="s">
        <v>21</v>
      </c>
      <c r="F1845" s="320">
        <v>5.3399999999999999</v>
      </c>
      <c r="G1845" s="41"/>
      <c r="H1845" s="47"/>
    </row>
    <row r="1846" s="2" customFormat="1" ht="16.8" customHeight="1">
      <c r="A1846" s="41"/>
      <c r="B1846" s="47"/>
      <c r="C1846" s="319" t="s">
        <v>21</v>
      </c>
      <c r="D1846" s="319" t="s">
        <v>3006</v>
      </c>
      <c r="E1846" s="20" t="s">
        <v>21</v>
      </c>
      <c r="F1846" s="320">
        <v>30.16</v>
      </c>
      <c r="G1846" s="41"/>
      <c r="H1846" s="47"/>
    </row>
    <row r="1847" s="2" customFormat="1" ht="16.8" customHeight="1">
      <c r="A1847" s="41"/>
      <c r="B1847" s="47"/>
      <c r="C1847" s="319" t="s">
        <v>21</v>
      </c>
      <c r="D1847" s="319" t="s">
        <v>21</v>
      </c>
      <c r="E1847" s="20" t="s">
        <v>21</v>
      </c>
      <c r="F1847" s="320">
        <v>0</v>
      </c>
      <c r="G1847" s="41"/>
      <c r="H1847" s="47"/>
    </row>
    <row r="1848" s="2" customFormat="1" ht="16.8" customHeight="1">
      <c r="A1848" s="41"/>
      <c r="B1848" s="47"/>
      <c r="C1848" s="319" t="s">
        <v>2946</v>
      </c>
      <c r="D1848" s="319" t="s">
        <v>380</v>
      </c>
      <c r="E1848" s="20" t="s">
        <v>21</v>
      </c>
      <c r="F1848" s="320">
        <v>206.53100000000001</v>
      </c>
      <c r="G1848" s="41"/>
      <c r="H1848" s="47"/>
    </row>
    <row r="1849" s="2" customFormat="1" ht="16.8" customHeight="1">
      <c r="A1849" s="41"/>
      <c r="B1849" s="47"/>
      <c r="C1849" s="321" t="s">
        <v>6195</v>
      </c>
      <c r="D1849" s="41"/>
      <c r="E1849" s="41"/>
      <c r="F1849" s="41"/>
      <c r="G1849" s="41"/>
      <c r="H1849" s="47"/>
    </row>
    <row r="1850" s="2" customFormat="1" ht="16.8" customHeight="1">
      <c r="A1850" s="41"/>
      <c r="B1850" s="47"/>
      <c r="C1850" s="319" t="s">
        <v>3327</v>
      </c>
      <c r="D1850" s="319" t="s">
        <v>6282</v>
      </c>
      <c r="E1850" s="20" t="s">
        <v>248</v>
      </c>
      <c r="F1850" s="320">
        <v>206.53100000000001</v>
      </c>
      <c r="G1850" s="41"/>
      <c r="H1850" s="47"/>
    </row>
    <row r="1851" s="2" customFormat="1" ht="16.8" customHeight="1">
      <c r="A1851" s="41"/>
      <c r="B1851" s="47"/>
      <c r="C1851" s="319" t="s">
        <v>3331</v>
      </c>
      <c r="D1851" s="319" t="s">
        <v>3332</v>
      </c>
      <c r="E1851" s="20" t="s">
        <v>248</v>
      </c>
      <c r="F1851" s="320">
        <v>216.858</v>
      </c>
      <c r="G1851" s="41"/>
      <c r="H1851" s="47"/>
    </row>
    <row r="1852" s="2" customFormat="1" ht="16.8" customHeight="1">
      <c r="A1852" s="41"/>
      <c r="B1852" s="47"/>
      <c r="C1852" s="315" t="s">
        <v>6283</v>
      </c>
      <c r="D1852" s="316" t="s">
        <v>21</v>
      </c>
      <c r="E1852" s="317" t="s">
        <v>21</v>
      </c>
      <c r="F1852" s="318">
        <v>10.199999999999999</v>
      </c>
      <c r="G1852" s="41"/>
      <c r="H1852" s="47"/>
    </row>
    <row r="1853" s="2" customFormat="1" ht="26.4" customHeight="1">
      <c r="A1853" s="41"/>
      <c r="B1853" s="47"/>
      <c r="C1853" s="314" t="s">
        <v>6284</v>
      </c>
      <c r="D1853" s="314" t="s">
        <v>107</v>
      </c>
      <c r="E1853" s="41"/>
      <c r="F1853" s="41"/>
      <c r="G1853" s="41"/>
      <c r="H1853" s="47"/>
    </row>
    <row r="1854" s="2" customFormat="1" ht="16.8" customHeight="1">
      <c r="A1854" s="41"/>
      <c r="B1854" s="47"/>
      <c r="C1854" s="315" t="s">
        <v>3345</v>
      </c>
      <c r="D1854" s="316" t="s">
        <v>21</v>
      </c>
      <c r="E1854" s="317" t="s">
        <v>21</v>
      </c>
      <c r="F1854" s="318">
        <v>20.045000000000002</v>
      </c>
      <c r="G1854" s="41"/>
      <c r="H1854" s="47"/>
    </row>
    <row r="1855" s="2" customFormat="1" ht="16.8" customHeight="1">
      <c r="A1855" s="41"/>
      <c r="B1855" s="47"/>
      <c r="C1855" s="319" t="s">
        <v>21</v>
      </c>
      <c r="D1855" s="319" t="s">
        <v>3443</v>
      </c>
      <c r="E1855" s="20" t="s">
        <v>21</v>
      </c>
      <c r="F1855" s="320">
        <v>0</v>
      </c>
      <c r="G1855" s="41"/>
      <c r="H1855" s="47"/>
    </row>
    <row r="1856" s="2" customFormat="1" ht="16.8" customHeight="1">
      <c r="A1856" s="41"/>
      <c r="B1856" s="47"/>
      <c r="C1856" s="319" t="s">
        <v>21</v>
      </c>
      <c r="D1856" s="319" t="s">
        <v>3444</v>
      </c>
      <c r="E1856" s="20" t="s">
        <v>21</v>
      </c>
      <c r="F1856" s="320">
        <v>0</v>
      </c>
      <c r="G1856" s="41"/>
      <c r="H1856" s="47"/>
    </row>
    <row r="1857" s="2" customFormat="1" ht="16.8" customHeight="1">
      <c r="A1857" s="41"/>
      <c r="B1857" s="47"/>
      <c r="C1857" s="319" t="s">
        <v>21</v>
      </c>
      <c r="D1857" s="319" t="s">
        <v>3445</v>
      </c>
      <c r="E1857" s="20" t="s">
        <v>21</v>
      </c>
      <c r="F1857" s="320">
        <v>12.550000000000001</v>
      </c>
      <c r="G1857" s="41"/>
      <c r="H1857" s="47"/>
    </row>
    <row r="1858" s="2" customFormat="1" ht="16.8" customHeight="1">
      <c r="A1858" s="41"/>
      <c r="B1858" s="47"/>
      <c r="C1858" s="319" t="s">
        <v>21</v>
      </c>
      <c r="D1858" s="319" t="s">
        <v>3446</v>
      </c>
      <c r="E1858" s="20" t="s">
        <v>21</v>
      </c>
      <c r="F1858" s="320">
        <v>2.4649999999999999</v>
      </c>
      <c r="G1858" s="41"/>
      <c r="H1858" s="47"/>
    </row>
    <row r="1859" s="2" customFormat="1" ht="16.8" customHeight="1">
      <c r="A1859" s="41"/>
      <c r="B1859" s="47"/>
      <c r="C1859" s="319" t="s">
        <v>21</v>
      </c>
      <c r="D1859" s="319" t="s">
        <v>3447</v>
      </c>
      <c r="E1859" s="20" t="s">
        <v>21</v>
      </c>
      <c r="F1859" s="320">
        <v>0</v>
      </c>
      <c r="G1859" s="41"/>
      <c r="H1859" s="47"/>
    </row>
    <row r="1860" s="2" customFormat="1" ht="16.8" customHeight="1">
      <c r="A1860" s="41"/>
      <c r="B1860" s="47"/>
      <c r="C1860" s="319" t="s">
        <v>21</v>
      </c>
      <c r="D1860" s="319" t="s">
        <v>3431</v>
      </c>
      <c r="E1860" s="20" t="s">
        <v>21</v>
      </c>
      <c r="F1860" s="320">
        <v>0</v>
      </c>
      <c r="G1860" s="41"/>
      <c r="H1860" s="47"/>
    </row>
    <row r="1861" s="2" customFormat="1" ht="16.8" customHeight="1">
      <c r="A1861" s="41"/>
      <c r="B1861" s="47"/>
      <c r="C1861" s="319" t="s">
        <v>21</v>
      </c>
      <c r="D1861" s="319" t="s">
        <v>3448</v>
      </c>
      <c r="E1861" s="20" t="s">
        <v>21</v>
      </c>
      <c r="F1861" s="320">
        <v>3.4049999999999998</v>
      </c>
      <c r="G1861" s="41"/>
      <c r="H1861" s="47"/>
    </row>
    <row r="1862" s="2" customFormat="1" ht="16.8" customHeight="1">
      <c r="A1862" s="41"/>
      <c r="B1862" s="47"/>
      <c r="C1862" s="319" t="s">
        <v>21</v>
      </c>
      <c r="D1862" s="319" t="s">
        <v>3449</v>
      </c>
      <c r="E1862" s="20" t="s">
        <v>21</v>
      </c>
      <c r="F1862" s="320">
        <v>1.625</v>
      </c>
      <c r="G1862" s="41"/>
      <c r="H1862" s="47"/>
    </row>
    <row r="1863" s="2" customFormat="1" ht="16.8" customHeight="1">
      <c r="A1863" s="41"/>
      <c r="B1863" s="47"/>
      <c r="C1863" s="319" t="s">
        <v>21</v>
      </c>
      <c r="D1863" s="319" t="s">
        <v>21</v>
      </c>
      <c r="E1863" s="20" t="s">
        <v>21</v>
      </c>
      <c r="F1863" s="320">
        <v>0</v>
      </c>
      <c r="G1863" s="41"/>
      <c r="H1863" s="47"/>
    </row>
    <row r="1864" s="2" customFormat="1" ht="16.8" customHeight="1">
      <c r="A1864" s="41"/>
      <c r="B1864" s="47"/>
      <c r="C1864" s="319" t="s">
        <v>3345</v>
      </c>
      <c r="D1864" s="319" t="s">
        <v>380</v>
      </c>
      <c r="E1864" s="20" t="s">
        <v>21</v>
      </c>
      <c r="F1864" s="320">
        <v>20.045000000000002</v>
      </c>
      <c r="G1864" s="41"/>
      <c r="H1864" s="47"/>
    </row>
    <row r="1865" s="2" customFormat="1" ht="16.8" customHeight="1">
      <c r="A1865" s="41"/>
      <c r="B1865" s="47"/>
      <c r="C1865" s="321" t="s">
        <v>6195</v>
      </c>
      <c r="D1865" s="41"/>
      <c r="E1865" s="41"/>
      <c r="F1865" s="41"/>
      <c r="G1865" s="41"/>
      <c r="H1865" s="47"/>
    </row>
    <row r="1866" s="2" customFormat="1" ht="16.8" customHeight="1">
      <c r="A1866" s="41"/>
      <c r="B1866" s="47"/>
      <c r="C1866" s="319" t="s">
        <v>3439</v>
      </c>
      <c r="D1866" s="319" t="s">
        <v>6285</v>
      </c>
      <c r="E1866" s="20" t="s">
        <v>248</v>
      </c>
      <c r="F1866" s="320">
        <v>20.045000000000002</v>
      </c>
      <c r="G1866" s="41"/>
      <c r="H1866" s="47"/>
    </row>
    <row r="1867" s="2" customFormat="1" ht="16.8" customHeight="1">
      <c r="A1867" s="41"/>
      <c r="B1867" s="47"/>
      <c r="C1867" s="319" t="s">
        <v>3450</v>
      </c>
      <c r="D1867" s="319" t="s">
        <v>3451</v>
      </c>
      <c r="E1867" s="20" t="s">
        <v>248</v>
      </c>
      <c r="F1867" s="320">
        <v>27.216999999999999</v>
      </c>
      <c r="G1867" s="41"/>
      <c r="H1867" s="47"/>
    </row>
    <row r="1868" s="2" customFormat="1" ht="16.8" customHeight="1">
      <c r="A1868" s="41"/>
      <c r="B1868" s="47"/>
      <c r="C1868" s="315" t="s">
        <v>3347</v>
      </c>
      <c r="D1868" s="316" t="s">
        <v>21</v>
      </c>
      <c r="E1868" s="317" t="s">
        <v>21</v>
      </c>
      <c r="F1868" s="318">
        <v>448.54599999999999</v>
      </c>
      <c r="G1868" s="41"/>
      <c r="H1868" s="47"/>
    </row>
    <row r="1869" s="2" customFormat="1" ht="16.8" customHeight="1">
      <c r="A1869" s="41"/>
      <c r="B1869" s="47"/>
      <c r="C1869" s="319" t="s">
        <v>21</v>
      </c>
      <c r="D1869" s="319" t="s">
        <v>3508</v>
      </c>
      <c r="E1869" s="20" t="s">
        <v>21</v>
      </c>
      <c r="F1869" s="320">
        <v>0</v>
      </c>
      <c r="G1869" s="41"/>
      <c r="H1869" s="47"/>
    </row>
    <row r="1870" s="2" customFormat="1" ht="16.8" customHeight="1">
      <c r="A1870" s="41"/>
      <c r="B1870" s="47"/>
      <c r="C1870" s="319" t="s">
        <v>21</v>
      </c>
      <c r="D1870" s="319" t="s">
        <v>3509</v>
      </c>
      <c r="E1870" s="20" t="s">
        <v>21</v>
      </c>
      <c r="F1870" s="320">
        <v>434.94400000000002</v>
      </c>
      <c r="G1870" s="41"/>
      <c r="H1870" s="47"/>
    </row>
    <row r="1871" s="2" customFormat="1" ht="16.8" customHeight="1">
      <c r="A1871" s="41"/>
      <c r="B1871" s="47"/>
      <c r="C1871" s="319" t="s">
        <v>21</v>
      </c>
      <c r="D1871" s="319" t="s">
        <v>3510</v>
      </c>
      <c r="E1871" s="20" t="s">
        <v>21</v>
      </c>
      <c r="F1871" s="320">
        <v>4.0819999999999999</v>
      </c>
      <c r="G1871" s="41"/>
      <c r="H1871" s="47"/>
    </row>
    <row r="1872" s="2" customFormat="1" ht="16.8" customHeight="1">
      <c r="A1872" s="41"/>
      <c r="B1872" s="47"/>
      <c r="C1872" s="319" t="s">
        <v>21</v>
      </c>
      <c r="D1872" s="319" t="s">
        <v>3511</v>
      </c>
      <c r="E1872" s="20" t="s">
        <v>21</v>
      </c>
      <c r="F1872" s="320">
        <v>0</v>
      </c>
      <c r="G1872" s="41"/>
      <c r="H1872" s="47"/>
    </row>
    <row r="1873" s="2" customFormat="1" ht="16.8" customHeight="1">
      <c r="A1873" s="41"/>
      <c r="B1873" s="47"/>
      <c r="C1873" s="319" t="s">
        <v>21</v>
      </c>
      <c r="D1873" s="319" t="s">
        <v>3512</v>
      </c>
      <c r="E1873" s="20" t="s">
        <v>21</v>
      </c>
      <c r="F1873" s="320">
        <v>-0.71999999999999997</v>
      </c>
      <c r="G1873" s="41"/>
      <c r="H1873" s="47"/>
    </row>
    <row r="1874" s="2" customFormat="1" ht="16.8" customHeight="1">
      <c r="A1874" s="41"/>
      <c r="B1874" s="47"/>
      <c r="C1874" s="319" t="s">
        <v>21</v>
      </c>
      <c r="D1874" s="319" t="s">
        <v>3431</v>
      </c>
      <c r="E1874" s="20" t="s">
        <v>21</v>
      </c>
      <c r="F1874" s="320">
        <v>0</v>
      </c>
      <c r="G1874" s="41"/>
      <c r="H1874" s="47"/>
    </row>
    <row r="1875" s="2" customFormat="1" ht="16.8" customHeight="1">
      <c r="A1875" s="41"/>
      <c r="B1875" s="47"/>
      <c r="C1875" s="319" t="s">
        <v>21</v>
      </c>
      <c r="D1875" s="319" t="s">
        <v>3513</v>
      </c>
      <c r="E1875" s="20" t="s">
        <v>21</v>
      </c>
      <c r="F1875" s="320">
        <v>10.24</v>
      </c>
      <c r="G1875" s="41"/>
      <c r="H1875" s="47"/>
    </row>
    <row r="1876" s="2" customFormat="1" ht="16.8" customHeight="1">
      <c r="A1876" s="41"/>
      <c r="B1876" s="47"/>
      <c r="C1876" s="319" t="s">
        <v>21</v>
      </c>
      <c r="D1876" s="319" t="s">
        <v>21</v>
      </c>
      <c r="E1876" s="20" t="s">
        <v>21</v>
      </c>
      <c r="F1876" s="320">
        <v>0</v>
      </c>
      <c r="G1876" s="41"/>
      <c r="H1876" s="47"/>
    </row>
    <row r="1877" s="2" customFormat="1" ht="16.8" customHeight="1">
      <c r="A1877" s="41"/>
      <c r="B1877" s="47"/>
      <c r="C1877" s="319" t="s">
        <v>3347</v>
      </c>
      <c r="D1877" s="319" t="s">
        <v>380</v>
      </c>
      <c r="E1877" s="20" t="s">
        <v>21</v>
      </c>
      <c r="F1877" s="320">
        <v>448.54599999999999</v>
      </c>
      <c r="G1877" s="41"/>
      <c r="H1877" s="47"/>
    </row>
    <row r="1878" s="2" customFormat="1" ht="16.8" customHeight="1">
      <c r="A1878" s="41"/>
      <c r="B1878" s="47"/>
      <c r="C1878" s="321" t="s">
        <v>6195</v>
      </c>
      <c r="D1878" s="41"/>
      <c r="E1878" s="41"/>
      <c r="F1878" s="41"/>
      <c r="G1878" s="41"/>
      <c r="H1878" s="47"/>
    </row>
    <row r="1879" s="2" customFormat="1" ht="16.8" customHeight="1">
      <c r="A1879" s="41"/>
      <c r="B1879" s="47"/>
      <c r="C1879" s="319" t="s">
        <v>3504</v>
      </c>
      <c r="D1879" s="319" t="s">
        <v>6286</v>
      </c>
      <c r="E1879" s="20" t="s">
        <v>248</v>
      </c>
      <c r="F1879" s="320">
        <v>448.54599999999999</v>
      </c>
      <c r="G1879" s="41"/>
      <c r="H1879" s="47"/>
    </row>
    <row r="1880" s="2" customFormat="1" ht="16.8" customHeight="1">
      <c r="A1880" s="41"/>
      <c r="B1880" s="47"/>
      <c r="C1880" s="319" t="s">
        <v>3718</v>
      </c>
      <c r="D1880" s="319" t="s">
        <v>6287</v>
      </c>
      <c r="E1880" s="20" t="s">
        <v>248</v>
      </c>
      <c r="F1880" s="320">
        <v>448.54599999999999</v>
      </c>
      <c r="G1880" s="41"/>
      <c r="H1880" s="47"/>
    </row>
    <row r="1881" s="2" customFormat="1" ht="16.8" customHeight="1">
      <c r="A1881" s="41"/>
      <c r="B1881" s="47"/>
      <c r="C1881" s="319" t="s">
        <v>3514</v>
      </c>
      <c r="D1881" s="319" t="s">
        <v>3515</v>
      </c>
      <c r="E1881" s="20" t="s">
        <v>248</v>
      </c>
      <c r="F1881" s="320">
        <v>522.55600000000004</v>
      </c>
      <c r="G1881" s="41"/>
      <c r="H1881" s="47"/>
    </row>
    <row r="1882" s="2" customFormat="1" ht="16.8" customHeight="1">
      <c r="A1882" s="41"/>
      <c r="B1882" s="47"/>
      <c r="C1882" s="315" t="s">
        <v>3349</v>
      </c>
      <c r="D1882" s="316" t="s">
        <v>21</v>
      </c>
      <c r="E1882" s="317" t="s">
        <v>21</v>
      </c>
      <c r="F1882" s="318">
        <v>204.88200000000001</v>
      </c>
      <c r="G1882" s="41"/>
      <c r="H1882" s="47"/>
    </row>
    <row r="1883" s="2" customFormat="1" ht="16.8" customHeight="1">
      <c r="A1883" s="41"/>
      <c r="B1883" s="47"/>
      <c r="C1883" s="319" t="s">
        <v>21</v>
      </c>
      <c r="D1883" s="319" t="s">
        <v>3382</v>
      </c>
      <c r="E1883" s="20" t="s">
        <v>21</v>
      </c>
      <c r="F1883" s="320">
        <v>0</v>
      </c>
      <c r="G1883" s="41"/>
      <c r="H1883" s="47"/>
    </row>
    <row r="1884" s="2" customFormat="1" ht="16.8" customHeight="1">
      <c r="A1884" s="41"/>
      <c r="B1884" s="47"/>
      <c r="C1884" s="319" t="s">
        <v>21</v>
      </c>
      <c r="D1884" s="319" t="s">
        <v>3383</v>
      </c>
      <c r="E1884" s="20" t="s">
        <v>21</v>
      </c>
      <c r="F1884" s="320">
        <v>198.87600000000001</v>
      </c>
      <c r="G1884" s="41"/>
      <c r="H1884" s="47"/>
    </row>
    <row r="1885" s="2" customFormat="1" ht="16.8" customHeight="1">
      <c r="A1885" s="41"/>
      <c r="B1885" s="47"/>
      <c r="C1885" s="319" t="s">
        <v>21</v>
      </c>
      <c r="D1885" s="319" t="s">
        <v>3431</v>
      </c>
      <c r="E1885" s="20" t="s">
        <v>21</v>
      </c>
      <c r="F1885" s="320">
        <v>0</v>
      </c>
      <c r="G1885" s="41"/>
      <c r="H1885" s="47"/>
    </row>
    <row r="1886" s="2" customFormat="1" ht="16.8" customHeight="1">
      <c r="A1886" s="41"/>
      <c r="B1886" s="47"/>
      <c r="C1886" s="319" t="s">
        <v>21</v>
      </c>
      <c r="D1886" s="319" t="s">
        <v>3482</v>
      </c>
      <c r="E1886" s="20" t="s">
        <v>21</v>
      </c>
      <c r="F1886" s="320">
        <v>5.0199999999999996</v>
      </c>
      <c r="G1886" s="41"/>
      <c r="H1886" s="47"/>
    </row>
    <row r="1887" s="2" customFormat="1" ht="16.8" customHeight="1">
      <c r="A1887" s="41"/>
      <c r="B1887" s="47"/>
      <c r="C1887" s="319" t="s">
        <v>21</v>
      </c>
      <c r="D1887" s="319" t="s">
        <v>3483</v>
      </c>
      <c r="E1887" s="20" t="s">
        <v>21</v>
      </c>
      <c r="F1887" s="320">
        <v>0.98599999999999999</v>
      </c>
      <c r="G1887" s="41"/>
      <c r="H1887" s="47"/>
    </row>
    <row r="1888" s="2" customFormat="1" ht="16.8" customHeight="1">
      <c r="A1888" s="41"/>
      <c r="B1888" s="47"/>
      <c r="C1888" s="319" t="s">
        <v>21</v>
      </c>
      <c r="D1888" s="319" t="s">
        <v>21</v>
      </c>
      <c r="E1888" s="20" t="s">
        <v>21</v>
      </c>
      <c r="F1888" s="320">
        <v>0</v>
      </c>
      <c r="G1888" s="41"/>
      <c r="H1888" s="47"/>
    </row>
    <row r="1889" s="2" customFormat="1" ht="16.8" customHeight="1">
      <c r="A1889" s="41"/>
      <c r="B1889" s="47"/>
      <c r="C1889" s="319" t="s">
        <v>3349</v>
      </c>
      <c r="D1889" s="319" t="s">
        <v>380</v>
      </c>
      <c r="E1889" s="20" t="s">
        <v>21</v>
      </c>
      <c r="F1889" s="320">
        <v>204.88200000000001</v>
      </c>
      <c r="G1889" s="41"/>
      <c r="H1889" s="47"/>
    </row>
    <row r="1890" s="2" customFormat="1" ht="16.8" customHeight="1">
      <c r="A1890" s="41"/>
      <c r="B1890" s="47"/>
      <c r="C1890" s="321" t="s">
        <v>6195</v>
      </c>
      <c r="D1890" s="41"/>
      <c r="E1890" s="41"/>
      <c r="F1890" s="41"/>
      <c r="G1890" s="41"/>
      <c r="H1890" s="47"/>
    </row>
    <row r="1891" s="2" customFormat="1" ht="16.8" customHeight="1">
      <c r="A1891" s="41"/>
      <c r="B1891" s="47"/>
      <c r="C1891" s="319" t="s">
        <v>3478</v>
      </c>
      <c r="D1891" s="319" t="s">
        <v>6288</v>
      </c>
      <c r="E1891" s="20" t="s">
        <v>248</v>
      </c>
      <c r="F1891" s="320">
        <v>232.04599999999999</v>
      </c>
      <c r="G1891" s="41"/>
      <c r="H1891" s="47"/>
    </row>
    <row r="1892" s="2" customFormat="1" ht="16.8" customHeight="1">
      <c r="A1892" s="41"/>
      <c r="B1892" s="47"/>
      <c r="C1892" s="319" t="s">
        <v>3486</v>
      </c>
      <c r="D1892" s="319" t="s">
        <v>3487</v>
      </c>
      <c r="E1892" s="20" t="s">
        <v>248</v>
      </c>
      <c r="F1892" s="320">
        <v>270.334</v>
      </c>
      <c r="G1892" s="41"/>
      <c r="H1892" s="47"/>
    </row>
    <row r="1893" s="2" customFormat="1" ht="16.8" customHeight="1">
      <c r="A1893" s="41"/>
      <c r="B1893" s="47"/>
      <c r="C1893" s="315" t="s">
        <v>3351</v>
      </c>
      <c r="D1893" s="316" t="s">
        <v>21</v>
      </c>
      <c r="E1893" s="317" t="s">
        <v>21</v>
      </c>
      <c r="F1893" s="318">
        <v>27.164000000000001</v>
      </c>
      <c r="G1893" s="41"/>
      <c r="H1893" s="47"/>
    </row>
    <row r="1894" s="2" customFormat="1" ht="16.8" customHeight="1">
      <c r="A1894" s="41"/>
      <c r="B1894" s="47"/>
      <c r="C1894" s="319" t="s">
        <v>21</v>
      </c>
      <c r="D1894" s="319" t="s">
        <v>21</v>
      </c>
      <c r="E1894" s="20" t="s">
        <v>21</v>
      </c>
      <c r="F1894" s="320">
        <v>0</v>
      </c>
      <c r="G1894" s="41"/>
      <c r="H1894" s="47"/>
    </row>
    <row r="1895" s="2" customFormat="1" ht="16.8" customHeight="1">
      <c r="A1895" s="41"/>
      <c r="B1895" s="47"/>
      <c r="C1895" s="319" t="s">
        <v>21</v>
      </c>
      <c r="D1895" s="319" t="s">
        <v>3484</v>
      </c>
      <c r="E1895" s="20" t="s">
        <v>21</v>
      </c>
      <c r="F1895" s="320">
        <v>0</v>
      </c>
      <c r="G1895" s="41"/>
      <c r="H1895" s="47"/>
    </row>
    <row r="1896" s="2" customFormat="1" ht="16.8" customHeight="1">
      <c r="A1896" s="41"/>
      <c r="B1896" s="47"/>
      <c r="C1896" s="319" t="s">
        <v>21</v>
      </c>
      <c r="D1896" s="319" t="s">
        <v>3385</v>
      </c>
      <c r="E1896" s="20" t="s">
        <v>21</v>
      </c>
      <c r="F1896" s="320">
        <v>23.140000000000001</v>
      </c>
      <c r="G1896" s="41"/>
      <c r="H1896" s="47"/>
    </row>
    <row r="1897" s="2" customFormat="1" ht="16.8" customHeight="1">
      <c r="A1897" s="41"/>
      <c r="B1897" s="47"/>
      <c r="C1897" s="319" t="s">
        <v>21</v>
      </c>
      <c r="D1897" s="319" t="s">
        <v>3431</v>
      </c>
      <c r="E1897" s="20" t="s">
        <v>21</v>
      </c>
      <c r="F1897" s="320">
        <v>0</v>
      </c>
      <c r="G1897" s="41"/>
      <c r="H1897" s="47"/>
    </row>
    <row r="1898" s="2" customFormat="1" ht="16.8" customHeight="1">
      <c r="A1898" s="41"/>
      <c r="B1898" s="47"/>
      <c r="C1898" s="319" t="s">
        <v>21</v>
      </c>
      <c r="D1898" s="319" t="s">
        <v>3485</v>
      </c>
      <c r="E1898" s="20" t="s">
        <v>21</v>
      </c>
      <c r="F1898" s="320">
        <v>4.024</v>
      </c>
      <c r="G1898" s="41"/>
      <c r="H1898" s="47"/>
    </row>
    <row r="1899" s="2" customFormat="1" ht="16.8" customHeight="1">
      <c r="A1899" s="41"/>
      <c r="B1899" s="47"/>
      <c r="C1899" s="319" t="s">
        <v>21</v>
      </c>
      <c r="D1899" s="319" t="s">
        <v>21</v>
      </c>
      <c r="E1899" s="20" t="s">
        <v>21</v>
      </c>
      <c r="F1899" s="320">
        <v>0</v>
      </c>
      <c r="G1899" s="41"/>
      <c r="H1899" s="47"/>
    </row>
    <row r="1900" s="2" customFormat="1" ht="16.8" customHeight="1">
      <c r="A1900" s="41"/>
      <c r="B1900" s="47"/>
      <c r="C1900" s="319" t="s">
        <v>3351</v>
      </c>
      <c r="D1900" s="319" t="s">
        <v>380</v>
      </c>
      <c r="E1900" s="20" t="s">
        <v>21</v>
      </c>
      <c r="F1900" s="320">
        <v>27.164000000000001</v>
      </c>
      <c r="G1900" s="41"/>
      <c r="H1900" s="47"/>
    </row>
    <row r="1901" s="2" customFormat="1" ht="16.8" customHeight="1">
      <c r="A1901" s="41"/>
      <c r="B1901" s="47"/>
      <c r="C1901" s="321" t="s">
        <v>6195</v>
      </c>
      <c r="D1901" s="41"/>
      <c r="E1901" s="41"/>
      <c r="F1901" s="41"/>
      <c r="G1901" s="41"/>
      <c r="H1901" s="47"/>
    </row>
    <row r="1902" s="2" customFormat="1" ht="16.8" customHeight="1">
      <c r="A1902" s="41"/>
      <c r="B1902" s="47"/>
      <c r="C1902" s="319" t="s">
        <v>3478</v>
      </c>
      <c r="D1902" s="319" t="s">
        <v>6288</v>
      </c>
      <c r="E1902" s="20" t="s">
        <v>248</v>
      </c>
      <c r="F1902" s="320">
        <v>232.04599999999999</v>
      </c>
      <c r="G1902" s="41"/>
      <c r="H1902" s="47"/>
    </row>
    <row r="1903" s="2" customFormat="1" ht="16.8" customHeight="1">
      <c r="A1903" s="41"/>
      <c r="B1903" s="47"/>
      <c r="C1903" s="319" t="s">
        <v>3486</v>
      </c>
      <c r="D1903" s="319" t="s">
        <v>3487</v>
      </c>
      <c r="E1903" s="20" t="s">
        <v>248</v>
      </c>
      <c r="F1903" s="320">
        <v>270.334</v>
      </c>
      <c r="G1903" s="41"/>
      <c r="H1903" s="47"/>
    </row>
    <row r="1904" s="2" customFormat="1" ht="16.8" customHeight="1">
      <c r="A1904" s="41"/>
      <c r="B1904" s="47"/>
      <c r="C1904" s="315" t="s">
        <v>3353</v>
      </c>
      <c r="D1904" s="316" t="s">
        <v>21</v>
      </c>
      <c r="E1904" s="317" t="s">
        <v>21</v>
      </c>
      <c r="F1904" s="318">
        <v>198.87600000000001</v>
      </c>
      <c r="G1904" s="41"/>
      <c r="H1904" s="47"/>
    </row>
    <row r="1905" s="2" customFormat="1" ht="16.8" customHeight="1">
      <c r="A1905" s="41"/>
      <c r="B1905" s="47"/>
      <c r="C1905" s="319" t="s">
        <v>21</v>
      </c>
      <c r="D1905" s="319" t="s">
        <v>3382</v>
      </c>
      <c r="E1905" s="20" t="s">
        <v>21</v>
      </c>
      <c r="F1905" s="320">
        <v>0</v>
      </c>
      <c r="G1905" s="41"/>
      <c r="H1905" s="47"/>
    </row>
    <row r="1906" s="2" customFormat="1" ht="16.8" customHeight="1">
      <c r="A1906" s="41"/>
      <c r="B1906" s="47"/>
      <c r="C1906" s="319" t="s">
        <v>21</v>
      </c>
      <c r="D1906" s="319" t="s">
        <v>3383</v>
      </c>
      <c r="E1906" s="20" t="s">
        <v>21</v>
      </c>
      <c r="F1906" s="320">
        <v>198.87600000000001</v>
      </c>
      <c r="G1906" s="41"/>
      <c r="H1906" s="47"/>
    </row>
    <row r="1907" s="2" customFormat="1" ht="16.8" customHeight="1">
      <c r="A1907" s="41"/>
      <c r="B1907" s="47"/>
      <c r="C1907" s="319" t="s">
        <v>21</v>
      </c>
      <c r="D1907" s="319" t="s">
        <v>21</v>
      </c>
      <c r="E1907" s="20" t="s">
        <v>21</v>
      </c>
      <c r="F1907" s="320">
        <v>0</v>
      </c>
      <c r="G1907" s="41"/>
      <c r="H1907" s="47"/>
    </row>
    <row r="1908" s="2" customFormat="1" ht="16.8" customHeight="1">
      <c r="A1908" s="41"/>
      <c r="B1908" s="47"/>
      <c r="C1908" s="319" t="s">
        <v>3353</v>
      </c>
      <c r="D1908" s="319" t="s">
        <v>380</v>
      </c>
      <c r="E1908" s="20" t="s">
        <v>21</v>
      </c>
      <c r="F1908" s="320">
        <v>198.87600000000001</v>
      </c>
      <c r="G1908" s="41"/>
      <c r="H1908" s="47"/>
    </row>
    <row r="1909" s="2" customFormat="1" ht="16.8" customHeight="1">
      <c r="A1909" s="41"/>
      <c r="B1909" s="47"/>
      <c r="C1909" s="321" t="s">
        <v>6195</v>
      </c>
      <c r="D1909" s="41"/>
      <c r="E1909" s="41"/>
      <c r="F1909" s="41"/>
      <c r="G1909" s="41"/>
      <c r="H1909" s="47"/>
    </row>
    <row r="1910" s="2" customFormat="1" ht="16.8" customHeight="1">
      <c r="A1910" s="41"/>
      <c r="B1910" s="47"/>
      <c r="C1910" s="319" t="s">
        <v>3491</v>
      </c>
      <c r="D1910" s="319" t="s">
        <v>6289</v>
      </c>
      <c r="E1910" s="20" t="s">
        <v>248</v>
      </c>
      <c r="F1910" s="320">
        <v>198.87600000000001</v>
      </c>
      <c r="G1910" s="41"/>
      <c r="H1910" s="47"/>
    </row>
    <row r="1911" s="2" customFormat="1" ht="16.8" customHeight="1">
      <c r="A1911" s="41"/>
      <c r="B1911" s="47"/>
      <c r="C1911" s="319" t="s">
        <v>3495</v>
      </c>
      <c r="D1911" s="319" t="s">
        <v>6290</v>
      </c>
      <c r="E1911" s="20" t="s">
        <v>248</v>
      </c>
      <c r="F1911" s="320">
        <v>596.62800000000004</v>
      </c>
      <c r="G1911" s="41"/>
      <c r="H1911" s="47"/>
    </row>
    <row r="1912" s="2" customFormat="1" ht="16.8" customHeight="1">
      <c r="A1912" s="41"/>
      <c r="B1912" s="47"/>
      <c r="C1912" s="319" t="s">
        <v>3500</v>
      </c>
      <c r="D1912" s="319" t="s">
        <v>3501</v>
      </c>
      <c r="E1912" s="20" t="s">
        <v>284</v>
      </c>
      <c r="F1912" s="320">
        <v>28.638000000000002</v>
      </c>
      <c r="G1912" s="41"/>
      <c r="H1912" s="47"/>
    </row>
    <row r="1913" s="2" customFormat="1" ht="16.8" customHeight="1">
      <c r="A1913" s="41"/>
      <c r="B1913" s="47"/>
      <c r="C1913" s="315" t="s">
        <v>3355</v>
      </c>
      <c r="D1913" s="316" t="s">
        <v>21</v>
      </c>
      <c r="E1913" s="317" t="s">
        <v>21</v>
      </c>
      <c r="F1913" s="318">
        <v>270.05200000000002</v>
      </c>
      <c r="G1913" s="41"/>
      <c r="H1913" s="47"/>
    </row>
    <row r="1914" s="2" customFormat="1" ht="16.8" customHeight="1">
      <c r="A1914" s="41"/>
      <c r="B1914" s="47"/>
      <c r="C1914" s="319" t="s">
        <v>21</v>
      </c>
      <c r="D1914" s="319" t="s">
        <v>3443</v>
      </c>
      <c r="E1914" s="20" t="s">
        <v>21</v>
      </c>
      <c r="F1914" s="320">
        <v>0</v>
      </c>
      <c r="G1914" s="41"/>
      <c r="H1914" s="47"/>
    </row>
    <row r="1915" s="2" customFormat="1" ht="16.8" customHeight="1">
      <c r="A1915" s="41"/>
      <c r="B1915" s="47"/>
      <c r="C1915" s="319" t="s">
        <v>21</v>
      </c>
      <c r="D1915" s="319" t="s">
        <v>3459</v>
      </c>
      <c r="E1915" s="20" t="s">
        <v>21</v>
      </c>
      <c r="F1915" s="320">
        <v>0</v>
      </c>
      <c r="G1915" s="41"/>
      <c r="H1915" s="47"/>
    </row>
    <row r="1916" s="2" customFormat="1" ht="16.8" customHeight="1">
      <c r="A1916" s="41"/>
      <c r="B1916" s="47"/>
      <c r="C1916" s="319" t="s">
        <v>21</v>
      </c>
      <c r="D1916" s="319" t="s">
        <v>3383</v>
      </c>
      <c r="E1916" s="20" t="s">
        <v>21</v>
      </c>
      <c r="F1916" s="320">
        <v>198.87600000000001</v>
      </c>
      <c r="G1916" s="41"/>
      <c r="H1916" s="47"/>
    </row>
    <row r="1917" s="2" customFormat="1" ht="16.8" customHeight="1">
      <c r="A1917" s="41"/>
      <c r="B1917" s="47"/>
      <c r="C1917" s="319" t="s">
        <v>21</v>
      </c>
      <c r="D1917" s="319" t="s">
        <v>3431</v>
      </c>
      <c r="E1917" s="20" t="s">
        <v>21</v>
      </c>
      <c r="F1917" s="320">
        <v>0</v>
      </c>
      <c r="G1917" s="41"/>
      <c r="H1917" s="47"/>
    </row>
    <row r="1918" s="2" customFormat="1" ht="16.8" customHeight="1">
      <c r="A1918" s="41"/>
      <c r="B1918" s="47"/>
      <c r="C1918" s="319" t="s">
        <v>21</v>
      </c>
      <c r="D1918" s="319" t="s">
        <v>3460</v>
      </c>
      <c r="E1918" s="20" t="s">
        <v>21</v>
      </c>
      <c r="F1918" s="320">
        <v>65.260000000000005</v>
      </c>
      <c r="G1918" s="41"/>
      <c r="H1918" s="47"/>
    </row>
    <row r="1919" s="2" customFormat="1" ht="16.8" customHeight="1">
      <c r="A1919" s="41"/>
      <c r="B1919" s="47"/>
      <c r="C1919" s="319" t="s">
        <v>21</v>
      </c>
      <c r="D1919" s="319" t="s">
        <v>3461</v>
      </c>
      <c r="E1919" s="20" t="s">
        <v>21</v>
      </c>
      <c r="F1919" s="320">
        <v>5.9160000000000004</v>
      </c>
      <c r="G1919" s="41"/>
      <c r="H1919" s="47"/>
    </row>
    <row r="1920" s="2" customFormat="1" ht="16.8" customHeight="1">
      <c r="A1920" s="41"/>
      <c r="B1920" s="47"/>
      <c r="C1920" s="319" t="s">
        <v>21</v>
      </c>
      <c r="D1920" s="319" t="s">
        <v>21</v>
      </c>
      <c r="E1920" s="20" t="s">
        <v>21</v>
      </c>
      <c r="F1920" s="320">
        <v>0</v>
      </c>
      <c r="G1920" s="41"/>
      <c r="H1920" s="47"/>
    </row>
    <row r="1921" s="2" customFormat="1" ht="16.8" customHeight="1">
      <c r="A1921" s="41"/>
      <c r="B1921" s="47"/>
      <c r="C1921" s="319" t="s">
        <v>3355</v>
      </c>
      <c r="D1921" s="319" t="s">
        <v>380</v>
      </c>
      <c r="E1921" s="20" t="s">
        <v>21</v>
      </c>
      <c r="F1921" s="320">
        <v>270.05200000000002</v>
      </c>
      <c r="G1921" s="41"/>
      <c r="H1921" s="47"/>
    </row>
    <row r="1922" s="2" customFormat="1" ht="16.8" customHeight="1">
      <c r="A1922" s="41"/>
      <c r="B1922" s="47"/>
      <c r="C1922" s="321" t="s">
        <v>6195</v>
      </c>
      <c r="D1922" s="41"/>
      <c r="E1922" s="41"/>
      <c r="F1922" s="41"/>
      <c r="G1922" s="41"/>
      <c r="H1922" s="47"/>
    </row>
    <row r="1923" s="2" customFormat="1" ht="16.8" customHeight="1">
      <c r="A1923" s="41"/>
      <c r="B1923" s="47"/>
      <c r="C1923" s="319" t="s">
        <v>3455</v>
      </c>
      <c r="D1923" s="319" t="s">
        <v>6291</v>
      </c>
      <c r="E1923" s="20" t="s">
        <v>248</v>
      </c>
      <c r="F1923" s="320">
        <v>617.46199999999999</v>
      </c>
      <c r="G1923" s="41"/>
      <c r="H1923" s="47"/>
    </row>
    <row r="1924" s="2" customFormat="1">
      <c r="A1924" s="41"/>
      <c r="B1924" s="47"/>
      <c r="C1924" s="319" t="s">
        <v>3465</v>
      </c>
      <c r="D1924" s="319" t="s">
        <v>3466</v>
      </c>
      <c r="E1924" s="20" t="s">
        <v>248</v>
      </c>
      <c r="F1924" s="320">
        <v>719.34299999999996</v>
      </c>
      <c r="G1924" s="41"/>
      <c r="H1924" s="47"/>
    </row>
    <row r="1925" s="2" customFormat="1" ht="16.8" customHeight="1">
      <c r="A1925" s="41"/>
      <c r="B1925" s="47"/>
      <c r="C1925" s="315" t="s">
        <v>3357</v>
      </c>
      <c r="D1925" s="316" t="s">
        <v>21</v>
      </c>
      <c r="E1925" s="317" t="s">
        <v>21</v>
      </c>
      <c r="F1925" s="318">
        <v>38.679000000000002</v>
      </c>
      <c r="G1925" s="41"/>
      <c r="H1925" s="47"/>
    </row>
    <row r="1926" s="2" customFormat="1" ht="16.8" customHeight="1">
      <c r="A1926" s="41"/>
      <c r="B1926" s="47"/>
      <c r="C1926" s="319" t="s">
        <v>21</v>
      </c>
      <c r="D1926" s="319" t="s">
        <v>21</v>
      </c>
      <c r="E1926" s="20" t="s">
        <v>21</v>
      </c>
      <c r="F1926" s="320">
        <v>0</v>
      </c>
      <c r="G1926" s="41"/>
      <c r="H1926" s="47"/>
    </row>
    <row r="1927" s="2" customFormat="1" ht="16.8" customHeight="1">
      <c r="A1927" s="41"/>
      <c r="B1927" s="47"/>
      <c r="C1927" s="319" t="s">
        <v>21</v>
      </c>
      <c r="D1927" s="319" t="s">
        <v>3447</v>
      </c>
      <c r="E1927" s="20" t="s">
        <v>21</v>
      </c>
      <c r="F1927" s="320">
        <v>0</v>
      </c>
      <c r="G1927" s="41"/>
      <c r="H1927" s="47"/>
    </row>
    <row r="1928" s="2" customFormat="1" ht="16.8" customHeight="1">
      <c r="A1928" s="41"/>
      <c r="B1928" s="47"/>
      <c r="C1928" s="319" t="s">
        <v>21</v>
      </c>
      <c r="D1928" s="319" t="s">
        <v>3385</v>
      </c>
      <c r="E1928" s="20" t="s">
        <v>21</v>
      </c>
      <c r="F1928" s="320">
        <v>23.140000000000001</v>
      </c>
      <c r="G1928" s="41"/>
      <c r="H1928" s="47"/>
    </row>
    <row r="1929" s="2" customFormat="1" ht="16.8" customHeight="1">
      <c r="A1929" s="41"/>
      <c r="B1929" s="47"/>
      <c r="C1929" s="319" t="s">
        <v>21</v>
      </c>
      <c r="D1929" s="319" t="s">
        <v>3431</v>
      </c>
      <c r="E1929" s="20" t="s">
        <v>21</v>
      </c>
      <c r="F1929" s="320">
        <v>0</v>
      </c>
      <c r="G1929" s="41"/>
      <c r="H1929" s="47"/>
    </row>
    <row r="1930" s="2" customFormat="1" ht="16.8" customHeight="1">
      <c r="A1930" s="41"/>
      <c r="B1930" s="47"/>
      <c r="C1930" s="319" t="s">
        <v>21</v>
      </c>
      <c r="D1930" s="319" t="s">
        <v>3462</v>
      </c>
      <c r="E1930" s="20" t="s">
        <v>21</v>
      </c>
      <c r="F1930" s="320">
        <v>12.939</v>
      </c>
      <c r="G1930" s="41"/>
      <c r="H1930" s="47"/>
    </row>
    <row r="1931" s="2" customFormat="1" ht="16.8" customHeight="1">
      <c r="A1931" s="41"/>
      <c r="B1931" s="47"/>
      <c r="C1931" s="319" t="s">
        <v>21</v>
      </c>
      <c r="D1931" s="319" t="s">
        <v>3463</v>
      </c>
      <c r="E1931" s="20" t="s">
        <v>21</v>
      </c>
      <c r="F1931" s="320">
        <v>2.6000000000000001</v>
      </c>
      <c r="G1931" s="41"/>
      <c r="H1931" s="47"/>
    </row>
    <row r="1932" s="2" customFormat="1" ht="16.8" customHeight="1">
      <c r="A1932" s="41"/>
      <c r="B1932" s="47"/>
      <c r="C1932" s="319" t="s">
        <v>21</v>
      </c>
      <c r="D1932" s="319" t="s">
        <v>21</v>
      </c>
      <c r="E1932" s="20" t="s">
        <v>21</v>
      </c>
      <c r="F1932" s="320">
        <v>0</v>
      </c>
      <c r="G1932" s="41"/>
      <c r="H1932" s="47"/>
    </row>
    <row r="1933" s="2" customFormat="1" ht="16.8" customHeight="1">
      <c r="A1933" s="41"/>
      <c r="B1933" s="47"/>
      <c r="C1933" s="319" t="s">
        <v>3357</v>
      </c>
      <c r="D1933" s="319" t="s">
        <v>380</v>
      </c>
      <c r="E1933" s="20" t="s">
        <v>21</v>
      </c>
      <c r="F1933" s="320">
        <v>38.679000000000002</v>
      </c>
      <c r="G1933" s="41"/>
      <c r="H1933" s="47"/>
    </row>
    <row r="1934" s="2" customFormat="1" ht="16.8" customHeight="1">
      <c r="A1934" s="41"/>
      <c r="B1934" s="47"/>
      <c r="C1934" s="321" t="s">
        <v>6195</v>
      </c>
      <c r="D1934" s="41"/>
      <c r="E1934" s="41"/>
      <c r="F1934" s="41"/>
      <c r="G1934" s="41"/>
      <c r="H1934" s="47"/>
    </row>
    <row r="1935" s="2" customFormat="1" ht="16.8" customHeight="1">
      <c r="A1935" s="41"/>
      <c r="B1935" s="47"/>
      <c r="C1935" s="319" t="s">
        <v>3455</v>
      </c>
      <c r="D1935" s="319" t="s">
        <v>6291</v>
      </c>
      <c r="E1935" s="20" t="s">
        <v>248</v>
      </c>
      <c r="F1935" s="320">
        <v>617.46199999999999</v>
      </c>
      <c r="G1935" s="41"/>
      <c r="H1935" s="47"/>
    </row>
    <row r="1936" s="2" customFormat="1">
      <c r="A1936" s="41"/>
      <c r="B1936" s="47"/>
      <c r="C1936" s="319" t="s">
        <v>3465</v>
      </c>
      <c r="D1936" s="319" t="s">
        <v>3466</v>
      </c>
      <c r="E1936" s="20" t="s">
        <v>248</v>
      </c>
      <c r="F1936" s="320">
        <v>719.34299999999996</v>
      </c>
      <c r="G1936" s="41"/>
      <c r="H1936" s="47"/>
    </row>
    <row r="1937" s="2" customFormat="1" ht="16.8" customHeight="1">
      <c r="A1937" s="41"/>
      <c r="B1937" s="47"/>
      <c r="C1937" s="315" t="s">
        <v>3359</v>
      </c>
      <c r="D1937" s="316" t="s">
        <v>21</v>
      </c>
      <c r="E1937" s="317" t="s">
        <v>21</v>
      </c>
      <c r="F1937" s="318">
        <v>247.964</v>
      </c>
      <c r="G1937" s="41"/>
      <c r="H1937" s="47"/>
    </row>
    <row r="1938" s="2" customFormat="1" ht="16.8" customHeight="1">
      <c r="A1938" s="41"/>
      <c r="B1938" s="47"/>
      <c r="C1938" s="319" t="s">
        <v>21</v>
      </c>
      <c r="D1938" s="319" t="s">
        <v>3382</v>
      </c>
      <c r="E1938" s="20" t="s">
        <v>21</v>
      </c>
      <c r="F1938" s="320">
        <v>0</v>
      </c>
      <c r="G1938" s="41"/>
      <c r="H1938" s="47"/>
    </row>
    <row r="1939" s="2" customFormat="1" ht="16.8" customHeight="1">
      <c r="A1939" s="41"/>
      <c r="B1939" s="47"/>
      <c r="C1939" s="319" t="s">
        <v>21</v>
      </c>
      <c r="D1939" s="319" t="s">
        <v>3383</v>
      </c>
      <c r="E1939" s="20" t="s">
        <v>21</v>
      </c>
      <c r="F1939" s="320">
        <v>198.87600000000001</v>
      </c>
      <c r="G1939" s="41"/>
      <c r="H1939" s="47"/>
    </row>
    <row r="1940" s="2" customFormat="1" ht="16.8" customHeight="1">
      <c r="A1940" s="41"/>
      <c r="B1940" s="47"/>
      <c r="C1940" s="319" t="s">
        <v>21</v>
      </c>
      <c r="D1940" s="319" t="s">
        <v>3431</v>
      </c>
      <c r="E1940" s="20" t="s">
        <v>21</v>
      </c>
      <c r="F1940" s="320">
        <v>0</v>
      </c>
      <c r="G1940" s="41"/>
      <c r="H1940" s="47"/>
    </row>
    <row r="1941" s="2" customFormat="1" ht="16.8" customHeight="1">
      <c r="A1941" s="41"/>
      <c r="B1941" s="47"/>
      <c r="C1941" s="319" t="s">
        <v>21</v>
      </c>
      <c r="D1941" s="319" t="s">
        <v>3432</v>
      </c>
      <c r="E1941" s="20" t="s">
        <v>21</v>
      </c>
      <c r="F1941" s="320">
        <v>43.171999999999997</v>
      </c>
      <c r="G1941" s="41"/>
      <c r="H1941" s="47"/>
    </row>
    <row r="1942" s="2" customFormat="1" ht="16.8" customHeight="1">
      <c r="A1942" s="41"/>
      <c r="B1942" s="47"/>
      <c r="C1942" s="319" t="s">
        <v>21</v>
      </c>
      <c r="D1942" s="319" t="s">
        <v>3433</v>
      </c>
      <c r="E1942" s="20" t="s">
        <v>21</v>
      </c>
      <c r="F1942" s="320">
        <v>5.9160000000000004</v>
      </c>
      <c r="G1942" s="41"/>
      <c r="H1942" s="47"/>
    </row>
    <row r="1943" s="2" customFormat="1" ht="16.8" customHeight="1">
      <c r="A1943" s="41"/>
      <c r="B1943" s="47"/>
      <c r="C1943" s="319" t="s">
        <v>3359</v>
      </c>
      <c r="D1943" s="319" t="s">
        <v>380</v>
      </c>
      <c r="E1943" s="20" t="s">
        <v>21</v>
      </c>
      <c r="F1943" s="320">
        <v>247.964</v>
      </c>
      <c r="G1943" s="41"/>
      <c r="H1943" s="47"/>
    </row>
    <row r="1944" s="2" customFormat="1" ht="16.8" customHeight="1">
      <c r="A1944" s="41"/>
      <c r="B1944" s="47"/>
      <c r="C1944" s="321" t="s">
        <v>6195</v>
      </c>
      <c r="D1944" s="41"/>
      <c r="E1944" s="41"/>
      <c r="F1944" s="41"/>
      <c r="G1944" s="41"/>
      <c r="H1944" s="47"/>
    </row>
    <row r="1945" s="2" customFormat="1" ht="16.8" customHeight="1">
      <c r="A1945" s="41"/>
      <c r="B1945" s="47"/>
      <c r="C1945" s="319" t="s">
        <v>3427</v>
      </c>
      <c r="D1945" s="319" t="s">
        <v>6292</v>
      </c>
      <c r="E1945" s="20" t="s">
        <v>248</v>
      </c>
      <c r="F1945" s="320">
        <v>285.93099999999998</v>
      </c>
      <c r="G1945" s="41"/>
      <c r="H1945" s="47"/>
    </row>
    <row r="1946" s="2" customFormat="1" ht="16.8" customHeight="1">
      <c r="A1946" s="41"/>
      <c r="B1946" s="47"/>
      <c r="C1946" s="319" t="s">
        <v>3470</v>
      </c>
      <c r="D1946" s="319" t="s">
        <v>6293</v>
      </c>
      <c r="E1946" s="20" t="s">
        <v>248</v>
      </c>
      <c r="F1946" s="320">
        <v>571.86199999999997</v>
      </c>
      <c r="G1946" s="41"/>
      <c r="H1946" s="47"/>
    </row>
    <row r="1947" s="2" customFormat="1" ht="16.8" customHeight="1">
      <c r="A1947" s="41"/>
      <c r="B1947" s="47"/>
      <c r="C1947" s="319" t="s">
        <v>1844</v>
      </c>
      <c r="D1947" s="319" t="s">
        <v>1845</v>
      </c>
      <c r="E1947" s="20" t="s">
        <v>284</v>
      </c>
      <c r="F1947" s="320">
        <v>0.090999999999999998</v>
      </c>
      <c r="G1947" s="41"/>
      <c r="H1947" s="47"/>
    </row>
    <row r="1948" s="2" customFormat="1">
      <c r="A1948" s="41"/>
      <c r="B1948" s="47"/>
      <c r="C1948" s="319" t="s">
        <v>1856</v>
      </c>
      <c r="D1948" s="319" t="s">
        <v>1857</v>
      </c>
      <c r="E1948" s="20" t="s">
        <v>248</v>
      </c>
      <c r="F1948" s="320">
        <v>666.21900000000005</v>
      </c>
      <c r="G1948" s="41"/>
      <c r="H1948" s="47"/>
    </row>
    <row r="1949" s="2" customFormat="1" ht="16.8" customHeight="1">
      <c r="A1949" s="41"/>
      <c r="B1949" s="47"/>
      <c r="C1949" s="315" t="s">
        <v>3361</v>
      </c>
      <c r="D1949" s="316" t="s">
        <v>21</v>
      </c>
      <c r="E1949" s="317" t="s">
        <v>21</v>
      </c>
      <c r="F1949" s="318">
        <v>37.966999999999999</v>
      </c>
      <c r="G1949" s="41"/>
      <c r="H1949" s="47"/>
    </row>
    <row r="1950" s="2" customFormat="1" ht="16.8" customHeight="1">
      <c r="A1950" s="41"/>
      <c r="B1950" s="47"/>
      <c r="C1950" s="319" t="s">
        <v>21</v>
      </c>
      <c r="D1950" s="319" t="s">
        <v>21</v>
      </c>
      <c r="E1950" s="20" t="s">
        <v>21</v>
      </c>
      <c r="F1950" s="320">
        <v>0</v>
      </c>
      <c r="G1950" s="41"/>
      <c r="H1950" s="47"/>
    </row>
    <row r="1951" s="2" customFormat="1" ht="16.8" customHeight="1">
      <c r="A1951" s="41"/>
      <c r="B1951" s="47"/>
      <c r="C1951" s="319" t="s">
        <v>21</v>
      </c>
      <c r="D1951" s="319" t="s">
        <v>3384</v>
      </c>
      <c r="E1951" s="20" t="s">
        <v>21</v>
      </c>
      <c r="F1951" s="320">
        <v>0</v>
      </c>
      <c r="G1951" s="41"/>
      <c r="H1951" s="47"/>
    </row>
    <row r="1952" s="2" customFormat="1" ht="16.8" customHeight="1">
      <c r="A1952" s="41"/>
      <c r="B1952" s="47"/>
      <c r="C1952" s="319" t="s">
        <v>21</v>
      </c>
      <c r="D1952" s="319" t="s">
        <v>3385</v>
      </c>
      <c r="E1952" s="20" t="s">
        <v>21</v>
      </c>
      <c r="F1952" s="320">
        <v>23.140000000000001</v>
      </c>
      <c r="G1952" s="41"/>
      <c r="H1952" s="47"/>
    </row>
    <row r="1953" s="2" customFormat="1" ht="16.8" customHeight="1">
      <c r="A1953" s="41"/>
      <c r="B1953" s="47"/>
      <c r="C1953" s="319" t="s">
        <v>21</v>
      </c>
      <c r="D1953" s="319" t="s">
        <v>3431</v>
      </c>
      <c r="E1953" s="20" t="s">
        <v>21</v>
      </c>
      <c r="F1953" s="320">
        <v>0</v>
      </c>
      <c r="G1953" s="41"/>
      <c r="H1953" s="47"/>
    </row>
    <row r="1954" s="2" customFormat="1" ht="16.8" customHeight="1">
      <c r="A1954" s="41"/>
      <c r="B1954" s="47"/>
      <c r="C1954" s="319" t="s">
        <v>21</v>
      </c>
      <c r="D1954" s="319" t="s">
        <v>3434</v>
      </c>
      <c r="E1954" s="20" t="s">
        <v>21</v>
      </c>
      <c r="F1954" s="320">
        <v>11.577</v>
      </c>
      <c r="G1954" s="41"/>
      <c r="H1954" s="47"/>
    </row>
    <row r="1955" s="2" customFormat="1" ht="16.8" customHeight="1">
      <c r="A1955" s="41"/>
      <c r="B1955" s="47"/>
      <c r="C1955" s="319" t="s">
        <v>21</v>
      </c>
      <c r="D1955" s="319" t="s">
        <v>3435</v>
      </c>
      <c r="E1955" s="20" t="s">
        <v>21</v>
      </c>
      <c r="F1955" s="320">
        <v>3.25</v>
      </c>
      <c r="G1955" s="41"/>
      <c r="H1955" s="47"/>
    </row>
    <row r="1956" s="2" customFormat="1" ht="16.8" customHeight="1">
      <c r="A1956" s="41"/>
      <c r="B1956" s="47"/>
      <c r="C1956" s="319" t="s">
        <v>21</v>
      </c>
      <c r="D1956" s="319" t="s">
        <v>21</v>
      </c>
      <c r="E1956" s="20" t="s">
        <v>21</v>
      </c>
      <c r="F1956" s="320">
        <v>0</v>
      </c>
      <c r="G1956" s="41"/>
      <c r="H1956" s="47"/>
    </row>
    <row r="1957" s="2" customFormat="1" ht="16.8" customHeight="1">
      <c r="A1957" s="41"/>
      <c r="B1957" s="47"/>
      <c r="C1957" s="319" t="s">
        <v>3361</v>
      </c>
      <c r="D1957" s="319" t="s">
        <v>380</v>
      </c>
      <c r="E1957" s="20" t="s">
        <v>21</v>
      </c>
      <c r="F1957" s="320">
        <v>37.966999999999999</v>
      </c>
      <c r="G1957" s="41"/>
      <c r="H1957" s="47"/>
    </row>
    <row r="1958" s="2" customFormat="1" ht="16.8" customHeight="1">
      <c r="A1958" s="41"/>
      <c r="B1958" s="47"/>
      <c r="C1958" s="321" t="s">
        <v>6195</v>
      </c>
      <c r="D1958" s="41"/>
      <c r="E1958" s="41"/>
      <c r="F1958" s="41"/>
      <c r="G1958" s="41"/>
      <c r="H1958" s="47"/>
    </row>
    <row r="1959" s="2" customFormat="1" ht="16.8" customHeight="1">
      <c r="A1959" s="41"/>
      <c r="B1959" s="47"/>
      <c r="C1959" s="319" t="s">
        <v>3427</v>
      </c>
      <c r="D1959" s="319" t="s">
        <v>6292</v>
      </c>
      <c r="E1959" s="20" t="s">
        <v>248</v>
      </c>
      <c r="F1959" s="320">
        <v>285.93099999999998</v>
      </c>
      <c r="G1959" s="41"/>
      <c r="H1959" s="47"/>
    </row>
    <row r="1960" s="2" customFormat="1" ht="16.8" customHeight="1">
      <c r="A1960" s="41"/>
      <c r="B1960" s="47"/>
      <c r="C1960" s="319" t="s">
        <v>3470</v>
      </c>
      <c r="D1960" s="319" t="s">
        <v>6293</v>
      </c>
      <c r="E1960" s="20" t="s">
        <v>248</v>
      </c>
      <c r="F1960" s="320">
        <v>571.86199999999997</v>
      </c>
      <c r="G1960" s="41"/>
      <c r="H1960" s="47"/>
    </row>
    <row r="1961" s="2" customFormat="1" ht="16.8" customHeight="1">
      <c r="A1961" s="41"/>
      <c r="B1961" s="47"/>
      <c r="C1961" s="319" t="s">
        <v>1844</v>
      </c>
      <c r="D1961" s="319" t="s">
        <v>1845</v>
      </c>
      <c r="E1961" s="20" t="s">
        <v>284</v>
      </c>
      <c r="F1961" s="320">
        <v>0.090999999999999998</v>
      </c>
      <c r="G1961" s="41"/>
      <c r="H1961" s="47"/>
    </row>
    <row r="1962" s="2" customFormat="1">
      <c r="A1962" s="41"/>
      <c r="B1962" s="47"/>
      <c r="C1962" s="319" t="s">
        <v>1856</v>
      </c>
      <c r="D1962" s="319" t="s">
        <v>1857</v>
      </c>
      <c r="E1962" s="20" t="s">
        <v>248</v>
      </c>
      <c r="F1962" s="320">
        <v>666.21900000000005</v>
      </c>
      <c r="G1962" s="41"/>
      <c r="H1962" s="47"/>
    </row>
    <row r="1963" s="2" customFormat="1" ht="16.8" customHeight="1">
      <c r="A1963" s="41"/>
      <c r="B1963" s="47"/>
      <c r="C1963" s="315" t="s">
        <v>3364</v>
      </c>
      <c r="D1963" s="316" t="s">
        <v>21</v>
      </c>
      <c r="E1963" s="317" t="s">
        <v>21</v>
      </c>
      <c r="F1963" s="318">
        <v>198.87600000000001</v>
      </c>
      <c r="G1963" s="41"/>
      <c r="H1963" s="47"/>
    </row>
    <row r="1964" s="2" customFormat="1" ht="16.8" customHeight="1">
      <c r="A1964" s="41"/>
      <c r="B1964" s="47"/>
      <c r="C1964" s="319" t="s">
        <v>21</v>
      </c>
      <c r="D1964" s="319" t="s">
        <v>3382</v>
      </c>
      <c r="E1964" s="20" t="s">
        <v>21</v>
      </c>
      <c r="F1964" s="320">
        <v>0</v>
      </c>
      <c r="G1964" s="41"/>
      <c r="H1964" s="47"/>
    </row>
    <row r="1965" s="2" customFormat="1" ht="16.8" customHeight="1">
      <c r="A1965" s="41"/>
      <c r="B1965" s="47"/>
      <c r="C1965" s="319" t="s">
        <v>21</v>
      </c>
      <c r="D1965" s="319" t="s">
        <v>3383</v>
      </c>
      <c r="E1965" s="20" t="s">
        <v>21</v>
      </c>
      <c r="F1965" s="320">
        <v>198.87600000000001</v>
      </c>
      <c r="G1965" s="41"/>
      <c r="H1965" s="47"/>
    </row>
    <row r="1966" s="2" customFormat="1" ht="16.8" customHeight="1">
      <c r="A1966" s="41"/>
      <c r="B1966" s="47"/>
      <c r="C1966" s="319" t="s">
        <v>21</v>
      </c>
      <c r="D1966" s="319" t="s">
        <v>21</v>
      </c>
      <c r="E1966" s="20" t="s">
        <v>21</v>
      </c>
      <c r="F1966" s="320">
        <v>0</v>
      </c>
      <c r="G1966" s="41"/>
      <c r="H1966" s="47"/>
    </row>
    <row r="1967" s="2" customFormat="1" ht="16.8" customHeight="1">
      <c r="A1967" s="41"/>
      <c r="B1967" s="47"/>
      <c r="C1967" s="319" t="s">
        <v>3364</v>
      </c>
      <c r="D1967" s="319" t="s">
        <v>380</v>
      </c>
      <c r="E1967" s="20" t="s">
        <v>21</v>
      </c>
      <c r="F1967" s="320">
        <v>198.87600000000001</v>
      </c>
      <c r="G1967" s="41"/>
      <c r="H1967" s="47"/>
    </row>
    <row r="1968" s="2" customFormat="1" ht="16.8" customHeight="1">
      <c r="A1968" s="41"/>
      <c r="B1968" s="47"/>
      <c r="C1968" s="321" t="s">
        <v>6195</v>
      </c>
      <c r="D1968" s="41"/>
      <c r="E1968" s="41"/>
      <c r="F1968" s="41"/>
      <c r="G1968" s="41"/>
      <c r="H1968" s="47"/>
    </row>
    <row r="1969" s="2" customFormat="1" ht="16.8" customHeight="1">
      <c r="A1969" s="41"/>
      <c r="B1969" s="47"/>
      <c r="C1969" s="319" t="s">
        <v>3378</v>
      </c>
      <c r="D1969" s="319" t="s">
        <v>6294</v>
      </c>
      <c r="E1969" s="20" t="s">
        <v>248</v>
      </c>
      <c r="F1969" s="320">
        <v>222.01599999999999</v>
      </c>
      <c r="G1969" s="41"/>
      <c r="H1969" s="47"/>
    </row>
    <row r="1970" s="2" customFormat="1" ht="16.8" customHeight="1">
      <c r="A1970" s="41"/>
      <c r="B1970" s="47"/>
      <c r="C1970" s="319" t="s">
        <v>3582</v>
      </c>
      <c r="D1970" s="319" t="s">
        <v>6295</v>
      </c>
      <c r="E1970" s="20" t="s">
        <v>248</v>
      </c>
      <c r="F1970" s="320">
        <v>444.03199999999998</v>
      </c>
      <c r="G1970" s="41"/>
      <c r="H1970" s="47"/>
    </row>
    <row r="1971" s="2" customFormat="1" ht="16.8" customHeight="1">
      <c r="A1971" s="41"/>
      <c r="B1971" s="47"/>
      <c r="C1971" s="319" t="s">
        <v>3596</v>
      </c>
      <c r="D1971" s="319" t="s">
        <v>6296</v>
      </c>
      <c r="E1971" s="20" t="s">
        <v>248</v>
      </c>
      <c r="F1971" s="320">
        <v>222.01599999999999</v>
      </c>
      <c r="G1971" s="41"/>
      <c r="H1971" s="47"/>
    </row>
    <row r="1972" s="2" customFormat="1" ht="16.8" customHeight="1">
      <c r="A1972" s="41"/>
      <c r="B1972" s="47"/>
      <c r="C1972" s="319" t="s">
        <v>3593</v>
      </c>
      <c r="D1972" s="319" t="s">
        <v>3594</v>
      </c>
      <c r="E1972" s="20" t="s">
        <v>248</v>
      </c>
      <c r="F1972" s="320">
        <v>233.11699999999999</v>
      </c>
      <c r="G1972" s="41"/>
      <c r="H1972" s="47"/>
    </row>
    <row r="1973" s="2" customFormat="1" ht="16.8" customHeight="1">
      <c r="A1973" s="41"/>
      <c r="B1973" s="47"/>
      <c r="C1973" s="319" t="s">
        <v>3588</v>
      </c>
      <c r="D1973" s="319" t="s">
        <v>3589</v>
      </c>
      <c r="E1973" s="20" t="s">
        <v>248</v>
      </c>
      <c r="F1973" s="320">
        <v>233.11699999999999</v>
      </c>
      <c r="G1973" s="41"/>
      <c r="H1973" s="47"/>
    </row>
    <row r="1974" s="2" customFormat="1" ht="16.8" customHeight="1">
      <c r="A1974" s="41"/>
      <c r="B1974" s="47"/>
      <c r="C1974" s="319" t="s">
        <v>3600</v>
      </c>
      <c r="D1974" s="319" t="s">
        <v>3601</v>
      </c>
      <c r="E1974" s="20" t="s">
        <v>218</v>
      </c>
      <c r="F1974" s="320">
        <v>21.295999999999999</v>
      </c>
      <c r="G1974" s="41"/>
      <c r="H1974" s="47"/>
    </row>
    <row r="1975" s="2" customFormat="1" ht="16.8" customHeight="1">
      <c r="A1975" s="41"/>
      <c r="B1975" s="47"/>
      <c r="C1975" s="315" t="s">
        <v>3365</v>
      </c>
      <c r="D1975" s="316" t="s">
        <v>21</v>
      </c>
      <c r="E1975" s="317" t="s">
        <v>21</v>
      </c>
      <c r="F1975" s="318">
        <v>30.315000000000001</v>
      </c>
      <c r="G1975" s="41"/>
      <c r="H1975" s="47"/>
    </row>
    <row r="1976" s="2" customFormat="1" ht="16.8" customHeight="1">
      <c r="A1976" s="41"/>
      <c r="B1976" s="47"/>
      <c r="C1976" s="319" t="s">
        <v>21</v>
      </c>
      <c r="D1976" s="319" t="s">
        <v>1461</v>
      </c>
      <c r="E1976" s="20" t="s">
        <v>21</v>
      </c>
      <c r="F1976" s="320">
        <v>0</v>
      </c>
      <c r="G1976" s="41"/>
      <c r="H1976" s="47"/>
    </row>
    <row r="1977" s="2" customFormat="1" ht="16.8" customHeight="1">
      <c r="A1977" s="41"/>
      <c r="B1977" s="47"/>
      <c r="C1977" s="319" t="s">
        <v>21</v>
      </c>
      <c r="D1977" s="319" t="s">
        <v>3711</v>
      </c>
      <c r="E1977" s="20" t="s">
        <v>21</v>
      </c>
      <c r="F1977" s="320">
        <v>30.315000000000001</v>
      </c>
      <c r="G1977" s="41"/>
      <c r="H1977" s="47"/>
    </row>
    <row r="1978" s="2" customFormat="1" ht="16.8" customHeight="1">
      <c r="A1978" s="41"/>
      <c r="B1978" s="47"/>
      <c r="C1978" s="319" t="s">
        <v>21</v>
      </c>
      <c r="D1978" s="319" t="s">
        <v>21</v>
      </c>
      <c r="E1978" s="20" t="s">
        <v>21</v>
      </c>
      <c r="F1978" s="320">
        <v>0</v>
      </c>
      <c r="G1978" s="41"/>
      <c r="H1978" s="47"/>
    </row>
    <row r="1979" s="2" customFormat="1" ht="16.8" customHeight="1">
      <c r="A1979" s="41"/>
      <c r="B1979" s="47"/>
      <c r="C1979" s="319" t="s">
        <v>3365</v>
      </c>
      <c r="D1979" s="319" t="s">
        <v>380</v>
      </c>
      <c r="E1979" s="20" t="s">
        <v>21</v>
      </c>
      <c r="F1979" s="320">
        <v>30.315000000000001</v>
      </c>
      <c r="G1979" s="41"/>
      <c r="H1979" s="47"/>
    </row>
    <row r="1980" s="2" customFormat="1" ht="16.8" customHeight="1">
      <c r="A1980" s="41"/>
      <c r="B1980" s="47"/>
      <c r="C1980" s="321" t="s">
        <v>6195</v>
      </c>
      <c r="D1980" s="41"/>
      <c r="E1980" s="41"/>
      <c r="F1980" s="41"/>
      <c r="G1980" s="41"/>
      <c r="H1980" s="47"/>
    </row>
    <row r="1981" s="2" customFormat="1" ht="16.8" customHeight="1">
      <c r="A1981" s="41"/>
      <c r="B1981" s="47"/>
      <c r="C1981" s="319" t="s">
        <v>3708</v>
      </c>
      <c r="D1981" s="319" t="s">
        <v>6297</v>
      </c>
      <c r="E1981" s="20" t="s">
        <v>248</v>
      </c>
      <c r="F1981" s="320">
        <v>30.315000000000001</v>
      </c>
      <c r="G1981" s="41"/>
      <c r="H1981" s="47"/>
    </row>
    <row r="1982" s="2" customFormat="1" ht="16.8" customHeight="1">
      <c r="A1982" s="41"/>
      <c r="B1982" s="47"/>
      <c r="C1982" s="319" t="s">
        <v>3641</v>
      </c>
      <c r="D1982" s="319" t="s">
        <v>6298</v>
      </c>
      <c r="E1982" s="20" t="s">
        <v>248</v>
      </c>
      <c r="F1982" s="320">
        <v>30.315000000000001</v>
      </c>
      <c r="G1982" s="41"/>
      <c r="H1982" s="47"/>
    </row>
    <row r="1983" s="2" customFormat="1" ht="16.8" customHeight="1">
      <c r="A1983" s="41"/>
      <c r="B1983" s="47"/>
      <c r="C1983" s="319" t="s">
        <v>3696</v>
      </c>
      <c r="D1983" s="319" t="s">
        <v>6299</v>
      </c>
      <c r="E1983" s="20" t="s">
        <v>248</v>
      </c>
      <c r="F1983" s="320">
        <v>45.829000000000001</v>
      </c>
      <c r="G1983" s="41"/>
      <c r="H1983" s="47"/>
    </row>
    <row r="1984" s="2" customFormat="1" ht="16.8" customHeight="1">
      <c r="A1984" s="41"/>
      <c r="B1984" s="47"/>
      <c r="C1984" s="315" t="s">
        <v>3367</v>
      </c>
      <c r="D1984" s="316" t="s">
        <v>21</v>
      </c>
      <c r="E1984" s="317" t="s">
        <v>21</v>
      </c>
      <c r="F1984" s="318">
        <v>15.513999999999999</v>
      </c>
      <c r="G1984" s="41"/>
      <c r="H1984" s="47"/>
    </row>
    <row r="1985" s="2" customFormat="1" ht="16.8" customHeight="1">
      <c r="A1985" s="41"/>
      <c r="B1985" s="47"/>
      <c r="C1985" s="319" t="s">
        <v>21</v>
      </c>
      <c r="D1985" s="319" t="s">
        <v>3405</v>
      </c>
      <c r="E1985" s="20" t="s">
        <v>21</v>
      </c>
      <c r="F1985" s="320">
        <v>0</v>
      </c>
      <c r="G1985" s="41"/>
      <c r="H1985" s="47"/>
    </row>
    <row r="1986" s="2" customFormat="1" ht="16.8" customHeight="1">
      <c r="A1986" s="41"/>
      <c r="B1986" s="47"/>
      <c r="C1986" s="319" t="s">
        <v>21</v>
      </c>
      <c r="D1986" s="319" t="s">
        <v>3406</v>
      </c>
      <c r="E1986" s="20" t="s">
        <v>21</v>
      </c>
      <c r="F1986" s="320">
        <v>15.513999999999999</v>
      </c>
      <c r="G1986" s="41"/>
      <c r="H1986" s="47"/>
    </row>
    <row r="1987" s="2" customFormat="1" ht="16.8" customHeight="1">
      <c r="A1987" s="41"/>
      <c r="B1987" s="47"/>
      <c r="C1987" s="319" t="s">
        <v>21</v>
      </c>
      <c r="D1987" s="319" t="s">
        <v>21</v>
      </c>
      <c r="E1987" s="20" t="s">
        <v>21</v>
      </c>
      <c r="F1987" s="320">
        <v>0</v>
      </c>
      <c r="G1987" s="41"/>
      <c r="H1987" s="47"/>
    </row>
    <row r="1988" s="2" customFormat="1" ht="16.8" customHeight="1">
      <c r="A1988" s="41"/>
      <c r="B1988" s="47"/>
      <c r="C1988" s="319" t="s">
        <v>3367</v>
      </c>
      <c r="D1988" s="319" t="s">
        <v>380</v>
      </c>
      <c r="E1988" s="20" t="s">
        <v>21</v>
      </c>
      <c r="F1988" s="320">
        <v>15.513999999999999</v>
      </c>
      <c r="G1988" s="41"/>
      <c r="H1988" s="47"/>
    </row>
    <row r="1989" s="2" customFormat="1" ht="16.8" customHeight="1">
      <c r="A1989" s="41"/>
      <c r="B1989" s="47"/>
      <c r="C1989" s="321" t="s">
        <v>6195</v>
      </c>
      <c r="D1989" s="41"/>
      <c r="E1989" s="41"/>
      <c r="F1989" s="41"/>
      <c r="G1989" s="41"/>
      <c r="H1989" s="47"/>
    </row>
    <row r="1990" s="2" customFormat="1" ht="16.8" customHeight="1">
      <c r="A1990" s="41"/>
      <c r="B1990" s="47"/>
      <c r="C1990" s="319" t="s">
        <v>3705</v>
      </c>
      <c r="D1990" s="319" t="s">
        <v>3706</v>
      </c>
      <c r="E1990" s="20" t="s">
        <v>248</v>
      </c>
      <c r="F1990" s="320">
        <v>15.513999999999999</v>
      </c>
      <c r="G1990" s="41"/>
      <c r="H1990" s="47"/>
    </row>
    <row r="1991" s="2" customFormat="1" ht="16.8" customHeight="1">
      <c r="A1991" s="41"/>
      <c r="B1991" s="47"/>
      <c r="C1991" s="319" t="s">
        <v>3678</v>
      </c>
      <c r="D1991" s="319" t="s">
        <v>6300</v>
      </c>
      <c r="E1991" s="20" t="s">
        <v>248</v>
      </c>
      <c r="F1991" s="320">
        <v>15.513999999999999</v>
      </c>
      <c r="G1991" s="41"/>
      <c r="H1991" s="47"/>
    </row>
    <row r="1992" s="2" customFormat="1" ht="16.8" customHeight="1">
      <c r="A1992" s="41"/>
      <c r="B1992" s="47"/>
      <c r="C1992" s="319" t="s">
        <v>3696</v>
      </c>
      <c r="D1992" s="319" t="s">
        <v>6299</v>
      </c>
      <c r="E1992" s="20" t="s">
        <v>248</v>
      </c>
      <c r="F1992" s="320">
        <v>45.829000000000001</v>
      </c>
      <c r="G1992" s="41"/>
      <c r="H1992" s="47"/>
    </row>
    <row r="1993" s="2" customFormat="1" ht="16.8" customHeight="1">
      <c r="A1993" s="41"/>
      <c r="B1993" s="47"/>
      <c r="C1993" s="319" t="s">
        <v>3682</v>
      </c>
      <c r="D1993" s="319" t="s">
        <v>6301</v>
      </c>
      <c r="E1993" s="20" t="s">
        <v>248</v>
      </c>
      <c r="F1993" s="320">
        <v>16.754999999999999</v>
      </c>
      <c r="G1993" s="41"/>
      <c r="H1993" s="47"/>
    </row>
    <row r="1994" s="2" customFormat="1" ht="16.8" customHeight="1">
      <c r="A1994" s="41"/>
      <c r="B1994" s="47"/>
      <c r="C1994" s="315" t="s">
        <v>3369</v>
      </c>
      <c r="D1994" s="316" t="s">
        <v>21</v>
      </c>
      <c r="E1994" s="317" t="s">
        <v>21</v>
      </c>
      <c r="F1994" s="318">
        <v>23.140000000000001</v>
      </c>
      <c r="G1994" s="41"/>
      <c r="H1994" s="47"/>
    </row>
    <row r="1995" s="2" customFormat="1" ht="16.8" customHeight="1">
      <c r="A1995" s="41"/>
      <c r="B1995" s="47"/>
      <c r="C1995" s="319" t="s">
        <v>21</v>
      </c>
      <c r="D1995" s="319" t="s">
        <v>21</v>
      </c>
      <c r="E1995" s="20" t="s">
        <v>21</v>
      </c>
      <c r="F1995" s="320">
        <v>0</v>
      </c>
      <c r="G1995" s="41"/>
      <c r="H1995" s="47"/>
    </row>
    <row r="1996" s="2" customFormat="1" ht="16.8" customHeight="1">
      <c r="A1996" s="41"/>
      <c r="B1996" s="47"/>
      <c r="C1996" s="319" t="s">
        <v>21</v>
      </c>
      <c r="D1996" s="319" t="s">
        <v>3384</v>
      </c>
      <c r="E1996" s="20" t="s">
        <v>21</v>
      </c>
      <c r="F1996" s="320">
        <v>0</v>
      </c>
      <c r="G1996" s="41"/>
      <c r="H1996" s="47"/>
    </row>
    <row r="1997" s="2" customFormat="1" ht="16.8" customHeight="1">
      <c r="A1997" s="41"/>
      <c r="B1997" s="47"/>
      <c r="C1997" s="319" t="s">
        <v>21</v>
      </c>
      <c r="D1997" s="319" t="s">
        <v>3385</v>
      </c>
      <c r="E1997" s="20" t="s">
        <v>21</v>
      </c>
      <c r="F1997" s="320">
        <v>23.140000000000001</v>
      </c>
      <c r="G1997" s="41"/>
      <c r="H1997" s="47"/>
    </row>
    <row r="1998" s="2" customFormat="1" ht="16.8" customHeight="1">
      <c r="A1998" s="41"/>
      <c r="B1998" s="47"/>
      <c r="C1998" s="319" t="s">
        <v>21</v>
      </c>
      <c r="D1998" s="319" t="s">
        <v>21</v>
      </c>
      <c r="E1998" s="20" t="s">
        <v>21</v>
      </c>
      <c r="F1998" s="320">
        <v>0</v>
      </c>
      <c r="G1998" s="41"/>
      <c r="H1998" s="47"/>
    </row>
    <row r="1999" s="2" customFormat="1" ht="16.8" customHeight="1">
      <c r="A1999" s="41"/>
      <c r="B1999" s="47"/>
      <c r="C1999" s="319" t="s">
        <v>3369</v>
      </c>
      <c r="D1999" s="319" t="s">
        <v>380</v>
      </c>
      <c r="E1999" s="20" t="s">
        <v>21</v>
      </c>
      <c r="F1999" s="320">
        <v>23.140000000000001</v>
      </c>
      <c r="G1999" s="41"/>
      <c r="H1999" s="47"/>
    </row>
    <row r="2000" s="2" customFormat="1" ht="16.8" customHeight="1">
      <c r="A2000" s="41"/>
      <c r="B2000" s="47"/>
      <c r="C2000" s="321" t="s">
        <v>6195</v>
      </c>
      <c r="D2000" s="41"/>
      <c r="E2000" s="41"/>
      <c r="F2000" s="41"/>
      <c r="G2000" s="41"/>
      <c r="H2000" s="47"/>
    </row>
    <row r="2001" s="2" customFormat="1" ht="16.8" customHeight="1">
      <c r="A2001" s="41"/>
      <c r="B2001" s="47"/>
      <c r="C2001" s="319" t="s">
        <v>3378</v>
      </c>
      <c r="D2001" s="319" t="s">
        <v>6294</v>
      </c>
      <c r="E2001" s="20" t="s">
        <v>248</v>
      </c>
      <c r="F2001" s="320">
        <v>222.01599999999999</v>
      </c>
      <c r="G2001" s="41"/>
      <c r="H2001" s="47"/>
    </row>
    <row r="2002" s="2" customFormat="1" ht="16.8" customHeight="1">
      <c r="A2002" s="41"/>
      <c r="B2002" s="47"/>
      <c r="C2002" s="319" t="s">
        <v>3536</v>
      </c>
      <c r="D2002" s="319" t="s">
        <v>6302</v>
      </c>
      <c r="E2002" s="20" t="s">
        <v>248</v>
      </c>
      <c r="F2002" s="320">
        <v>23.140000000000001</v>
      </c>
      <c r="G2002" s="41"/>
      <c r="H2002" s="47"/>
    </row>
    <row r="2003" s="2" customFormat="1" ht="16.8" customHeight="1">
      <c r="A2003" s="41"/>
      <c r="B2003" s="47"/>
      <c r="C2003" s="319" t="s">
        <v>3544</v>
      </c>
      <c r="D2003" s="319" t="s">
        <v>6303</v>
      </c>
      <c r="E2003" s="20" t="s">
        <v>248</v>
      </c>
      <c r="F2003" s="320">
        <v>23.140000000000001</v>
      </c>
      <c r="G2003" s="41"/>
      <c r="H2003" s="47"/>
    </row>
    <row r="2004" s="2" customFormat="1" ht="16.8" customHeight="1">
      <c r="A2004" s="41"/>
      <c r="B2004" s="47"/>
      <c r="C2004" s="319" t="s">
        <v>3582</v>
      </c>
      <c r="D2004" s="319" t="s">
        <v>6295</v>
      </c>
      <c r="E2004" s="20" t="s">
        <v>248</v>
      </c>
      <c r="F2004" s="320">
        <v>444.03199999999998</v>
      </c>
      <c r="G2004" s="41"/>
      <c r="H2004" s="47"/>
    </row>
    <row r="2005" s="2" customFormat="1" ht="16.8" customHeight="1">
      <c r="A2005" s="41"/>
      <c r="B2005" s="47"/>
      <c r="C2005" s="319" t="s">
        <v>3596</v>
      </c>
      <c r="D2005" s="319" t="s">
        <v>6296</v>
      </c>
      <c r="E2005" s="20" t="s">
        <v>248</v>
      </c>
      <c r="F2005" s="320">
        <v>222.01599999999999</v>
      </c>
      <c r="G2005" s="41"/>
      <c r="H2005" s="47"/>
    </row>
    <row r="2006" s="2" customFormat="1" ht="16.8" customHeight="1">
      <c r="A2006" s="41"/>
      <c r="B2006" s="47"/>
      <c r="C2006" s="319" t="s">
        <v>3540</v>
      </c>
      <c r="D2006" s="319" t="s">
        <v>3541</v>
      </c>
      <c r="E2006" s="20" t="s">
        <v>218</v>
      </c>
      <c r="F2006" s="320">
        <v>2.3140000000000001</v>
      </c>
      <c r="G2006" s="41"/>
      <c r="H2006" s="47"/>
    </row>
    <row r="2007" s="2" customFormat="1" ht="16.8" customHeight="1">
      <c r="A2007" s="41"/>
      <c r="B2007" s="47"/>
      <c r="C2007" s="319" t="s">
        <v>3593</v>
      </c>
      <c r="D2007" s="319" t="s">
        <v>3594</v>
      </c>
      <c r="E2007" s="20" t="s">
        <v>248</v>
      </c>
      <c r="F2007" s="320">
        <v>233.11699999999999</v>
      </c>
      <c r="G2007" s="41"/>
      <c r="H2007" s="47"/>
    </row>
    <row r="2008" s="2" customFormat="1" ht="16.8" customHeight="1">
      <c r="A2008" s="41"/>
      <c r="B2008" s="47"/>
      <c r="C2008" s="319" t="s">
        <v>3588</v>
      </c>
      <c r="D2008" s="319" t="s">
        <v>3589</v>
      </c>
      <c r="E2008" s="20" t="s">
        <v>248</v>
      </c>
      <c r="F2008" s="320">
        <v>233.11699999999999</v>
      </c>
      <c r="G2008" s="41"/>
      <c r="H2008" s="47"/>
    </row>
    <row r="2009" s="2" customFormat="1" ht="16.8" customHeight="1">
      <c r="A2009" s="41"/>
      <c r="B2009" s="47"/>
      <c r="C2009" s="319" t="s">
        <v>3600</v>
      </c>
      <c r="D2009" s="319" t="s">
        <v>3601</v>
      </c>
      <c r="E2009" s="20" t="s">
        <v>218</v>
      </c>
      <c r="F2009" s="320">
        <v>21.295999999999999</v>
      </c>
      <c r="G2009" s="41"/>
      <c r="H2009" s="47"/>
    </row>
    <row r="2010" s="2" customFormat="1" ht="26.4" customHeight="1">
      <c r="A2010" s="41"/>
      <c r="B2010" s="47"/>
      <c r="C2010" s="314" t="s">
        <v>6304</v>
      </c>
      <c r="D2010" s="314" t="s">
        <v>110</v>
      </c>
      <c r="E2010" s="41"/>
      <c r="F2010" s="41"/>
      <c r="G2010" s="41"/>
      <c r="H2010" s="47"/>
    </row>
    <row r="2011" s="2" customFormat="1" ht="16.8" customHeight="1">
      <c r="A2011" s="41"/>
      <c r="B2011" s="47"/>
      <c r="C2011" s="315" t="s">
        <v>3765</v>
      </c>
      <c r="D2011" s="316" t="s">
        <v>21</v>
      </c>
      <c r="E2011" s="317" t="s">
        <v>21</v>
      </c>
      <c r="F2011" s="318">
        <v>1693.9000000000001</v>
      </c>
      <c r="G2011" s="41"/>
      <c r="H2011" s="47"/>
    </row>
    <row r="2012" s="2" customFormat="1" ht="16.8" customHeight="1">
      <c r="A2012" s="41"/>
      <c r="B2012" s="47"/>
      <c r="C2012" s="319" t="s">
        <v>21</v>
      </c>
      <c r="D2012" s="319" t="s">
        <v>1209</v>
      </c>
      <c r="E2012" s="20" t="s">
        <v>21</v>
      </c>
      <c r="F2012" s="320">
        <v>0</v>
      </c>
      <c r="G2012" s="41"/>
      <c r="H2012" s="47"/>
    </row>
    <row r="2013" s="2" customFormat="1" ht="16.8" customHeight="1">
      <c r="A2013" s="41"/>
      <c r="B2013" s="47"/>
      <c r="C2013" s="319" t="s">
        <v>21</v>
      </c>
      <c r="D2013" s="319" t="s">
        <v>2508</v>
      </c>
      <c r="E2013" s="20" t="s">
        <v>21</v>
      </c>
      <c r="F2013" s="320">
        <v>14.050000000000001</v>
      </c>
      <c r="G2013" s="41"/>
      <c r="H2013" s="47"/>
    </row>
    <row r="2014" s="2" customFormat="1" ht="16.8" customHeight="1">
      <c r="A2014" s="41"/>
      <c r="B2014" s="47"/>
      <c r="C2014" s="319" t="s">
        <v>21</v>
      </c>
      <c r="D2014" s="319" t="s">
        <v>2509</v>
      </c>
      <c r="E2014" s="20" t="s">
        <v>21</v>
      </c>
      <c r="F2014" s="320">
        <v>24.57</v>
      </c>
      <c r="G2014" s="41"/>
      <c r="H2014" s="47"/>
    </row>
    <row r="2015" s="2" customFormat="1" ht="16.8" customHeight="1">
      <c r="A2015" s="41"/>
      <c r="B2015" s="47"/>
      <c r="C2015" s="319" t="s">
        <v>21</v>
      </c>
      <c r="D2015" s="319" t="s">
        <v>2510</v>
      </c>
      <c r="E2015" s="20" t="s">
        <v>21</v>
      </c>
      <c r="F2015" s="320">
        <v>24.870000000000001</v>
      </c>
      <c r="G2015" s="41"/>
      <c r="H2015" s="47"/>
    </row>
    <row r="2016" s="2" customFormat="1" ht="16.8" customHeight="1">
      <c r="A2016" s="41"/>
      <c r="B2016" s="47"/>
      <c r="C2016" s="319" t="s">
        <v>21</v>
      </c>
      <c r="D2016" s="319" t="s">
        <v>2511</v>
      </c>
      <c r="E2016" s="20" t="s">
        <v>21</v>
      </c>
      <c r="F2016" s="320">
        <v>17.219999999999999</v>
      </c>
      <c r="G2016" s="41"/>
      <c r="H2016" s="47"/>
    </row>
    <row r="2017" s="2" customFormat="1" ht="16.8" customHeight="1">
      <c r="A2017" s="41"/>
      <c r="B2017" s="47"/>
      <c r="C2017" s="319" t="s">
        <v>21</v>
      </c>
      <c r="D2017" s="319" t="s">
        <v>2512</v>
      </c>
      <c r="E2017" s="20" t="s">
        <v>21</v>
      </c>
      <c r="F2017" s="320">
        <v>35.109999999999999</v>
      </c>
      <c r="G2017" s="41"/>
      <c r="H2017" s="47"/>
    </row>
    <row r="2018" s="2" customFormat="1" ht="16.8" customHeight="1">
      <c r="A2018" s="41"/>
      <c r="B2018" s="47"/>
      <c r="C2018" s="319" t="s">
        <v>21</v>
      </c>
      <c r="D2018" s="319" t="s">
        <v>2513</v>
      </c>
      <c r="E2018" s="20" t="s">
        <v>21</v>
      </c>
      <c r="F2018" s="320">
        <v>35.689999999999998</v>
      </c>
      <c r="G2018" s="41"/>
      <c r="H2018" s="47"/>
    </row>
    <row r="2019" s="2" customFormat="1" ht="16.8" customHeight="1">
      <c r="A2019" s="41"/>
      <c r="B2019" s="47"/>
      <c r="C2019" s="319" t="s">
        <v>21</v>
      </c>
      <c r="D2019" s="319" t="s">
        <v>2514</v>
      </c>
      <c r="E2019" s="20" t="s">
        <v>21</v>
      </c>
      <c r="F2019" s="320">
        <v>6.6500000000000004</v>
      </c>
      <c r="G2019" s="41"/>
      <c r="H2019" s="47"/>
    </row>
    <row r="2020" s="2" customFormat="1" ht="16.8" customHeight="1">
      <c r="A2020" s="41"/>
      <c r="B2020" s="47"/>
      <c r="C2020" s="319" t="s">
        <v>21</v>
      </c>
      <c r="D2020" s="319" t="s">
        <v>2515</v>
      </c>
      <c r="E2020" s="20" t="s">
        <v>21</v>
      </c>
      <c r="F2020" s="320">
        <v>7.9699999999999998</v>
      </c>
      <c r="G2020" s="41"/>
      <c r="H2020" s="47"/>
    </row>
    <row r="2021" s="2" customFormat="1" ht="16.8" customHeight="1">
      <c r="A2021" s="41"/>
      <c r="B2021" s="47"/>
      <c r="C2021" s="319" t="s">
        <v>21</v>
      </c>
      <c r="D2021" s="319" t="s">
        <v>2516</v>
      </c>
      <c r="E2021" s="20" t="s">
        <v>21</v>
      </c>
      <c r="F2021" s="320">
        <v>27.18</v>
      </c>
      <c r="G2021" s="41"/>
      <c r="H2021" s="47"/>
    </row>
    <row r="2022" s="2" customFormat="1" ht="16.8" customHeight="1">
      <c r="A2022" s="41"/>
      <c r="B2022" s="47"/>
      <c r="C2022" s="319" t="s">
        <v>21</v>
      </c>
      <c r="D2022" s="319" t="s">
        <v>2517</v>
      </c>
      <c r="E2022" s="20" t="s">
        <v>21</v>
      </c>
      <c r="F2022" s="320">
        <v>32.68</v>
      </c>
      <c r="G2022" s="41"/>
      <c r="H2022" s="47"/>
    </row>
    <row r="2023" s="2" customFormat="1" ht="16.8" customHeight="1">
      <c r="A2023" s="41"/>
      <c r="B2023" s="47"/>
      <c r="C2023" s="319" t="s">
        <v>21</v>
      </c>
      <c r="D2023" s="319" t="s">
        <v>2518</v>
      </c>
      <c r="E2023" s="20" t="s">
        <v>21</v>
      </c>
      <c r="F2023" s="320">
        <v>12.550000000000001</v>
      </c>
      <c r="G2023" s="41"/>
      <c r="H2023" s="47"/>
    </row>
    <row r="2024" s="2" customFormat="1" ht="16.8" customHeight="1">
      <c r="A2024" s="41"/>
      <c r="B2024" s="47"/>
      <c r="C2024" s="319" t="s">
        <v>21</v>
      </c>
      <c r="D2024" s="319" t="s">
        <v>2519</v>
      </c>
      <c r="E2024" s="20" t="s">
        <v>21</v>
      </c>
      <c r="F2024" s="320">
        <v>37.57</v>
      </c>
      <c r="G2024" s="41"/>
      <c r="H2024" s="47"/>
    </row>
    <row r="2025" s="2" customFormat="1" ht="16.8" customHeight="1">
      <c r="A2025" s="41"/>
      <c r="B2025" s="47"/>
      <c r="C2025" s="319" t="s">
        <v>21</v>
      </c>
      <c r="D2025" s="319" t="s">
        <v>2520</v>
      </c>
      <c r="E2025" s="20" t="s">
        <v>21</v>
      </c>
      <c r="F2025" s="320">
        <v>54.509999999999998</v>
      </c>
      <c r="G2025" s="41"/>
      <c r="H2025" s="47"/>
    </row>
    <row r="2026" s="2" customFormat="1" ht="16.8" customHeight="1">
      <c r="A2026" s="41"/>
      <c r="B2026" s="47"/>
      <c r="C2026" s="319" t="s">
        <v>21</v>
      </c>
      <c r="D2026" s="319" t="s">
        <v>2521</v>
      </c>
      <c r="E2026" s="20" t="s">
        <v>21</v>
      </c>
      <c r="F2026" s="320">
        <v>24.600000000000001</v>
      </c>
      <c r="G2026" s="41"/>
      <c r="H2026" s="47"/>
    </row>
    <row r="2027" s="2" customFormat="1" ht="16.8" customHeight="1">
      <c r="A2027" s="41"/>
      <c r="B2027" s="47"/>
      <c r="C2027" s="319" t="s">
        <v>21</v>
      </c>
      <c r="D2027" s="319" t="s">
        <v>21</v>
      </c>
      <c r="E2027" s="20" t="s">
        <v>21</v>
      </c>
      <c r="F2027" s="320">
        <v>0</v>
      </c>
      <c r="G2027" s="41"/>
      <c r="H2027" s="47"/>
    </row>
    <row r="2028" s="2" customFormat="1" ht="16.8" customHeight="1">
      <c r="A2028" s="41"/>
      <c r="B2028" s="47"/>
      <c r="C2028" s="319" t="s">
        <v>21</v>
      </c>
      <c r="D2028" s="319" t="s">
        <v>1035</v>
      </c>
      <c r="E2028" s="20" t="s">
        <v>21</v>
      </c>
      <c r="F2028" s="320">
        <v>0</v>
      </c>
      <c r="G2028" s="41"/>
      <c r="H2028" s="47"/>
    </row>
    <row r="2029" s="2" customFormat="1" ht="16.8" customHeight="1">
      <c r="A2029" s="41"/>
      <c r="B2029" s="47"/>
      <c r="C2029" s="319" t="s">
        <v>21</v>
      </c>
      <c r="D2029" s="319" t="s">
        <v>2360</v>
      </c>
      <c r="E2029" s="20" t="s">
        <v>21</v>
      </c>
      <c r="F2029" s="320">
        <v>4.3600000000000003</v>
      </c>
      <c r="G2029" s="41"/>
      <c r="H2029" s="47"/>
    </row>
    <row r="2030" s="2" customFormat="1" ht="16.8" customHeight="1">
      <c r="A2030" s="41"/>
      <c r="B2030" s="47"/>
      <c r="C2030" s="319" t="s">
        <v>21</v>
      </c>
      <c r="D2030" s="319" t="s">
        <v>2362</v>
      </c>
      <c r="E2030" s="20" t="s">
        <v>21</v>
      </c>
      <c r="F2030" s="320">
        <v>14.17</v>
      </c>
      <c r="G2030" s="41"/>
      <c r="H2030" s="47"/>
    </row>
    <row r="2031" s="2" customFormat="1" ht="16.8" customHeight="1">
      <c r="A2031" s="41"/>
      <c r="B2031" s="47"/>
      <c r="C2031" s="319" t="s">
        <v>21</v>
      </c>
      <c r="D2031" s="319" t="s">
        <v>2366</v>
      </c>
      <c r="E2031" s="20" t="s">
        <v>21</v>
      </c>
      <c r="F2031" s="320">
        <v>4.2999999999999998</v>
      </c>
      <c r="G2031" s="41"/>
      <c r="H2031" s="47"/>
    </row>
    <row r="2032" s="2" customFormat="1" ht="16.8" customHeight="1">
      <c r="A2032" s="41"/>
      <c r="B2032" s="47"/>
      <c r="C2032" s="319" t="s">
        <v>21</v>
      </c>
      <c r="D2032" s="319" t="s">
        <v>2367</v>
      </c>
      <c r="E2032" s="20" t="s">
        <v>21</v>
      </c>
      <c r="F2032" s="320">
        <v>4.96</v>
      </c>
      <c r="G2032" s="41"/>
      <c r="H2032" s="47"/>
    </row>
    <row r="2033" s="2" customFormat="1" ht="16.8" customHeight="1">
      <c r="A2033" s="41"/>
      <c r="B2033" s="47"/>
      <c r="C2033" s="319" t="s">
        <v>21</v>
      </c>
      <c r="D2033" s="319" t="s">
        <v>2375</v>
      </c>
      <c r="E2033" s="20" t="s">
        <v>21</v>
      </c>
      <c r="F2033" s="320">
        <v>8.7400000000000002</v>
      </c>
      <c r="G2033" s="41"/>
      <c r="H2033" s="47"/>
    </row>
    <row r="2034" s="2" customFormat="1" ht="16.8" customHeight="1">
      <c r="A2034" s="41"/>
      <c r="B2034" s="47"/>
      <c r="C2034" s="319" t="s">
        <v>21</v>
      </c>
      <c r="D2034" s="319" t="s">
        <v>2376</v>
      </c>
      <c r="E2034" s="20" t="s">
        <v>21</v>
      </c>
      <c r="F2034" s="320">
        <v>2.8500000000000001</v>
      </c>
      <c r="G2034" s="41"/>
      <c r="H2034" s="47"/>
    </row>
    <row r="2035" s="2" customFormat="1" ht="16.8" customHeight="1">
      <c r="A2035" s="41"/>
      <c r="B2035" s="47"/>
      <c r="C2035" s="319" t="s">
        <v>21</v>
      </c>
      <c r="D2035" s="319" t="s">
        <v>2377</v>
      </c>
      <c r="E2035" s="20" t="s">
        <v>21</v>
      </c>
      <c r="F2035" s="320">
        <v>5.79</v>
      </c>
      <c r="G2035" s="41"/>
      <c r="H2035" s="47"/>
    </row>
    <row r="2036" s="2" customFormat="1" ht="16.8" customHeight="1">
      <c r="A2036" s="41"/>
      <c r="B2036" s="47"/>
      <c r="C2036" s="319" t="s">
        <v>21</v>
      </c>
      <c r="D2036" s="319" t="s">
        <v>2378</v>
      </c>
      <c r="E2036" s="20" t="s">
        <v>21</v>
      </c>
      <c r="F2036" s="320">
        <v>4.0199999999999996</v>
      </c>
      <c r="G2036" s="41"/>
      <c r="H2036" s="47"/>
    </row>
    <row r="2037" s="2" customFormat="1" ht="16.8" customHeight="1">
      <c r="A2037" s="41"/>
      <c r="B2037" s="47"/>
      <c r="C2037" s="319" t="s">
        <v>21</v>
      </c>
      <c r="D2037" s="319" t="s">
        <v>2379</v>
      </c>
      <c r="E2037" s="20" t="s">
        <v>21</v>
      </c>
      <c r="F2037" s="320">
        <v>1.78</v>
      </c>
      <c r="G2037" s="41"/>
      <c r="H2037" s="47"/>
    </row>
    <row r="2038" s="2" customFormat="1" ht="16.8" customHeight="1">
      <c r="A2038" s="41"/>
      <c r="B2038" s="47"/>
      <c r="C2038" s="319" t="s">
        <v>21</v>
      </c>
      <c r="D2038" s="319" t="s">
        <v>2380</v>
      </c>
      <c r="E2038" s="20" t="s">
        <v>21</v>
      </c>
      <c r="F2038" s="320">
        <v>6.5</v>
      </c>
      <c r="G2038" s="41"/>
      <c r="H2038" s="47"/>
    </row>
    <row r="2039" s="2" customFormat="1" ht="16.8" customHeight="1">
      <c r="A2039" s="41"/>
      <c r="B2039" s="47"/>
      <c r="C2039" s="319" t="s">
        <v>21</v>
      </c>
      <c r="D2039" s="319" t="s">
        <v>2382</v>
      </c>
      <c r="E2039" s="20" t="s">
        <v>21</v>
      </c>
      <c r="F2039" s="320">
        <v>4.6200000000000001</v>
      </c>
      <c r="G2039" s="41"/>
      <c r="H2039" s="47"/>
    </row>
    <row r="2040" s="2" customFormat="1" ht="16.8" customHeight="1">
      <c r="A2040" s="41"/>
      <c r="B2040" s="47"/>
      <c r="C2040" s="319" t="s">
        <v>21</v>
      </c>
      <c r="D2040" s="319" t="s">
        <v>2383</v>
      </c>
      <c r="E2040" s="20" t="s">
        <v>21</v>
      </c>
      <c r="F2040" s="320">
        <v>4.3200000000000003</v>
      </c>
      <c r="G2040" s="41"/>
      <c r="H2040" s="47"/>
    </row>
    <row r="2041" s="2" customFormat="1" ht="16.8" customHeight="1">
      <c r="A2041" s="41"/>
      <c r="B2041" s="47"/>
      <c r="C2041" s="319" t="s">
        <v>21</v>
      </c>
      <c r="D2041" s="319" t="s">
        <v>2442</v>
      </c>
      <c r="E2041" s="20" t="s">
        <v>21</v>
      </c>
      <c r="F2041" s="320">
        <v>12.74</v>
      </c>
      <c r="G2041" s="41"/>
      <c r="H2041" s="47"/>
    </row>
    <row r="2042" s="2" customFormat="1" ht="16.8" customHeight="1">
      <c r="A2042" s="41"/>
      <c r="B2042" s="47"/>
      <c r="C2042" s="319" t="s">
        <v>21</v>
      </c>
      <c r="D2042" s="319" t="s">
        <v>2443</v>
      </c>
      <c r="E2042" s="20" t="s">
        <v>21</v>
      </c>
      <c r="F2042" s="320">
        <v>8.6500000000000004</v>
      </c>
      <c r="G2042" s="41"/>
      <c r="H2042" s="47"/>
    </row>
    <row r="2043" s="2" customFormat="1" ht="16.8" customHeight="1">
      <c r="A2043" s="41"/>
      <c r="B2043" s="47"/>
      <c r="C2043" s="319" t="s">
        <v>21</v>
      </c>
      <c r="D2043" s="319" t="s">
        <v>2441</v>
      </c>
      <c r="E2043" s="20" t="s">
        <v>21</v>
      </c>
      <c r="F2043" s="320">
        <v>62.5</v>
      </c>
      <c r="G2043" s="41"/>
      <c r="H2043" s="47"/>
    </row>
    <row r="2044" s="2" customFormat="1" ht="16.8" customHeight="1">
      <c r="A2044" s="41"/>
      <c r="B2044" s="47"/>
      <c r="C2044" s="319" t="s">
        <v>21</v>
      </c>
      <c r="D2044" s="319" t="s">
        <v>2359</v>
      </c>
      <c r="E2044" s="20" t="s">
        <v>21</v>
      </c>
      <c r="F2044" s="320">
        <v>6.6900000000000004</v>
      </c>
      <c r="G2044" s="41"/>
      <c r="H2044" s="47"/>
    </row>
    <row r="2045" s="2" customFormat="1" ht="16.8" customHeight="1">
      <c r="A2045" s="41"/>
      <c r="B2045" s="47"/>
      <c r="C2045" s="319" t="s">
        <v>21</v>
      </c>
      <c r="D2045" s="319" t="s">
        <v>2368</v>
      </c>
      <c r="E2045" s="20" t="s">
        <v>21</v>
      </c>
      <c r="F2045" s="320">
        <v>8.3200000000000003</v>
      </c>
      <c r="G2045" s="41"/>
      <c r="H2045" s="47"/>
    </row>
    <row r="2046" s="2" customFormat="1" ht="16.8" customHeight="1">
      <c r="A2046" s="41"/>
      <c r="B2046" s="47"/>
      <c r="C2046" s="319" t="s">
        <v>21</v>
      </c>
      <c r="D2046" s="319" t="s">
        <v>2381</v>
      </c>
      <c r="E2046" s="20" t="s">
        <v>21</v>
      </c>
      <c r="F2046" s="320">
        <v>3.3999999999999999</v>
      </c>
      <c r="G2046" s="41"/>
      <c r="H2046" s="47"/>
    </row>
    <row r="2047" s="2" customFormat="1" ht="16.8" customHeight="1">
      <c r="A2047" s="41"/>
      <c r="B2047" s="47"/>
      <c r="C2047" s="319" t="s">
        <v>21</v>
      </c>
      <c r="D2047" s="319" t="s">
        <v>2358</v>
      </c>
      <c r="E2047" s="20" t="s">
        <v>21</v>
      </c>
      <c r="F2047" s="320">
        <v>72.799999999999997</v>
      </c>
      <c r="G2047" s="41"/>
      <c r="H2047" s="47"/>
    </row>
    <row r="2048" s="2" customFormat="1" ht="16.8" customHeight="1">
      <c r="A2048" s="41"/>
      <c r="B2048" s="47"/>
      <c r="C2048" s="319" t="s">
        <v>21</v>
      </c>
      <c r="D2048" s="319" t="s">
        <v>2361</v>
      </c>
      <c r="E2048" s="20" t="s">
        <v>21</v>
      </c>
      <c r="F2048" s="320">
        <v>18.600000000000001</v>
      </c>
      <c r="G2048" s="41"/>
      <c r="H2048" s="47"/>
    </row>
    <row r="2049" s="2" customFormat="1" ht="16.8" customHeight="1">
      <c r="A2049" s="41"/>
      <c r="B2049" s="47"/>
      <c r="C2049" s="319" t="s">
        <v>21</v>
      </c>
      <c r="D2049" s="319" t="s">
        <v>2363</v>
      </c>
      <c r="E2049" s="20" t="s">
        <v>21</v>
      </c>
      <c r="F2049" s="320">
        <v>29.850000000000001</v>
      </c>
      <c r="G2049" s="41"/>
      <c r="H2049" s="47"/>
    </row>
    <row r="2050" s="2" customFormat="1" ht="16.8" customHeight="1">
      <c r="A2050" s="41"/>
      <c r="B2050" s="47"/>
      <c r="C2050" s="319" t="s">
        <v>21</v>
      </c>
      <c r="D2050" s="319" t="s">
        <v>2364</v>
      </c>
      <c r="E2050" s="20" t="s">
        <v>21</v>
      </c>
      <c r="F2050" s="320">
        <v>24.969999999999999</v>
      </c>
      <c r="G2050" s="41"/>
      <c r="H2050" s="47"/>
    </row>
    <row r="2051" s="2" customFormat="1" ht="16.8" customHeight="1">
      <c r="A2051" s="41"/>
      <c r="B2051" s="47"/>
      <c r="C2051" s="319" t="s">
        <v>21</v>
      </c>
      <c r="D2051" s="319" t="s">
        <v>2365</v>
      </c>
      <c r="E2051" s="20" t="s">
        <v>21</v>
      </c>
      <c r="F2051" s="320">
        <v>23.739999999999998</v>
      </c>
      <c r="G2051" s="41"/>
      <c r="H2051" s="47"/>
    </row>
    <row r="2052" s="2" customFormat="1" ht="16.8" customHeight="1">
      <c r="A2052" s="41"/>
      <c r="B2052" s="47"/>
      <c r="C2052" s="319" t="s">
        <v>21</v>
      </c>
      <c r="D2052" s="319" t="s">
        <v>2369</v>
      </c>
      <c r="E2052" s="20" t="s">
        <v>21</v>
      </c>
      <c r="F2052" s="320">
        <v>50.659999999999997</v>
      </c>
      <c r="G2052" s="41"/>
      <c r="H2052" s="47"/>
    </row>
    <row r="2053" s="2" customFormat="1" ht="16.8" customHeight="1">
      <c r="A2053" s="41"/>
      <c r="B2053" s="47"/>
      <c r="C2053" s="319" t="s">
        <v>21</v>
      </c>
      <c r="D2053" s="319" t="s">
        <v>2370</v>
      </c>
      <c r="E2053" s="20" t="s">
        <v>21</v>
      </c>
      <c r="F2053" s="320">
        <v>45.100000000000001</v>
      </c>
      <c r="G2053" s="41"/>
      <c r="H2053" s="47"/>
    </row>
    <row r="2054" s="2" customFormat="1" ht="16.8" customHeight="1">
      <c r="A2054" s="41"/>
      <c r="B2054" s="47"/>
      <c r="C2054" s="319" t="s">
        <v>21</v>
      </c>
      <c r="D2054" s="319" t="s">
        <v>2371</v>
      </c>
      <c r="E2054" s="20" t="s">
        <v>21</v>
      </c>
      <c r="F2054" s="320">
        <v>19.949999999999999</v>
      </c>
      <c r="G2054" s="41"/>
      <c r="H2054" s="47"/>
    </row>
    <row r="2055" s="2" customFormat="1" ht="16.8" customHeight="1">
      <c r="A2055" s="41"/>
      <c r="B2055" s="47"/>
      <c r="C2055" s="319" t="s">
        <v>21</v>
      </c>
      <c r="D2055" s="319" t="s">
        <v>2372</v>
      </c>
      <c r="E2055" s="20" t="s">
        <v>21</v>
      </c>
      <c r="F2055" s="320">
        <v>20.170000000000002</v>
      </c>
      <c r="G2055" s="41"/>
      <c r="H2055" s="47"/>
    </row>
    <row r="2056" s="2" customFormat="1" ht="16.8" customHeight="1">
      <c r="A2056" s="41"/>
      <c r="B2056" s="47"/>
      <c r="C2056" s="319" t="s">
        <v>21</v>
      </c>
      <c r="D2056" s="319" t="s">
        <v>2373</v>
      </c>
      <c r="E2056" s="20" t="s">
        <v>21</v>
      </c>
      <c r="F2056" s="320">
        <v>20.079999999999998</v>
      </c>
      <c r="G2056" s="41"/>
      <c r="H2056" s="47"/>
    </row>
    <row r="2057" s="2" customFormat="1" ht="16.8" customHeight="1">
      <c r="A2057" s="41"/>
      <c r="B2057" s="47"/>
      <c r="C2057" s="319" t="s">
        <v>21</v>
      </c>
      <c r="D2057" s="319" t="s">
        <v>2374</v>
      </c>
      <c r="E2057" s="20" t="s">
        <v>21</v>
      </c>
      <c r="F2057" s="320">
        <v>20.170000000000002</v>
      </c>
      <c r="G2057" s="41"/>
      <c r="H2057" s="47"/>
    </row>
    <row r="2058" s="2" customFormat="1" ht="16.8" customHeight="1">
      <c r="A2058" s="41"/>
      <c r="B2058" s="47"/>
      <c r="C2058" s="319" t="s">
        <v>21</v>
      </c>
      <c r="D2058" s="319" t="s">
        <v>21</v>
      </c>
      <c r="E2058" s="20" t="s">
        <v>21</v>
      </c>
      <c r="F2058" s="320">
        <v>0</v>
      </c>
      <c r="G2058" s="41"/>
      <c r="H2058" s="47"/>
    </row>
    <row r="2059" s="2" customFormat="1" ht="16.8" customHeight="1">
      <c r="A2059" s="41"/>
      <c r="B2059" s="47"/>
      <c r="C2059" s="319" t="s">
        <v>21</v>
      </c>
      <c r="D2059" s="319" t="s">
        <v>1044</v>
      </c>
      <c r="E2059" s="20" t="s">
        <v>21</v>
      </c>
      <c r="F2059" s="320">
        <v>0</v>
      </c>
      <c r="G2059" s="41"/>
      <c r="H2059" s="47"/>
    </row>
    <row r="2060" s="2" customFormat="1" ht="16.8" customHeight="1">
      <c r="A2060" s="41"/>
      <c r="B2060" s="47"/>
      <c r="C2060" s="319" t="s">
        <v>21</v>
      </c>
      <c r="D2060" s="319" t="s">
        <v>2384</v>
      </c>
      <c r="E2060" s="20" t="s">
        <v>21</v>
      </c>
      <c r="F2060" s="320">
        <v>15.029999999999999</v>
      </c>
      <c r="G2060" s="41"/>
      <c r="H2060" s="47"/>
    </row>
    <row r="2061" s="2" customFormat="1" ht="16.8" customHeight="1">
      <c r="A2061" s="41"/>
      <c r="B2061" s="47"/>
      <c r="C2061" s="319" t="s">
        <v>21</v>
      </c>
      <c r="D2061" s="319" t="s">
        <v>2385</v>
      </c>
      <c r="E2061" s="20" t="s">
        <v>21</v>
      </c>
      <c r="F2061" s="320">
        <v>39.789999999999999</v>
      </c>
      <c r="G2061" s="41"/>
      <c r="H2061" s="47"/>
    </row>
    <row r="2062" s="2" customFormat="1" ht="16.8" customHeight="1">
      <c r="A2062" s="41"/>
      <c r="B2062" s="47"/>
      <c r="C2062" s="319" t="s">
        <v>21</v>
      </c>
      <c r="D2062" s="319" t="s">
        <v>2386</v>
      </c>
      <c r="E2062" s="20" t="s">
        <v>21</v>
      </c>
      <c r="F2062" s="320">
        <v>12.43</v>
      </c>
      <c r="G2062" s="41"/>
      <c r="H2062" s="47"/>
    </row>
    <row r="2063" s="2" customFormat="1" ht="16.8" customHeight="1">
      <c r="A2063" s="41"/>
      <c r="B2063" s="47"/>
      <c r="C2063" s="319" t="s">
        <v>21</v>
      </c>
      <c r="D2063" s="319" t="s">
        <v>2387</v>
      </c>
      <c r="E2063" s="20" t="s">
        <v>21</v>
      </c>
      <c r="F2063" s="320">
        <v>25.050000000000001</v>
      </c>
      <c r="G2063" s="41"/>
      <c r="H2063" s="47"/>
    </row>
    <row r="2064" s="2" customFormat="1" ht="16.8" customHeight="1">
      <c r="A2064" s="41"/>
      <c r="B2064" s="47"/>
      <c r="C2064" s="319" t="s">
        <v>21</v>
      </c>
      <c r="D2064" s="319" t="s">
        <v>2388</v>
      </c>
      <c r="E2064" s="20" t="s">
        <v>21</v>
      </c>
      <c r="F2064" s="320">
        <v>18.390000000000001</v>
      </c>
      <c r="G2064" s="41"/>
      <c r="H2064" s="47"/>
    </row>
    <row r="2065" s="2" customFormat="1" ht="16.8" customHeight="1">
      <c r="A2065" s="41"/>
      <c r="B2065" s="47"/>
      <c r="C2065" s="319" t="s">
        <v>21</v>
      </c>
      <c r="D2065" s="319" t="s">
        <v>2389</v>
      </c>
      <c r="E2065" s="20" t="s">
        <v>21</v>
      </c>
      <c r="F2065" s="320">
        <v>14.44</v>
      </c>
      <c r="G2065" s="41"/>
      <c r="H2065" s="47"/>
    </row>
    <row r="2066" s="2" customFormat="1" ht="16.8" customHeight="1">
      <c r="A2066" s="41"/>
      <c r="B2066" s="47"/>
      <c r="C2066" s="319" t="s">
        <v>21</v>
      </c>
      <c r="D2066" s="319" t="s">
        <v>2390</v>
      </c>
      <c r="E2066" s="20" t="s">
        <v>21</v>
      </c>
      <c r="F2066" s="320">
        <v>25.140000000000001</v>
      </c>
      <c r="G2066" s="41"/>
      <c r="H2066" s="47"/>
    </row>
    <row r="2067" s="2" customFormat="1" ht="16.8" customHeight="1">
      <c r="A2067" s="41"/>
      <c r="B2067" s="47"/>
      <c r="C2067" s="319" t="s">
        <v>21</v>
      </c>
      <c r="D2067" s="319" t="s">
        <v>2391</v>
      </c>
      <c r="E2067" s="20" t="s">
        <v>21</v>
      </c>
      <c r="F2067" s="320">
        <v>4.7699999999999996</v>
      </c>
      <c r="G2067" s="41"/>
      <c r="H2067" s="47"/>
    </row>
    <row r="2068" s="2" customFormat="1" ht="16.8" customHeight="1">
      <c r="A2068" s="41"/>
      <c r="B2068" s="47"/>
      <c r="C2068" s="319" t="s">
        <v>21</v>
      </c>
      <c r="D2068" s="319" t="s">
        <v>2392</v>
      </c>
      <c r="E2068" s="20" t="s">
        <v>21</v>
      </c>
      <c r="F2068" s="320">
        <v>2.0899999999999999</v>
      </c>
      <c r="G2068" s="41"/>
      <c r="H2068" s="47"/>
    </row>
    <row r="2069" s="2" customFormat="1" ht="16.8" customHeight="1">
      <c r="A2069" s="41"/>
      <c r="B2069" s="47"/>
      <c r="C2069" s="319" t="s">
        <v>21</v>
      </c>
      <c r="D2069" s="319" t="s">
        <v>2393</v>
      </c>
      <c r="E2069" s="20" t="s">
        <v>21</v>
      </c>
      <c r="F2069" s="320">
        <v>2.0899999999999999</v>
      </c>
      <c r="G2069" s="41"/>
      <c r="H2069" s="47"/>
    </row>
    <row r="2070" s="2" customFormat="1" ht="16.8" customHeight="1">
      <c r="A2070" s="41"/>
      <c r="B2070" s="47"/>
      <c r="C2070" s="319" t="s">
        <v>21</v>
      </c>
      <c r="D2070" s="319" t="s">
        <v>2394</v>
      </c>
      <c r="E2070" s="20" t="s">
        <v>21</v>
      </c>
      <c r="F2070" s="320">
        <v>6.4100000000000001</v>
      </c>
      <c r="G2070" s="41"/>
      <c r="H2070" s="47"/>
    </row>
    <row r="2071" s="2" customFormat="1" ht="16.8" customHeight="1">
      <c r="A2071" s="41"/>
      <c r="B2071" s="47"/>
      <c r="C2071" s="319" t="s">
        <v>21</v>
      </c>
      <c r="D2071" s="319" t="s">
        <v>2395</v>
      </c>
      <c r="E2071" s="20" t="s">
        <v>21</v>
      </c>
      <c r="F2071" s="320">
        <v>41.009999999999998</v>
      </c>
      <c r="G2071" s="41"/>
      <c r="H2071" s="47"/>
    </row>
    <row r="2072" s="2" customFormat="1" ht="16.8" customHeight="1">
      <c r="A2072" s="41"/>
      <c r="B2072" s="47"/>
      <c r="C2072" s="319" t="s">
        <v>21</v>
      </c>
      <c r="D2072" s="319" t="s">
        <v>2396</v>
      </c>
      <c r="E2072" s="20" t="s">
        <v>21</v>
      </c>
      <c r="F2072" s="320">
        <v>41.200000000000003</v>
      </c>
      <c r="G2072" s="41"/>
      <c r="H2072" s="47"/>
    </row>
    <row r="2073" s="2" customFormat="1" ht="16.8" customHeight="1">
      <c r="A2073" s="41"/>
      <c r="B2073" s="47"/>
      <c r="C2073" s="319" t="s">
        <v>21</v>
      </c>
      <c r="D2073" s="319" t="s">
        <v>2397</v>
      </c>
      <c r="E2073" s="20" t="s">
        <v>21</v>
      </c>
      <c r="F2073" s="320">
        <v>22.98</v>
      </c>
      <c r="G2073" s="41"/>
      <c r="H2073" s="47"/>
    </row>
    <row r="2074" s="2" customFormat="1" ht="16.8" customHeight="1">
      <c r="A2074" s="41"/>
      <c r="B2074" s="47"/>
      <c r="C2074" s="319" t="s">
        <v>21</v>
      </c>
      <c r="D2074" s="319" t="s">
        <v>2398</v>
      </c>
      <c r="E2074" s="20" t="s">
        <v>21</v>
      </c>
      <c r="F2074" s="320">
        <v>21.449999999999999</v>
      </c>
      <c r="G2074" s="41"/>
      <c r="H2074" s="47"/>
    </row>
    <row r="2075" s="2" customFormat="1" ht="16.8" customHeight="1">
      <c r="A2075" s="41"/>
      <c r="B2075" s="47"/>
      <c r="C2075" s="319" t="s">
        <v>21</v>
      </c>
      <c r="D2075" s="319" t="s">
        <v>2399</v>
      </c>
      <c r="E2075" s="20" t="s">
        <v>21</v>
      </c>
      <c r="F2075" s="320">
        <v>3.73</v>
      </c>
      <c r="G2075" s="41"/>
      <c r="H2075" s="47"/>
    </row>
    <row r="2076" s="2" customFormat="1" ht="16.8" customHeight="1">
      <c r="A2076" s="41"/>
      <c r="B2076" s="47"/>
      <c r="C2076" s="319" t="s">
        <v>21</v>
      </c>
      <c r="D2076" s="319" t="s">
        <v>2400</v>
      </c>
      <c r="E2076" s="20" t="s">
        <v>21</v>
      </c>
      <c r="F2076" s="320">
        <v>9.4399999999999995</v>
      </c>
      <c r="G2076" s="41"/>
      <c r="H2076" s="47"/>
    </row>
    <row r="2077" s="2" customFormat="1" ht="16.8" customHeight="1">
      <c r="A2077" s="41"/>
      <c r="B2077" s="47"/>
      <c r="C2077" s="319" t="s">
        <v>21</v>
      </c>
      <c r="D2077" s="319" t="s">
        <v>2401</v>
      </c>
      <c r="E2077" s="20" t="s">
        <v>21</v>
      </c>
      <c r="F2077" s="320">
        <v>3.2999999999999998</v>
      </c>
      <c r="G2077" s="41"/>
      <c r="H2077" s="47"/>
    </row>
    <row r="2078" s="2" customFormat="1" ht="16.8" customHeight="1">
      <c r="A2078" s="41"/>
      <c r="B2078" s="47"/>
      <c r="C2078" s="319" t="s">
        <v>21</v>
      </c>
      <c r="D2078" s="319" t="s">
        <v>2402</v>
      </c>
      <c r="E2078" s="20" t="s">
        <v>21</v>
      </c>
      <c r="F2078" s="320">
        <v>50.659999999999997</v>
      </c>
      <c r="G2078" s="41"/>
      <c r="H2078" s="47"/>
    </row>
    <row r="2079" s="2" customFormat="1" ht="16.8" customHeight="1">
      <c r="A2079" s="41"/>
      <c r="B2079" s="47"/>
      <c r="C2079" s="319" t="s">
        <v>21</v>
      </c>
      <c r="D2079" s="319" t="s">
        <v>2403</v>
      </c>
      <c r="E2079" s="20" t="s">
        <v>21</v>
      </c>
      <c r="F2079" s="320">
        <v>20.170000000000002</v>
      </c>
      <c r="G2079" s="41"/>
      <c r="H2079" s="47"/>
    </row>
    <row r="2080" s="2" customFormat="1" ht="16.8" customHeight="1">
      <c r="A2080" s="41"/>
      <c r="B2080" s="47"/>
      <c r="C2080" s="319" t="s">
        <v>21</v>
      </c>
      <c r="D2080" s="319" t="s">
        <v>2404</v>
      </c>
      <c r="E2080" s="20" t="s">
        <v>21</v>
      </c>
      <c r="F2080" s="320">
        <v>19.949999999999999</v>
      </c>
      <c r="G2080" s="41"/>
      <c r="H2080" s="47"/>
    </row>
    <row r="2081" s="2" customFormat="1" ht="16.8" customHeight="1">
      <c r="A2081" s="41"/>
      <c r="B2081" s="47"/>
      <c r="C2081" s="319" t="s">
        <v>21</v>
      </c>
      <c r="D2081" s="319" t="s">
        <v>2405</v>
      </c>
      <c r="E2081" s="20" t="s">
        <v>21</v>
      </c>
      <c r="F2081" s="320">
        <v>45.100000000000001</v>
      </c>
      <c r="G2081" s="41"/>
      <c r="H2081" s="47"/>
    </row>
    <row r="2082" s="2" customFormat="1" ht="16.8" customHeight="1">
      <c r="A2082" s="41"/>
      <c r="B2082" s="47"/>
      <c r="C2082" s="319" t="s">
        <v>21</v>
      </c>
      <c r="D2082" s="319" t="s">
        <v>2406</v>
      </c>
      <c r="E2082" s="20" t="s">
        <v>21</v>
      </c>
      <c r="F2082" s="320">
        <v>20.079999999999998</v>
      </c>
      <c r="G2082" s="41"/>
      <c r="H2082" s="47"/>
    </row>
    <row r="2083" s="2" customFormat="1" ht="16.8" customHeight="1">
      <c r="A2083" s="41"/>
      <c r="B2083" s="47"/>
      <c r="C2083" s="319" t="s">
        <v>21</v>
      </c>
      <c r="D2083" s="319" t="s">
        <v>2407</v>
      </c>
      <c r="E2083" s="20" t="s">
        <v>21</v>
      </c>
      <c r="F2083" s="320">
        <v>20.170000000000002</v>
      </c>
      <c r="G2083" s="41"/>
      <c r="H2083" s="47"/>
    </row>
    <row r="2084" s="2" customFormat="1" ht="16.8" customHeight="1">
      <c r="A2084" s="41"/>
      <c r="B2084" s="47"/>
      <c r="C2084" s="319" t="s">
        <v>21</v>
      </c>
      <c r="D2084" s="319" t="s">
        <v>2408</v>
      </c>
      <c r="E2084" s="20" t="s">
        <v>21</v>
      </c>
      <c r="F2084" s="320">
        <v>8.7400000000000002</v>
      </c>
      <c r="G2084" s="41"/>
      <c r="H2084" s="47"/>
    </row>
    <row r="2085" s="2" customFormat="1" ht="16.8" customHeight="1">
      <c r="A2085" s="41"/>
      <c r="B2085" s="47"/>
      <c r="C2085" s="319" t="s">
        <v>21</v>
      </c>
      <c r="D2085" s="319" t="s">
        <v>2409</v>
      </c>
      <c r="E2085" s="20" t="s">
        <v>21</v>
      </c>
      <c r="F2085" s="320">
        <v>2.8500000000000001</v>
      </c>
      <c r="G2085" s="41"/>
      <c r="H2085" s="47"/>
    </row>
    <row r="2086" s="2" customFormat="1" ht="16.8" customHeight="1">
      <c r="A2086" s="41"/>
      <c r="B2086" s="47"/>
      <c r="C2086" s="319" t="s">
        <v>21</v>
      </c>
      <c r="D2086" s="319" t="s">
        <v>2410</v>
      </c>
      <c r="E2086" s="20" t="s">
        <v>21</v>
      </c>
      <c r="F2086" s="320">
        <v>5.79</v>
      </c>
      <c r="G2086" s="41"/>
      <c r="H2086" s="47"/>
    </row>
    <row r="2087" s="2" customFormat="1" ht="16.8" customHeight="1">
      <c r="A2087" s="41"/>
      <c r="B2087" s="47"/>
      <c r="C2087" s="319" t="s">
        <v>21</v>
      </c>
      <c r="D2087" s="319" t="s">
        <v>2411</v>
      </c>
      <c r="E2087" s="20" t="s">
        <v>21</v>
      </c>
      <c r="F2087" s="320">
        <v>7.1399999999999997</v>
      </c>
      <c r="G2087" s="41"/>
      <c r="H2087" s="47"/>
    </row>
    <row r="2088" s="2" customFormat="1" ht="16.8" customHeight="1">
      <c r="A2088" s="41"/>
      <c r="B2088" s="47"/>
      <c r="C2088" s="319" t="s">
        <v>21</v>
      </c>
      <c r="D2088" s="319" t="s">
        <v>21</v>
      </c>
      <c r="E2088" s="20" t="s">
        <v>21</v>
      </c>
      <c r="F2088" s="320">
        <v>0</v>
      </c>
      <c r="G2088" s="41"/>
      <c r="H2088" s="47"/>
    </row>
    <row r="2089" s="2" customFormat="1" ht="16.8" customHeight="1">
      <c r="A2089" s="41"/>
      <c r="B2089" s="47"/>
      <c r="C2089" s="319" t="s">
        <v>21</v>
      </c>
      <c r="D2089" s="319" t="s">
        <v>1102</v>
      </c>
      <c r="E2089" s="20" t="s">
        <v>21</v>
      </c>
      <c r="F2089" s="320">
        <v>0</v>
      </c>
      <c r="G2089" s="41"/>
      <c r="H2089" s="47"/>
    </row>
    <row r="2090" s="2" customFormat="1" ht="16.8" customHeight="1">
      <c r="A2090" s="41"/>
      <c r="B2090" s="47"/>
      <c r="C2090" s="319" t="s">
        <v>21</v>
      </c>
      <c r="D2090" s="319" t="s">
        <v>2412</v>
      </c>
      <c r="E2090" s="20" t="s">
        <v>21</v>
      </c>
      <c r="F2090" s="320">
        <v>15.029999999999999</v>
      </c>
      <c r="G2090" s="41"/>
      <c r="H2090" s="47"/>
    </row>
    <row r="2091" s="2" customFormat="1" ht="16.8" customHeight="1">
      <c r="A2091" s="41"/>
      <c r="B2091" s="47"/>
      <c r="C2091" s="319" t="s">
        <v>21</v>
      </c>
      <c r="D2091" s="319" t="s">
        <v>2413</v>
      </c>
      <c r="E2091" s="20" t="s">
        <v>21</v>
      </c>
      <c r="F2091" s="320">
        <v>35.350000000000001</v>
      </c>
      <c r="G2091" s="41"/>
      <c r="H2091" s="47"/>
    </row>
    <row r="2092" s="2" customFormat="1" ht="16.8" customHeight="1">
      <c r="A2092" s="41"/>
      <c r="B2092" s="47"/>
      <c r="C2092" s="319" t="s">
        <v>21</v>
      </c>
      <c r="D2092" s="319" t="s">
        <v>2414</v>
      </c>
      <c r="E2092" s="20" t="s">
        <v>21</v>
      </c>
      <c r="F2092" s="320">
        <v>12.74</v>
      </c>
      <c r="G2092" s="41"/>
      <c r="H2092" s="47"/>
    </row>
    <row r="2093" s="2" customFormat="1" ht="16.8" customHeight="1">
      <c r="A2093" s="41"/>
      <c r="B2093" s="47"/>
      <c r="C2093" s="319" t="s">
        <v>21</v>
      </c>
      <c r="D2093" s="319" t="s">
        <v>2415</v>
      </c>
      <c r="E2093" s="20" t="s">
        <v>21</v>
      </c>
      <c r="F2093" s="320">
        <v>10.140000000000001</v>
      </c>
      <c r="G2093" s="41"/>
      <c r="H2093" s="47"/>
    </row>
    <row r="2094" s="2" customFormat="1" ht="16.8" customHeight="1">
      <c r="A2094" s="41"/>
      <c r="B2094" s="47"/>
      <c r="C2094" s="319" t="s">
        <v>21</v>
      </c>
      <c r="D2094" s="319" t="s">
        <v>2416</v>
      </c>
      <c r="E2094" s="20" t="s">
        <v>21</v>
      </c>
      <c r="F2094" s="320">
        <v>12.59</v>
      </c>
      <c r="G2094" s="41"/>
      <c r="H2094" s="47"/>
    </row>
    <row r="2095" s="2" customFormat="1" ht="16.8" customHeight="1">
      <c r="A2095" s="41"/>
      <c r="B2095" s="47"/>
      <c r="C2095" s="319" t="s">
        <v>21</v>
      </c>
      <c r="D2095" s="319" t="s">
        <v>2417</v>
      </c>
      <c r="E2095" s="20" t="s">
        <v>21</v>
      </c>
      <c r="F2095" s="320">
        <v>14.449999999999999</v>
      </c>
      <c r="G2095" s="41"/>
      <c r="H2095" s="47"/>
    </row>
    <row r="2096" s="2" customFormat="1" ht="16.8" customHeight="1">
      <c r="A2096" s="41"/>
      <c r="B2096" s="47"/>
      <c r="C2096" s="319" t="s">
        <v>21</v>
      </c>
      <c r="D2096" s="319" t="s">
        <v>2418</v>
      </c>
      <c r="E2096" s="20" t="s">
        <v>21</v>
      </c>
      <c r="F2096" s="320">
        <v>16.940000000000001</v>
      </c>
      <c r="G2096" s="41"/>
      <c r="H2096" s="47"/>
    </row>
    <row r="2097" s="2" customFormat="1" ht="16.8" customHeight="1">
      <c r="A2097" s="41"/>
      <c r="B2097" s="47"/>
      <c r="C2097" s="319" t="s">
        <v>21</v>
      </c>
      <c r="D2097" s="319" t="s">
        <v>2419</v>
      </c>
      <c r="E2097" s="20" t="s">
        <v>21</v>
      </c>
      <c r="F2097" s="320">
        <v>14.58</v>
      </c>
      <c r="G2097" s="41"/>
      <c r="H2097" s="47"/>
    </row>
    <row r="2098" s="2" customFormat="1" ht="16.8" customHeight="1">
      <c r="A2098" s="41"/>
      <c r="B2098" s="47"/>
      <c r="C2098" s="319" t="s">
        <v>21</v>
      </c>
      <c r="D2098" s="319" t="s">
        <v>2420</v>
      </c>
      <c r="E2098" s="20" t="s">
        <v>21</v>
      </c>
      <c r="F2098" s="320">
        <v>13.890000000000001</v>
      </c>
      <c r="G2098" s="41"/>
      <c r="H2098" s="47"/>
    </row>
    <row r="2099" s="2" customFormat="1" ht="16.8" customHeight="1">
      <c r="A2099" s="41"/>
      <c r="B2099" s="47"/>
      <c r="C2099" s="319" t="s">
        <v>21</v>
      </c>
      <c r="D2099" s="319" t="s">
        <v>2421</v>
      </c>
      <c r="E2099" s="20" t="s">
        <v>21</v>
      </c>
      <c r="F2099" s="320">
        <v>4.25</v>
      </c>
      <c r="G2099" s="41"/>
      <c r="H2099" s="47"/>
    </row>
    <row r="2100" s="2" customFormat="1" ht="16.8" customHeight="1">
      <c r="A2100" s="41"/>
      <c r="B2100" s="47"/>
      <c r="C2100" s="319" t="s">
        <v>21</v>
      </c>
      <c r="D2100" s="319" t="s">
        <v>2422</v>
      </c>
      <c r="E2100" s="20" t="s">
        <v>21</v>
      </c>
      <c r="F2100" s="320">
        <v>2.7400000000000002</v>
      </c>
      <c r="G2100" s="41"/>
      <c r="H2100" s="47"/>
    </row>
    <row r="2101" s="2" customFormat="1" ht="16.8" customHeight="1">
      <c r="A2101" s="41"/>
      <c r="B2101" s="47"/>
      <c r="C2101" s="319" t="s">
        <v>21</v>
      </c>
      <c r="D2101" s="319" t="s">
        <v>2423</v>
      </c>
      <c r="E2101" s="20" t="s">
        <v>21</v>
      </c>
      <c r="F2101" s="320">
        <v>2.7400000000000002</v>
      </c>
      <c r="G2101" s="41"/>
      <c r="H2101" s="47"/>
    </row>
    <row r="2102" s="2" customFormat="1" ht="16.8" customHeight="1">
      <c r="A2102" s="41"/>
      <c r="B2102" s="47"/>
      <c r="C2102" s="319" t="s">
        <v>21</v>
      </c>
      <c r="D2102" s="319" t="s">
        <v>2424</v>
      </c>
      <c r="E2102" s="20" t="s">
        <v>21</v>
      </c>
      <c r="F2102" s="320">
        <v>5.5599999999999996</v>
      </c>
      <c r="G2102" s="41"/>
      <c r="H2102" s="47"/>
    </row>
    <row r="2103" s="2" customFormat="1" ht="16.8" customHeight="1">
      <c r="A2103" s="41"/>
      <c r="B2103" s="47"/>
      <c r="C2103" s="319" t="s">
        <v>21</v>
      </c>
      <c r="D2103" s="319" t="s">
        <v>2425</v>
      </c>
      <c r="E2103" s="20" t="s">
        <v>21</v>
      </c>
      <c r="F2103" s="320">
        <v>28.170000000000002</v>
      </c>
      <c r="G2103" s="41"/>
      <c r="H2103" s="47"/>
    </row>
    <row r="2104" s="2" customFormat="1" ht="16.8" customHeight="1">
      <c r="A2104" s="41"/>
      <c r="B2104" s="47"/>
      <c r="C2104" s="319" t="s">
        <v>21</v>
      </c>
      <c r="D2104" s="319" t="s">
        <v>2426</v>
      </c>
      <c r="E2104" s="20" t="s">
        <v>21</v>
      </c>
      <c r="F2104" s="320">
        <v>19.719999999999999</v>
      </c>
      <c r="G2104" s="41"/>
      <c r="H2104" s="47"/>
    </row>
    <row r="2105" s="2" customFormat="1" ht="16.8" customHeight="1">
      <c r="A2105" s="41"/>
      <c r="B2105" s="47"/>
      <c r="C2105" s="319" t="s">
        <v>21</v>
      </c>
      <c r="D2105" s="319" t="s">
        <v>2427</v>
      </c>
      <c r="E2105" s="20" t="s">
        <v>21</v>
      </c>
      <c r="F2105" s="320">
        <v>11.859999999999999</v>
      </c>
      <c r="G2105" s="41"/>
      <c r="H2105" s="47"/>
    </row>
    <row r="2106" s="2" customFormat="1" ht="16.8" customHeight="1">
      <c r="A2106" s="41"/>
      <c r="B2106" s="47"/>
      <c r="C2106" s="319" t="s">
        <v>21</v>
      </c>
      <c r="D2106" s="319" t="s">
        <v>2428</v>
      </c>
      <c r="E2106" s="20" t="s">
        <v>21</v>
      </c>
      <c r="F2106" s="320">
        <v>11.050000000000001</v>
      </c>
      <c r="G2106" s="41"/>
      <c r="H2106" s="47"/>
    </row>
    <row r="2107" s="2" customFormat="1" ht="16.8" customHeight="1">
      <c r="A2107" s="41"/>
      <c r="B2107" s="47"/>
      <c r="C2107" s="319" t="s">
        <v>21</v>
      </c>
      <c r="D2107" s="319" t="s">
        <v>2429</v>
      </c>
      <c r="E2107" s="20" t="s">
        <v>21</v>
      </c>
      <c r="F2107" s="320">
        <v>1.71</v>
      </c>
      <c r="G2107" s="41"/>
      <c r="H2107" s="47"/>
    </row>
    <row r="2108" s="2" customFormat="1" ht="16.8" customHeight="1">
      <c r="A2108" s="41"/>
      <c r="B2108" s="47"/>
      <c r="C2108" s="319" t="s">
        <v>21</v>
      </c>
      <c r="D2108" s="319" t="s">
        <v>2430</v>
      </c>
      <c r="E2108" s="20" t="s">
        <v>21</v>
      </c>
      <c r="F2108" s="320">
        <v>13.41</v>
      </c>
      <c r="G2108" s="41"/>
      <c r="H2108" s="47"/>
    </row>
    <row r="2109" s="2" customFormat="1" ht="16.8" customHeight="1">
      <c r="A2109" s="41"/>
      <c r="B2109" s="47"/>
      <c r="C2109" s="319" t="s">
        <v>21</v>
      </c>
      <c r="D2109" s="319" t="s">
        <v>2431</v>
      </c>
      <c r="E2109" s="20" t="s">
        <v>21</v>
      </c>
      <c r="F2109" s="320">
        <v>2.04</v>
      </c>
      <c r="G2109" s="41"/>
      <c r="H2109" s="47"/>
    </row>
    <row r="2110" s="2" customFormat="1" ht="16.8" customHeight="1">
      <c r="A2110" s="41"/>
      <c r="B2110" s="47"/>
      <c r="C2110" s="319" t="s">
        <v>21</v>
      </c>
      <c r="D2110" s="319" t="s">
        <v>2432</v>
      </c>
      <c r="E2110" s="20" t="s">
        <v>21</v>
      </c>
      <c r="F2110" s="320">
        <v>41.200000000000003</v>
      </c>
      <c r="G2110" s="41"/>
      <c r="H2110" s="47"/>
    </row>
    <row r="2111" s="2" customFormat="1" ht="16.8" customHeight="1">
      <c r="A2111" s="41"/>
      <c r="B2111" s="47"/>
      <c r="C2111" s="319" t="s">
        <v>21</v>
      </c>
      <c r="D2111" s="319" t="s">
        <v>2433</v>
      </c>
      <c r="E2111" s="20" t="s">
        <v>21</v>
      </c>
      <c r="F2111" s="320">
        <v>13.949999999999999</v>
      </c>
      <c r="G2111" s="41"/>
      <c r="H2111" s="47"/>
    </row>
    <row r="2112" s="2" customFormat="1" ht="16.8" customHeight="1">
      <c r="A2112" s="41"/>
      <c r="B2112" s="47"/>
      <c r="C2112" s="319" t="s">
        <v>21</v>
      </c>
      <c r="D2112" s="319" t="s">
        <v>2434</v>
      </c>
      <c r="E2112" s="20" t="s">
        <v>21</v>
      </c>
      <c r="F2112" s="320">
        <v>2.6499999999999999</v>
      </c>
      <c r="G2112" s="41"/>
      <c r="H2112" s="47"/>
    </row>
    <row r="2113" s="2" customFormat="1" ht="16.8" customHeight="1">
      <c r="A2113" s="41"/>
      <c r="B2113" s="47"/>
      <c r="C2113" s="319" t="s">
        <v>21</v>
      </c>
      <c r="D2113" s="319" t="s">
        <v>2435</v>
      </c>
      <c r="E2113" s="20" t="s">
        <v>21</v>
      </c>
      <c r="F2113" s="320">
        <v>7.7300000000000004</v>
      </c>
      <c r="G2113" s="41"/>
      <c r="H2113" s="47"/>
    </row>
    <row r="2114" s="2" customFormat="1" ht="16.8" customHeight="1">
      <c r="A2114" s="41"/>
      <c r="B2114" s="47"/>
      <c r="C2114" s="319" t="s">
        <v>21</v>
      </c>
      <c r="D2114" s="319" t="s">
        <v>21</v>
      </c>
      <c r="E2114" s="20" t="s">
        <v>21</v>
      </c>
      <c r="F2114" s="320">
        <v>0</v>
      </c>
      <c r="G2114" s="41"/>
      <c r="H2114" s="47"/>
    </row>
    <row r="2115" s="2" customFormat="1" ht="16.8" customHeight="1">
      <c r="A2115" s="41"/>
      <c r="B2115" s="47"/>
      <c r="C2115" s="319" t="s">
        <v>3765</v>
      </c>
      <c r="D2115" s="319" t="s">
        <v>380</v>
      </c>
      <c r="E2115" s="20" t="s">
        <v>21</v>
      </c>
      <c r="F2115" s="320">
        <v>1693.9000000000001</v>
      </c>
      <c r="G2115" s="41"/>
      <c r="H2115" s="47"/>
    </row>
    <row r="2116" s="2" customFormat="1" ht="16.8" customHeight="1">
      <c r="A2116" s="41"/>
      <c r="B2116" s="47"/>
      <c r="C2116" s="321" t="s">
        <v>6195</v>
      </c>
      <c r="D2116" s="41"/>
      <c r="E2116" s="41"/>
      <c r="F2116" s="41"/>
      <c r="G2116" s="41"/>
      <c r="H2116" s="47"/>
    </row>
    <row r="2117" s="2" customFormat="1" ht="16.8" customHeight="1">
      <c r="A2117" s="41"/>
      <c r="B2117" s="47"/>
      <c r="C2117" s="319" t="s">
        <v>3232</v>
      </c>
      <c r="D2117" s="319" t="s">
        <v>6305</v>
      </c>
      <c r="E2117" s="20" t="s">
        <v>248</v>
      </c>
      <c r="F2117" s="320">
        <v>1693.9000000000001</v>
      </c>
      <c r="G2117" s="41"/>
      <c r="H2117" s="47"/>
    </row>
    <row r="2118" s="2" customFormat="1" ht="16.8" customHeight="1">
      <c r="A2118" s="41"/>
      <c r="B2118" s="47"/>
      <c r="C2118" s="319" t="s">
        <v>3401</v>
      </c>
      <c r="D2118" s="319" t="s">
        <v>6306</v>
      </c>
      <c r="E2118" s="20" t="s">
        <v>248</v>
      </c>
      <c r="F2118" s="320">
        <v>1693.9000000000001</v>
      </c>
      <c r="G2118" s="41"/>
      <c r="H2118" s="47"/>
    </row>
    <row r="2119" s="2" customFormat="1" ht="26.4" customHeight="1">
      <c r="A2119" s="41"/>
      <c r="B2119" s="47"/>
      <c r="C2119" s="314" t="s">
        <v>6307</v>
      </c>
      <c r="D2119" s="314" t="s">
        <v>168</v>
      </c>
      <c r="E2119" s="41"/>
      <c r="F2119" s="41"/>
      <c r="G2119" s="41"/>
      <c r="H2119" s="47"/>
    </row>
    <row r="2120" s="2" customFormat="1" ht="16.8" customHeight="1">
      <c r="A2120" s="41"/>
      <c r="B2120" s="47"/>
      <c r="C2120" s="315" t="s">
        <v>5764</v>
      </c>
      <c r="D2120" s="316" t="s">
        <v>21</v>
      </c>
      <c r="E2120" s="317" t="s">
        <v>21</v>
      </c>
      <c r="F2120" s="318">
        <v>25</v>
      </c>
      <c r="G2120" s="41"/>
      <c r="H2120" s="47"/>
    </row>
    <row r="2121" s="2" customFormat="1" ht="16.8" customHeight="1">
      <c r="A2121" s="41"/>
      <c r="B2121" s="47"/>
      <c r="C2121" s="319" t="s">
        <v>21</v>
      </c>
      <c r="D2121" s="319" t="s">
        <v>5799</v>
      </c>
      <c r="E2121" s="20" t="s">
        <v>21</v>
      </c>
      <c r="F2121" s="320">
        <v>0</v>
      </c>
      <c r="G2121" s="41"/>
      <c r="H2121" s="47"/>
    </row>
    <row r="2122" s="2" customFormat="1" ht="16.8" customHeight="1">
      <c r="A2122" s="41"/>
      <c r="B2122" s="47"/>
      <c r="C2122" s="319" t="s">
        <v>21</v>
      </c>
      <c r="D2122" s="319" t="s">
        <v>5800</v>
      </c>
      <c r="E2122" s="20" t="s">
        <v>21</v>
      </c>
      <c r="F2122" s="320">
        <v>25</v>
      </c>
      <c r="G2122" s="41"/>
      <c r="H2122" s="47"/>
    </row>
    <row r="2123" s="2" customFormat="1" ht="16.8" customHeight="1">
      <c r="A2123" s="41"/>
      <c r="B2123" s="47"/>
      <c r="C2123" s="319" t="s">
        <v>21</v>
      </c>
      <c r="D2123" s="319" t="s">
        <v>21</v>
      </c>
      <c r="E2123" s="20" t="s">
        <v>21</v>
      </c>
      <c r="F2123" s="320">
        <v>0</v>
      </c>
      <c r="G2123" s="41"/>
      <c r="H2123" s="47"/>
    </row>
    <row r="2124" s="2" customFormat="1" ht="16.8" customHeight="1">
      <c r="A2124" s="41"/>
      <c r="B2124" s="47"/>
      <c r="C2124" s="319" t="s">
        <v>5764</v>
      </c>
      <c r="D2124" s="319" t="s">
        <v>380</v>
      </c>
      <c r="E2124" s="20" t="s">
        <v>21</v>
      </c>
      <c r="F2124" s="320">
        <v>25</v>
      </c>
      <c r="G2124" s="41"/>
      <c r="H2124" s="47"/>
    </row>
    <row r="2125" s="2" customFormat="1" ht="16.8" customHeight="1">
      <c r="A2125" s="41"/>
      <c r="B2125" s="47"/>
      <c r="C2125" s="321" t="s">
        <v>6195</v>
      </c>
      <c r="D2125" s="41"/>
      <c r="E2125" s="41"/>
      <c r="F2125" s="41"/>
      <c r="G2125" s="41"/>
      <c r="H2125" s="47"/>
    </row>
    <row r="2126" s="2" customFormat="1" ht="16.8" customHeight="1">
      <c r="A2126" s="41"/>
      <c r="B2126" s="47"/>
      <c r="C2126" s="319" t="s">
        <v>5789</v>
      </c>
      <c r="D2126" s="319" t="s">
        <v>6308</v>
      </c>
      <c r="E2126" s="20" t="s">
        <v>248</v>
      </c>
      <c r="F2126" s="320">
        <v>25</v>
      </c>
      <c r="G2126" s="41"/>
      <c r="H2126" s="47"/>
    </row>
    <row r="2127" s="2" customFormat="1" ht="16.8" customHeight="1">
      <c r="A2127" s="41"/>
      <c r="B2127" s="47"/>
      <c r="C2127" s="319" t="s">
        <v>5794</v>
      </c>
      <c r="D2127" s="319" t="s">
        <v>5795</v>
      </c>
      <c r="E2127" s="20" t="s">
        <v>248</v>
      </c>
      <c r="F2127" s="320">
        <v>28.713000000000001</v>
      </c>
      <c r="G2127" s="41"/>
      <c r="H2127" s="47"/>
    </row>
    <row r="2128" s="2" customFormat="1" ht="16.8" customHeight="1">
      <c r="A2128" s="41"/>
      <c r="B2128" s="47"/>
      <c r="C2128" s="315" t="s">
        <v>5765</v>
      </c>
      <c r="D2128" s="316" t="s">
        <v>21</v>
      </c>
      <c r="E2128" s="317" t="s">
        <v>21</v>
      </c>
      <c r="F2128" s="318">
        <v>61.200000000000003</v>
      </c>
      <c r="G2128" s="41"/>
      <c r="H2128" s="47"/>
    </row>
    <row r="2129" s="2" customFormat="1" ht="16.8" customHeight="1">
      <c r="A2129" s="41"/>
      <c r="B2129" s="47"/>
      <c r="C2129" s="319" t="s">
        <v>21</v>
      </c>
      <c r="D2129" s="319" t="s">
        <v>5793</v>
      </c>
      <c r="E2129" s="20" t="s">
        <v>21</v>
      </c>
      <c r="F2129" s="320">
        <v>61.200000000000003</v>
      </c>
      <c r="G2129" s="41"/>
      <c r="H2129" s="47"/>
    </row>
    <row r="2130" s="2" customFormat="1" ht="16.8" customHeight="1">
      <c r="A2130" s="41"/>
      <c r="B2130" s="47"/>
      <c r="C2130" s="319" t="s">
        <v>21</v>
      </c>
      <c r="D2130" s="319" t="s">
        <v>21</v>
      </c>
      <c r="E2130" s="20" t="s">
        <v>21</v>
      </c>
      <c r="F2130" s="320">
        <v>0</v>
      </c>
      <c r="G2130" s="41"/>
      <c r="H2130" s="47"/>
    </row>
    <row r="2131" s="2" customFormat="1" ht="16.8" customHeight="1">
      <c r="A2131" s="41"/>
      <c r="B2131" s="47"/>
      <c r="C2131" s="319" t="s">
        <v>5765</v>
      </c>
      <c r="D2131" s="319" t="s">
        <v>380</v>
      </c>
      <c r="E2131" s="20" t="s">
        <v>21</v>
      </c>
      <c r="F2131" s="320">
        <v>61.200000000000003</v>
      </c>
      <c r="G2131" s="41"/>
      <c r="H2131" s="47"/>
    </row>
    <row r="2132" s="2" customFormat="1" ht="16.8" customHeight="1">
      <c r="A2132" s="41"/>
      <c r="B2132" s="47"/>
      <c r="C2132" s="321" t="s">
        <v>6195</v>
      </c>
      <c r="D2132" s="41"/>
      <c r="E2132" s="41"/>
      <c r="F2132" s="41"/>
      <c r="G2132" s="41"/>
      <c r="H2132" s="47"/>
    </row>
    <row r="2133" s="2" customFormat="1" ht="16.8" customHeight="1">
      <c r="A2133" s="41"/>
      <c r="B2133" s="47"/>
      <c r="C2133" s="319" t="s">
        <v>5789</v>
      </c>
      <c r="D2133" s="319" t="s">
        <v>6308</v>
      </c>
      <c r="E2133" s="20" t="s">
        <v>248</v>
      </c>
      <c r="F2133" s="320">
        <v>61.200000000000003</v>
      </c>
      <c r="G2133" s="41"/>
      <c r="H2133" s="47"/>
    </row>
    <row r="2134" s="2" customFormat="1" ht="16.8" customHeight="1">
      <c r="A2134" s="41"/>
      <c r="B2134" s="47"/>
      <c r="C2134" s="319" t="s">
        <v>5794</v>
      </c>
      <c r="D2134" s="319" t="s">
        <v>5795</v>
      </c>
      <c r="E2134" s="20" t="s">
        <v>248</v>
      </c>
      <c r="F2134" s="320">
        <v>72.491</v>
      </c>
      <c r="G2134" s="41"/>
      <c r="H2134" s="47"/>
    </row>
    <row r="2135" s="2" customFormat="1" ht="16.8" customHeight="1">
      <c r="A2135" s="41"/>
      <c r="B2135" s="47"/>
      <c r="C2135" s="315" t="s">
        <v>5767</v>
      </c>
      <c r="D2135" s="316" t="s">
        <v>21</v>
      </c>
      <c r="E2135" s="317" t="s">
        <v>21</v>
      </c>
      <c r="F2135" s="318">
        <v>41</v>
      </c>
      <c r="G2135" s="41"/>
      <c r="H2135" s="47"/>
    </row>
    <row r="2136" s="2" customFormat="1" ht="16.8" customHeight="1">
      <c r="A2136" s="41"/>
      <c r="B2136" s="47"/>
      <c r="C2136" s="319" t="s">
        <v>21</v>
      </c>
      <c r="D2136" s="319" t="s">
        <v>5808</v>
      </c>
      <c r="E2136" s="20" t="s">
        <v>21</v>
      </c>
      <c r="F2136" s="320">
        <v>0</v>
      </c>
      <c r="G2136" s="41"/>
      <c r="H2136" s="47"/>
    </row>
    <row r="2137" s="2" customFormat="1" ht="16.8" customHeight="1">
      <c r="A2137" s="41"/>
      <c r="B2137" s="47"/>
      <c r="C2137" s="319" t="s">
        <v>21</v>
      </c>
      <c r="D2137" s="319" t="s">
        <v>5863</v>
      </c>
      <c r="E2137" s="20" t="s">
        <v>21</v>
      </c>
      <c r="F2137" s="320">
        <v>41</v>
      </c>
      <c r="G2137" s="41"/>
      <c r="H2137" s="47"/>
    </row>
    <row r="2138" s="2" customFormat="1" ht="16.8" customHeight="1">
      <c r="A2138" s="41"/>
      <c r="B2138" s="47"/>
      <c r="C2138" s="319" t="s">
        <v>21</v>
      </c>
      <c r="D2138" s="319" t="s">
        <v>21</v>
      </c>
      <c r="E2138" s="20" t="s">
        <v>21</v>
      </c>
      <c r="F2138" s="320">
        <v>0</v>
      </c>
      <c r="G2138" s="41"/>
      <c r="H2138" s="47"/>
    </row>
    <row r="2139" s="2" customFormat="1" ht="16.8" customHeight="1">
      <c r="A2139" s="41"/>
      <c r="B2139" s="47"/>
      <c r="C2139" s="319" t="s">
        <v>5767</v>
      </c>
      <c r="D2139" s="319" t="s">
        <v>380</v>
      </c>
      <c r="E2139" s="20" t="s">
        <v>21</v>
      </c>
      <c r="F2139" s="320">
        <v>41</v>
      </c>
      <c r="G2139" s="41"/>
      <c r="H2139" s="47"/>
    </row>
    <row r="2140" s="2" customFormat="1" ht="16.8" customHeight="1">
      <c r="A2140" s="41"/>
      <c r="B2140" s="47"/>
      <c r="C2140" s="321" t="s">
        <v>6195</v>
      </c>
      <c r="D2140" s="41"/>
      <c r="E2140" s="41"/>
      <c r="F2140" s="41"/>
      <c r="G2140" s="41"/>
      <c r="H2140" s="47"/>
    </row>
    <row r="2141" s="2" customFormat="1" ht="16.8" customHeight="1">
      <c r="A2141" s="41"/>
      <c r="B2141" s="47"/>
      <c r="C2141" s="319" t="s">
        <v>422</v>
      </c>
      <c r="D2141" s="319" t="s">
        <v>6309</v>
      </c>
      <c r="E2141" s="20" t="s">
        <v>424</v>
      </c>
      <c r="F2141" s="320">
        <v>41</v>
      </c>
      <c r="G2141" s="41"/>
      <c r="H2141" s="47"/>
    </row>
    <row r="2142" s="2" customFormat="1" ht="16.8" customHeight="1">
      <c r="A2142" s="41"/>
      <c r="B2142" s="47"/>
      <c r="C2142" s="319" t="s">
        <v>5864</v>
      </c>
      <c r="D2142" s="319" t="s">
        <v>5865</v>
      </c>
      <c r="E2142" s="20" t="s">
        <v>424</v>
      </c>
      <c r="F2142" s="320">
        <v>42</v>
      </c>
      <c r="G2142" s="41"/>
      <c r="H2142" s="47"/>
    </row>
    <row r="2143" s="2" customFormat="1" ht="26.4" customHeight="1">
      <c r="A2143" s="41"/>
      <c r="B2143" s="47"/>
      <c r="C2143" s="314" t="s">
        <v>6310</v>
      </c>
      <c r="D2143" s="314" t="s">
        <v>179</v>
      </c>
      <c r="E2143" s="41"/>
      <c r="F2143" s="41"/>
      <c r="G2143" s="41"/>
      <c r="H2143" s="47"/>
    </row>
    <row r="2144" s="2" customFormat="1" ht="16.8" customHeight="1">
      <c r="A2144" s="41"/>
      <c r="B2144" s="47"/>
      <c r="C2144" s="315" t="s">
        <v>5990</v>
      </c>
      <c r="D2144" s="316" t="s">
        <v>21</v>
      </c>
      <c r="E2144" s="317" t="s">
        <v>21</v>
      </c>
      <c r="F2144" s="318">
        <v>12.300000000000001</v>
      </c>
      <c r="G2144" s="41"/>
      <c r="H2144" s="47"/>
    </row>
    <row r="2145" s="2" customFormat="1" ht="16.8" customHeight="1">
      <c r="A2145" s="41"/>
      <c r="B2145" s="47"/>
      <c r="C2145" s="319" t="s">
        <v>21</v>
      </c>
      <c r="D2145" s="319" t="s">
        <v>6136</v>
      </c>
      <c r="E2145" s="20" t="s">
        <v>21</v>
      </c>
      <c r="F2145" s="320">
        <v>12.300000000000001</v>
      </c>
      <c r="G2145" s="41"/>
      <c r="H2145" s="47"/>
    </row>
    <row r="2146" s="2" customFormat="1" ht="16.8" customHeight="1">
      <c r="A2146" s="41"/>
      <c r="B2146" s="47"/>
      <c r="C2146" s="319" t="s">
        <v>21</v>
      </c>
      <c r="D2146" s="319" t="s">
        <v>21</v>
      </c>
      <c r="E2146" s="20" t="s">
        <v>21</v>
      </c>
      <c r="F2146" s="320">
        <v>0</v>
      </c>
      <c r="G2146" s="41"/>
      <c r="H2146" s="47"/>
    </row>
    <row r="2147" s="2" customFormat="1" ht="16.8" customHeight="1">
      <c r="A2147" s="41"/>
      <c r="B2147" s="47"/>
      <c r="C2147" s="319" t="s">
        <v>5990</v>
      </c>
      <c r="D2147" s="319" t="s">
        <v>380</v>
      </c>
      <c r="E2147" s="20" t="s">
        <v>21</v>
      </c>
      <c r="F2147" s="320">
        <v>12.300000000000001</v>
      </c>
      <c r="G2147" s="41"/>
      <c r="H2147" s="47"/>
    </row>
    <row r="2148" s="2" customFormat="1" ht="16.8" customHeight="1">
      <c r="A2148" s="41"/>
      <c r="B2148" s="47"/>
      <c r="C2148" s="321" t="s">
        <v>6195</v>
      </c>
      <c r="D2148" s="41"/>
      <c r="E2148" s="41"/>
      <c r="F2148" s="41"/>
      <c r="G2148" s="41"/>
      <c r="H2148" s="47"/>
    </row>
    <row r="2149" s="2" customFormat="1" ht="16.8" customHeight="1">
      <c r="A2149" s="41"/>
      <c r="B2149" s="47"/>
      <c r="C2149" s="319" t="s">
        <v>1849</v>
      </c>
      <c r="D2149" s="319" t="s">
        <v>6208</v>
      </c>
      <c r="E2149" s="20" t="s">
        <v>248</v>
      </c>
      <c r="F2149" s="320">
        <v>12.300000000000001</v>
      </c>
      <c r="G2149" s="41"/>
      <c r="H2149" s="47"/>
    </row>
    <row r="2150" s="2" customFormat="1" ht="16.8" customHeight="1">
      <c r="A2150" s="41"/>
      <c r="B2150" s="47"/>
      <c r="C2150" s="319" t="s">
        <v>6140</v>
      </c>
      <c r="D2150" s="319" t="s">
        <v>6141</v>
      </c>
      <c r="E2150" s="20" t="s">
        <v>248</v>
      </c>
      <c r="F2150" s="320">
        <v>14.33</v>
      </c>
      <c r="G2150" s="41"/>
      <c r="H2150" s="47"/>
    </row>
    <row r="2151" s="2" customFormat="1" ht="16.8" customHeight="1">
      <c r="A2151" s="41"/>
      <c r="B2151" s="47"/>
      <c r="C2151" s="315" t="s">
        <v>5992</v>
      </c>
      <c r="D2151" s="316" t="s">
        <v>21</v>
      </c>
      <c r="E2151" s="317" t="s">
        <v>21</v>
      </c>
      <c r="F2151" s="318">
        <v>11.199999999999999</v>
      </c>
      <c r="G2151" s="41"/>
      <c r="H2151" s="47"/>
    </row>
    <row r="2152" s="2" customFormat="1" ht="16.8" customHeight="1">
      <c r="A2152" s="41"/>
      <c r="B2152" s="47"/>
      <c r="C2152" s="319" t="s">
        <v>21</v>
      </c>
      <c r="D2152" s="319" t="s">
        <v>6009</v>
      </c>
      <c r="E2152" s="20" t="s">
        <v>21</v>
      </c>
      <c r="F2152" s="320">
        <v>0</v>
      </c>
      <c r="G2152" s="41"/>
      <c r="H2152" s="47"/>
    </row>
    <row r="2153" s="2" customFormat="1" ht="16.8" customHeight="1">
      <c r="A2153" s="41"/>
      <c r="B2153" s="47"/>
      <c r="C2153" s="319" t="s">
        <v>21</v>
      </c>
      <c r="D2153" s="319" t="s">
        <v>6010</v>
      </c>
      <c r="E2153" s="20" t="s">
        <v>21</v>
      </c>
      <c r="F2153" s="320">
        <v>12.4</v>
      </c>
      <c r="G2153" s="41"/>
      <c r="H2153" s="47"/>
    </row>
    <row r="2154" s="2" customFormat="1" ht="16.8" customHeight="1">
      <c r="A2154" s="41"/>
      <c r="B2154" s="47"/>
      <c r="C2154" s="319" t="s">
        <v>21</v>
      </c>
      <c r="D2154" s="319" t="s">
        <v>6011</v>
      </c>
      <c r="E2154" s="20" t="s">
        <v>21</v>
      </c>
      <c r="F2154" s="320">
        <v>1.6000000000000001</v>
      </c>
      <c r="G2154" s="41"/>
      <c r="H2154" s="47"/>
    </row>
    <row r="2155" s="2" customFormat="1" ht="16.8" customHeight="1">
      <c r="A2155" s="41"/>
      <c r="B2155" s="47"/>
      <c r="C2155" s="319" t="s">
        <v>21</v>
      </c>
      <c r="D2155" s="319" t="s">
        <v>21</v>
      </c>
      <c r="E2155" s="20" t="s">
        <v>21</v>
      </c>
      <c r="F2155" s="320">
        <v>0</v>
      </c>
      <c r="G2155" s="41"/>
      <c r="H2155" s="47"/>
    </row>
    <row r="2156" s="2" customFormat="1" ht="16.8" customHeight="1">
      <c r="A2156" s="41"/>
      <c r="B2156" s="47"/>
      <c r="C2156" s="319" t="s">
        <v>21</v>
      </c>
      <c r="D2156" s="319" t="s">
        <v>6012</v>
      </c>
      <c r="E2156" s="20" t="s">
        <v>21</v>
      </c>
      <c r="F2156" s="320">
        <v>0</v>
      </c>
      <c r="G2156" s="41"/>
      <c r="H2156" s="47"/>
    </row>
    <row r="2157" s="2" customFormat="1" ht="16.8" customHeight="1">
      <c r="A2157" s="41"/>
      <c r="B2157" s="47"/>
      <c r="C2157" s="319" t="s">
        <v>21</v>
      </c>
      <c r="D2157" s="319" t="s">
        <v>6013</v>
      </c>
      <c r="E2157" s="20" t="s">
        <v>21</v>
      </c>
      <c r="F2157" s="320">
        <v>-14</v>
      </c>
      <c r="G2157" s="41"/>
      <c r="H2157" s="47"/>
    </row>
    <row r="2158" s="2" customFormat="1" ht="16.8" customHeight="1">
      <c r="A2158" s="41"/>
      <c r="B2158" s="47"/>
      <c r="C2158" s="319" t="s">
        <v>21</v>
      </c>
      <c r="D2158" s="319" t="s">
        <v>6014</v>
      </c>
      <c r="E2158" s="20" t="s">
        <v>21</v>
      </c>
      <c r="F2158" s="320">
        <v>11.199999999999999</v>
      </c>
      <c r="G2158" s="41"/>
      <c r="H2158" s="47"/>
    </row>
    <row r="2159" s="2" customFormat="1" ht="16.8" customHeight="1">
      <c r="A2159" s="41"/>
      <c r="B2159" s="47"/>
      <c r="C2159" s="319" t="s">
        <v>21</v>
      </c>
      <c r="D2159" s="319" t="s">
        <v>21</v>
      </c>
      <c r="E2159" s="20" t="s">
        <v>21</v>
      </c>
      <c r="F2159" s="320">
        <v>0</v>
      </c>
      <c r="G2159" s="41"/>
      <c r="H2159" s="47"/>
    </row>
    <row r="2160" s="2" customFormat="1" ht="16.8" customHeight="1">
      <c r="A2160" s="41"/>
      <c r="B2160" s="47"/>
      <c r="C2160" s="319" t="s">
        <v>5992</v>
      </c>
      <c r="D2160" s="319" t="s">
        <v>380</v>
      </c>
      <c r="E2160" s="20" t="s">
        <v>21</v>
      </c>
      <c r="F2160" s="320">
        <v>11.199999999999999</v>
      </c>
      <c r="G2160" s="41"/>
      <c r="H2160" s="47"/>
    </row>
    <row r="2161" s="2" customFormat="1" ht="16.8" customHeight="1">
      <c r="A2161" s="41"/>
      <c r="B2161" s="47"/>
      <c r="C2161" s="321" t="s">
        <v>6195</v>
      </c>
      <c r="D2161" s="41"/>
      <c r="E2161" s="41"/>
      <c r="F2161" s="41"/>
      <c r="G2161" s="41"/>
      <c r="H2161" s="47"/>
    </row>
    <row r="2162" s="2" customFormat="1" ht="16.8" customHeight="1">
      <c r="A2162" s="41"/>
      <c r="B2162" s="47"/>
      <c r="C2162" s="319" t="s">
        <v>6005</v>
      </c>
      <c r="D2162" s="319" t="s">
        <v>6311</v>
      </c>
      <c r="E2162" s="20" t="s">
        <v>424</v>
      </c>
      <c r="F2162" s="320">
        <v>11.199999999999999</v>
      </c>
      <c r="G2162" s="41"/>
      <c r="H2162" s="47"/>
    </row>
    <row r="2163" s="2" customFormat="1" ht="16.8" customHeight="1">
      <c r="A2163" s="41"/>
      <c r="B2163" s="47"/>
      <c r="C2163" s="319" t="s">
        <v>6034</v>
      </c>
      <c r="D2163" s="319" t="s">
        <v>6312</v>
      </c>
      <c r="E2163" s="20" t="s">
        <v>248</v>
      </c>
      <c r="F2163" s="320">
        <v>73.120000000000005</v>
      </c>
      <c r="G2163" s="41"/>
      <c r="H2163" s="47"/>
    </row>
    <row r="2164" s="2" customFormat="1" ht="16.8" customHeight="1">
      <c r="A2164" s="41"/>
      <c r="B2164" s="47"/>
      <c r="C2164" s="315" t="s">
        <v>5994</v>
      </c>
      <c r="D2164" s="316" t="s">
        <v>21</v>
      </c>
      <c r="E2164" s="317" t="s">
        <v>21</v>
      </c>
      <c r="F2164" s="318">
        <v>31</v>
      </c>
      <c r="G2164" s="41"/>
      <c r="H2164" s="47"/>
    </row>
    <row r="2165" s="2" customFormat="1" ht="16.8" customHeight="1">
      <c r="A2165" s="41"/>
      <c r="B2165" s="47"/>
      <c r="C2165" s="319" t="s">
        <v>21</v>
      </c>
      <c r="D2165" s="319" t="s">
        <v>6119</v>
      </c>
      <c r="E2165" s="20" t="s">
        <v>21</v>
      </c>
      <c r="F2165" s="320">
        <v>31</v>
      </c>
      <c r="G2165" s="41"/>
      <c r="H2165" s="47"/>
    </row>
    <row r="2166" s="2" customFormat="1" ht="16.8" customHeight="1">
      <c r="A2166" s="41"/>
      <c r="B2166" s="47"/>
      <c r="C2166" s="319" t="s">
        <v>21</v>
      </c>
      <c r="D2166" s="319" t="s">
        <v>21</v>
      </c>
      <c r="E2166" s="20" t="s">
        <v>21</v>
      </c>
      <c r="F2166" s="320">
        <v>0</v>
      </c>
      <c r="G2166" s="41"/>
      <c r="H2166" s="47"/>
    </row>
    <row r="2167" s="2" customFormat="1" ht="16.8" customHeight="1">
      <c r="A2167" s="41"/>
      <c r="B2167" s="47"/>
      <c r="C2167" s="319" t="s">
        <v>5994</v>
      </c>
      <c r="D2167" s="319" t="s">
        <v>380</v>
      </c>
      <c r="E2167" s="20" t="s">
        <v>21</v>
      </c>
      <c r="F2167" s="320">
        <v>31</v>
      </c>
      <c r="G2167" s="41"/>
      <c r="H2167" s="47"/>
    </row>
    <row r="2168" s="2" customFormat="1" ht="16.8" customHeight="1">
      <c r="A2168" s="41"/>
      <c r="B2168" s="47"/>
      <c r="C2168" s="321" t="s">
        <v>6195</v>
      </c>
      <c r="D2168" s="41"/>
      <c r="E2168" s="41"/>
      <c r="F2168" s="41"/>
      <c r="G2168" s="41"/>
      <c r="H2168" s="47"/>
    </row>
    <row r="2169" s="2" customFormat="1" ht="16.8" customHeight="1">
      <c r="A2169" s="41"/>
      <c r="B2169" s="47"/>
      <c r="C2169" s="319" t="s">
        <v>6115</v>
      </c>
      <c r="D2169" s="319" t="s">
        <v>6313</v>
      </c>
      <c r="E2169" s="20" t="s">
        <v>424</v>
      </c>
      <c r="F2169" s="320">
        <v>31</v>
      </c>
      <c r="G2169" s="41"/>
      <c r="H2169" s="47"/>
    </row>
    <row r="2170" s="2" customFormat="1" ht="16.8" customHeight="1">
      <c r="A2170" s="41"/>
      <c r="B2170" s="47"/>
      <c r="C2170" s="319" t="s">
        <v>6120</v>
      </c>
      <c r="D2170" s="319" t="s">
        <v>6121</v>
      </c>
      <c r="E2170" s="20" t="s">
        <v>424</v>
      </c>
      <c r="F2170" s="320">
        <v>34.100000000000001</v>
      </c>
      <c r="G2170" s="41"/>
      <c r="H2170" s="47"/>
    </row>
    <row r="2171" s="2" customFormat="1" ht="16.8" customHeight="1">
      <c r="A2171" s="41"/>
      <c r="B2171" s="47"/>
      <c r="C2171" s="315" t="s">
        <v>5995</v>
      </c>
      <c r="D2171" s="316" t="s">
        <v>21</v>
      </c>
      <c r="E2171" s="317" t="s">
        <v>21</v>
      </c>
      <c r="F2171" s="318">
        <v>2.754</v>
      </c>
      <c r="G2171" s="41"/>
      <c r="H2171" s="47"/>
    </row>
    <row r="2172" s="2" customFormat="1" ht="16.8" customHeight="1">
      <c r="A2172" s="41"/>
      <c r="B2172" s="47"/>
      <c r="C2172" s="319" t="s">
        <v>21</v>
      </c>
      <c r="D2172" s="319" t="s">
        <v>6076</v>
      </c>
      <c r="E2172" s="20" t="s">
        <v>21</v>
      </c>
      <c r="F2172" s="320">
        <v>0</v>
      </c>
      <c r="G2172" s="41"/>
      <c r="H2172" s="47"/>
    </row>
    <row r="2173" s="2" customFormat="1" ht="16.8" customHeight="1">
      <c r="A2173" s="41"/>
      <c r="B2173" s="47"/>
      <c r="C2173" s="319" t="s">
        <v>21</v>
      </c>
      <c r="D2173" s="319" t="s">
        <v>6077</v>
      </c>
      <c r="E2173" s="20" t="s">
        <v>21</v>
      </c>
      <c r="F2173" s="320">
        <v>2.754</v>
      </c>
      <c r="G2173" s="41"/>
      <c r="H2173" s="47"/>
    </row>
    <row r="2174" s="2" customFormat="1" ht="16.8" customHeight="1">
      <c r="A2174" s="41"/>
      <c r="B2174" s="47"/>
      <c r="C2174" s="319" t="s">
        <v>21</v>
      </c>
      <c r="D2174" s="319" t="s">
        <v>21</v>
      </c>
      <c r="E2174" s="20" t="s">
        <v>21</v>
      </c>
      <c r="F2174" s="320">
        <v>0</v>
      </c>
      <c r="G2174" s="41"/>
      <c r="H2174" s="47"/>
    </row>
    <row r="2175" s="2" customFormat="1" ht="16.8" customHeight="1">
      <c r="A2175" s="41"/>
      <c r="B2175" s="47"/>
      <c r="C2175" s="319" t="s">
        <v>5995</v>
      </c>
      <c r="D2175" s="319" t="s">
        <v>380</v>
      </c>
      <c r="E2175" s="20" t="s">
        <v>21</v>
      </c>
      <c r="F2175" s="320">
        <v>2.754</v>
      </c>
      <c r="G2175" s="41"/>
      <c r="H2175" s="47"/>
    </row>
    <row r="2176" s="2" customFormat="1" ht="16.8" customHeight="1">
      <c r="A2176" s="41"/>
      <c r="B2176" s="47"/>
      <c r="C2176" s="321" t="s">
        <v>6195</v>
      </c>
      <c r="D2176" s="41"/>
      <c r="E2176" s="41"/>
      <c r="F2176" s="41"/>
      <c r="G2176" s="41"/>
      <c r="H2176" s="47"/>
    </row>
    <row r="2177" s="2" customFormat="1" ht="16.8" customHeight="1">
      <c r="A2177" s="41"/>
      <c r="B2177" s="47"/>
      <c r="C2177" s="319" t="s">
        <v>6072</v>
      </c>
      <c r="D2177" s="319" t="s">
        <v>6314</v>
      </c>
      <c r="E2177" s="20" t="s">
        <v>218</v>
      </c>
      <c r="F2177" s="320">
        <v>2.754</v>
      </c>
      <c r="G2177" s="41"/>
      <c r="H2177" s="47"/>
    </row>
    <row r="2178" s="2" customFormat="1" ht="16.8" customHeight="1">
      <c r="A2178" s="41"/>
      <c r="B2178" s="47"/>
      <c r="C2178" s="319" t="s">
        <v>6078</v>
      </c>
      <c r="D2178" s="319" t="s">
        <v>6315</v>
      </c>
      <c r="E2178" s="20" t="s">
        <v>284</v>
      </c>
      <c r="F2178" s="320">
        <v>0.055</v>
      </c>
      <c r="G2178" s="41"/>
      <c r="H2178" s="47"/>
    </row>
    <row r="2179" s="2" customFormat="1" ht="16.8" customHeight="1">
      <c r="A2179" s="41"/>
      <c r="B2179" s="47"/>
      <c r="C2179" s="315" t="s">
        <v>5997</v>
      </c>
      <c r="D2179" s="316" t="s">
        <v>21</v>
      </c>
      <c r="E2179" s="317" t="s">
        <v>21</v>
      </c>
      <c r="F2179" s="318">
        <v>21.719999999999999</v>
      </c>
      <c r="G2179" s="41"/>
      <c r="H2179" s="47"/>
    </row>
    <row r="2180" s="2" customFormat="1" ht="16.8" customHeight="1">
      <c r="A2180" s="41"/>
      <c r="B2180" s="47"/>
      <c r="C2180" s="319" t="s">
        <v>21</v>
      </c>
      <c r="D2180" s="319" t="s">
        <v>6064</v>
      </c>
      <c r="E2180" s="20" t="s">
        <v>21</v>
      </c>
      <c r="F2180" s="320">
        <v>0</v>
      </c>
      <c r="G2180" s="41"/>
      <c r="H2180" s="47"/>
    </row>
    <row r="2181" s="2" customFormat="1" ht="16.8" customHeight="1">
      <c r="A2181" s="41"/>
      <c r="B2181" s="47"/>
      <c r="C2181" s="319" t="s">
        <v>21</v>
      </c>
      <c r="D2181" s="319" t="s">
        <v>6065</v>
      </c>
      <c r="E2181" s="20" t="s">
        <v>21</v>
      </c>
      <c r="F2181" s="320">
        <v>21.719999999999999</v>
      </c>
      <c r="G2181" s="41"/>
      <c r="H2181" s="47"/>
    </row>
    <row r="2182" s="2" customFormat="1" ht="16.8" customHeight="1">
      <c r="A2182" s="41"/>
      <c r="B2182" s="47"/>
      <c r="C2182" s="319" t="s">
        <v>21</v>
      </c>
      <c r="D2182" s="319" t="s">
        <v>21</v>
      </c>
      <c r="E2182" s="20" t="s">
        <v>21</v>
      </c>
      <c r="F2182" s="320">
        <v>0</v>
      </c>
      <c r="G2182" s="41"/>
      <c r="H2182" s="47"/>
    </row>
    <row r="2183" s="2" customFormat="1" ht="16.8" customHeight="1">
      <c r="A2183" s="41"/>
      <c r="B2183" s="47"/>
      <c r="C2183" s="319" t="s">
        <v>5997</v>
      </c>
      <c r="D2183" s="319" t="s">
        <v>380</v>
      </c>
      <c r="E2183" s="20" t="s">
        <v>21</v>
      </c>
      <c r="F2183" s="320">
        <v>21.719999999999999</v>
      </c>
      <c r="G2183" s="41"/>
      <c r="H2183" s="47"/>
    </row>
    <row r="2184" s="2" customFormat="1" ht="16.8" customHeight="1">
      <c r="A2184" s="41"/>
      <c r="B2184" s="47"/>
      <c r="C2184" s="321" t="s">
        <v>6195</v>
      </c>
      <c r="D2184" s="41"/>
      <c r="E2184" s="41"/>
      <c r="F2184" s="41"/>
      <c r="G2184" s="41"/>
      <c r="H2184" s="47"/>
    </row>
    <row r="2185" s="2" customFormat="1" ht="16.8" customHeight="1">
      <c r="A2185" s="41"/>
      <c r="B2185" s="47"/>
      <c r="C2185" s="319" t="s">
        <v>6060</v>
      </c>
      <c r="D2185" s="319" t="s">
        <v>6316</v>
      </c>
      <c r="E2185" s="20" t="s">
        <v>248</v>
      </c>
      <c r="F2185" s="320">
        <v>21.719999999999999</v>
      </c>
      <c r="G2185" s="41"/>
      <c r="H2185" s="47"/>
    </row>
    <row r="2186" s="2" customFormat="1" ht="16.8" customHeight="1">
      <c r="A2186" s="41"/>
      <c r="B2186" s="47"/>
      <c r="C2186" s="319" t="s">
        <v>6066</v>
      </c>
      <c r="D2186" s="319" t="s">
        <v>6317</v>
      </c>
      <c r="E2186" s="20" t="s">
        <v>284</v>
      </c>
      <c r="F2186" s="320">
        <v>0.17399999999999999</v>
      </c>
      <c r="G2186" s="41"/>
      <c r="H2186" s="47"/>
    </row>
    <row r="2187" s="2" customFormat="1" ht="16.8" customHeight="1">
      <c r="A2187" s="41"/>
      <c r="B2187" s="47"/>
      <c r="C2187" s="315" t="s">
        <v>5999</v>
      </c>
      <c r="D2187" s="316" t="s">
        <v>21</v>
      </c>
      <c r="E2187" s="317" t="s">
        <v>21</v>
      </c>
      <c r="F2187" s="318">
        <v>13.119999999999999</v>
      </c>
      <c r="G2187" s="41"/>
      <c r="H2187" s="47"/>
    </row>
    <row r="2188" s="2" customFormat="1" ht="16.8" customHeight="1">
      <c r="A2188" s="41"/>
      <c r="B2188" s="47"/>
      <c r="C2188" s="319" t="s">
        <v>21</v>
      </c>
      <c r="D2188" s="319" t="s">
        <v>6025</v>
      </c>
      <c r="E2188" s="20" t="s">
        <v>21</v>
      </c>
      <c r="F2188" s="320">
        <v>13.119999999999999</v>
      </c>
      <c r="G2188" s="41"/>
      <c r="H2188" s="47"/>
    </row>
    <row r="2189" s="2" customFormat="1" ht="16.8" customHeight="1">
      <c r="A2189" s="41"/>
      <c r="B2189" s="47"/>
      <c r="C2189" s="319" t="s">
        <v>21</v>
      </c>
      <c r="D2189" s="319" t="s">
        <v>21</v>
      </c>
      <c r="E2189" s="20" t="s">
        <v>21</v>
      </c>
      <c r="F2189" s="320">
        <v>0</v>
      </c>
      <c r="G2189" s="41"/>
      <c r="H2189" s="47"/>
    </row>
    <row r="2190" s="2" customFormat="1" ht="16.8" customHeight="1">
      <c r="A2190" s="41"/>
      <c r="B2190" s="47"/>
      <c r="C2190" s="319" t="s">
        <v>5999</v>
      </c>
      <c r="D2190" s="319" t="s">
        <v>380</v>
      </c>
      <c r="E2190" s="20" t="s">
        <v>21</v>
      </c>
      <c r="F2190" s="320">
        <v>13.119999999999999</v>
      </c>
      <c r="G2190" s="41"/>
      <c r="H2190" s="47"/>
    </row>
    <row r="2191" s="2" customFormat="1" ht="16.8" customHeight="1">
      <c r="A2191" s="41"/>
      <c r="B2191" s="47"/>
      <c r="C2191" s="321" t="s">
        <v>6195</v>
      </c>
      <c r="D2191" s="41"/>
      <c r="E2191" s="41"/>
      <c r="F2191" s="41"/>
      <c r="G2191" s="41"/>
      <c r="H2191" s="47"/>
    </row>
    <row r="2192" s="2" customFormat="1" ht="16.8" customHeight="1">
      <c r="A2192" s="41"/>
      <c r="B2192" s="47"/>
      <c r="C2192" s="319" t="s">
        <v>6021</v>
      </c>
      <c r="D2192" s="319" t="s">
        <v>6318</v>
      </c>
      <c r="E2192" s="20" t="s">
        <v>218</v>
      </c>
      <c r="F2192" s="320">
        <v>13.119999999999999</v>
      </c>
      <c r="G2192" s="41"/>
      <c r="H2192" s="47"/>
    </row>
    <row r="2193" s="2" customFormat="1" ht="16.8" customHeight="1">
      <c r="A2193" s="41"/>
      <c r="B2193" s="47"/>
      <c r="C2193" s="319" t="s">
        <v>548</v>
      </c>
      <c r="D2193" s="319" t="s">
        <v>6319</v>
      </c>
      <c r="E2193" s="20" t="s">
        <v>218</v>
      </c>
      <c r="F2193" s="320">
        <v>13.119999999999999</v>
      </c>
      <c r="G2193" s="41"/>
      <c r="H2193" s="47"/>
    </row>
    <row r="2194" s="2" customFormat="1" ht="16.8" customHeight="1">
      <c r="A2194" s="41"/>
      <c r="B2194" s="47"/>
      <c r="C2194" s="319" t="s">
        <v>5779</v>
      </c>
      <c r="D2194" s="319" t="s">
        <v>6320</v>
      </c>
      <c r="E2194" s="20" t="s">
        <v>218</v>
      </c>
      <c r="F2194" s="320">
        <v>13.119999999999999</v>
      </c>
      <c r="G2194" s="41"/>
      <c r="H2194" s="47"/>
    </row>
    <row r="2195" s="2" customFormat="1" ht="16.8" customHeight="1">
      <c r="A2195" s="41"/>
      <c r="B2195" s="47"/>
      <c r="C2195" s="319" t="s">
        <v>6028</v>
      </c>
      <c r="D2195" s="319" t="s">
        <v>6321</v>
      </c>
      <c r="E2195" s="20" t="s">
        <v>218</v>
      </c>
      <c r="F2195" s="320">
        <v>3.2799999999999998</v>
      </c>
      <c r="G2195" s="41"/>
      <c r="H2195" s="47"/>
    </row>
    <row r="2196" s="2" customFormat="1" ht="16.8" customHeight="1">
      <c r="A2196" s="41"/>
      <c r="B2196" s="47"/>
      <c r="C2196" s="319" t="s">
        <v>6034</v>
      </c>
      <c r="D2196" s="319" t="s">
        <v>6312</v>
      </c>
      <c r="E2196" s="20" t="s">
        <v>248</v>
      </c>
      <c r="F2196" s="320">
        <v>73.120000000000005</v>
      </c>
      <c r="G2196" s="41"/>
      <c r="H2196" s="47"/>
    </row>
    <row r="2197" s="2" customFormat="1" ht="16.8" customHeight="1">
      <c r="A2197" s="41"/>
      <c r="B2197" s="47"/>
      <c r="C2197" s="319" t="s">
        <v>6053</v>
      </c>
      <c r="D2197" s="319" t="s">
        <v>6322</v>
      </c>
      <c r="E2197" s="20" t="s">
        <v>218</v>
      </c>
      <c r="F2197" s="320">
        <v>13.119999999999999</v>
      </c>
      <c r="G2197" s="41"/>
      <c r="H2197" s="47"/>
    </row>
    <row r="2198" s="2" customFormat="1" ht="16.8" customHeight="1">
      <c r="A2198" s="41"/>
      <c r="B2198" s="47"/>
      <c r="C2198" s="319" t="s">
        <v>882</v>
      </c>
      <c r="D2198" s="319" t="s">
        <v>6323</v>
      </c>
      <c r="E2198" s="20" t="s">
        <v>284</v>
      </c>
      <c r="F2198" s="320">
        <v>0.45900000000000002</v>
      </c>
      <c r="G2198" s="41"/>
      <c r="H2198" s="47"/>
    </row>
    <row r="2199" s="2" customFormat="1" ht="16.8" customHeight="1">
      <c r="A2199" s="41"/>
      <c r="B2199" s="47"/>
      <c r="C2199" s="315" t="s">
        <v>6001</v>
      </c>
      <c r="D2199" s="316" t="s">
        <v>21</v>
      </c>
      <c r="E2199" s="317" t="s">
        <v>21</v>
      </c>
      <c r="F2199" s="318">
        <v>1.692</v>
      </c>
      <c r="G2199" s="41"/>
      <c r="H2199" s="47"/>
    </row>
    <row r="2200" s="2" customFormat="1" ht="16.8" customHeight="1">
      <c r="A2200" s="41"/>
      <c r="B2200" s="47"/>
      <c r="C2200" s="319" t="s">
        <v>21</v>
      </c>
      <c r="D2200" s="319" t="s">
        <v>6019</v>
      </c>
      <c r="E2200" s="20" t="s">
        <v>21</v>
      </c>
      <c r="F2200" s="320">
        <v>0</v>
      </c>
      <c r="G2200" s="41"/>
      <c r="H2200" s="47"/>
    </row>
    <row r="2201" s="2" customFormat="1" ht="16.8" customHeight="1">
      <c r="A2201" s="41"/>
      <c r="B2201" s="47"/>
      <c r="C2201" s="319" t="s">
        <v>21</v>
      </c>
      <c r="D2201" s="319" t="s">
        <v>6020</v>
      </c>
      <c r="E2201" s="20" t="s">
        <v>21</v>
      </c>
      <c r="F2201" s="320">
        <v>1.692</v>
      </c>
      <c r="G2201" s="41"/>
      <c r="H2201" s="47"/>
    </row>
    <row r="2202" s="2" customFormat="1" ht="16.8" customHeight="1">
      <c r="A2202" s="41"/>
      <c r="B2202" s="47"/>
      <c r="C2202" s="319" t="s">
        <v>21</v>
      </c>
      <c r="D2202" s="319" t="s">
        <v>21</v>
      </c>
      <c r="E2202" s="20" t="s">
        <v>21</v>
      </c>
      <c r="F2202" s="320">
        <v>0</v>
      </c>
      <c r="G2202" s="41"/>
      <c r="H2202" s="47"/>
    </row>
    <row r="2203" s="2" customFormat="1" ht="16.8" customHeight="1">
      <c r="A2203" s="41"/>
      <c r="B2203" s="47"/>
      <c r="C2203" s="319" t="s">
        <v>6001</v>
      </c>
      <c r="D2203" s="319" t="s">
        <v>380</v>
      </c>
      <c r="E2203" s="20" t="s">
        <v>21</v>
      </c>
      <c r="F2203" s="320">
        <v>1.692</v>
      </c>
      <c r="G2203" s="41"/>
      <c r="H2203" s="47"/>
    </row>
    <row r="2204" s="2" customFormat="1" ht="16.8" customHeight="1">
      <c r="A2204" s="41"/>
      <c r="B2204" s="47"/>
      <c r="C2204" s="321" t="s">
        <v>6195</v>
      </c>
      <c r="D2204" s="41"/>
      <c r="E2204" s="41"/>
      <c r="F2204" s="41"/>
      <c r="G2204" s="41"/>
      <c r="H2204" s="47"/>
    </row>
    <row r="2205" s="2" customFormat="1" ht="16.8" customHeight="1">
      <c r="A2205" s="41"/>
      <c r="B2205" s="47"/>
      <c r="C2205" s="319" t="s">
        <v>6015</v>
      </c>
      <c r="D2205" s="319" t="s">
        <v>6324</v>
      </c>
      <c r="E2205" s="20" t="s">
        <v>218</v>
      </c>
      <c r="F2205" s="320">
        <v>1.692</v>
      </c>
      <c r="G2205" s="41"/>
      <c r="H2205" s="47"/>
    </row>
    <row r="2206" s="2" customFormat="1" ht="16.8" customHeight="1">
      <c r="A2206" s="41"/>
      <c r="B2206" s="47"/>
      <c r="C2206" s="319" t="s">
        <v>6034</v>
      </c>
      <c r="D2206" s="319" t="s">
        <v>6312</v>
      </c>
      <c r="E2206" s="20" t="s">
        <v>248</v>
      </c>
      <c r="F2206" s="320">
        <v>73.120000000000005</v>
      </c>
      <c r="G2206" s="41"/>
      <c r="H2206" s="47"/>
    </row>
    <row r="2207" s="2" customFormat="1" ht="7.44" customHeight="1">
      <c r="A2207" s="41"/>
      <c r="B2207" s="169"/>
      <c r="C2207" s="170"/>
      <c r="D2207" s="170"/>
      <c r="E2207" s="170"/>
      <c r="F2207" s="170"/>
      <c r="G2207" s="170"/>
      <c r="H2207" s="47"/>
    </row>
    <row r="2208" s="2" customFormat="1">
      <c r="A2208" s="41"/>
      <c r="B2208" s="41"/>
      <c r="C2208" s="41"/>
      <c r="D2208" s="41"/>
      <c r="E2208" s="41"/>
      <c r="F2208" s="41"/>
      <c r="G2208" s="41"/>
      <c r="H2208" s="41"/>
    </row>
  </sheetData>
  <sheetProtection sheet="1" formatColumns="0" formatRows="0" objects="1" scenarios="1" spinCount="100000" saltValue="k5Vx6ELSr3aAN4iELpbILWJpZZfSI8ZyuKuYNV4UpR9QnBjqIjlHBf48dOTAZgWD+dbAFS9ohGqQ4OWb5mQnrA==" hashValue="UuZQCC4ejztjmo494Nq42ynH/ZUQPbcz/ANgbU3nbLJ2psfc4BkjAMOG6FPPwSpuppfceiR2T7zwgInPIQBVeA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22" customWidth="1"/>
    <col min="2" max="2" width="1.667969" style="322" customWidth="1"/>
    <col min="3" max="4" width="5" style="322" customWidth="1"/>
    <col min="5" max="5" width="11.66016" style="322" customWidth="1"/>
    <col min="6" max="6" width="9.160156" style="322" customWidth="1"/>
    <col min="7" max="7" width="5" style="322" customWidth="1"/>
    <col min="8" max="8" width="77.83203" style="322" customWidth="1"/>
    <col min="9" max="10" width="20" style="322" customWidth="1"/>
    <col min="11" max="11" width="1.667969" style="322" customWidth="1"/>
  </cols>
  <sheetData>
    <row r="1" s="1" customFormat="1" ht="37.5" customHeight="1"/>
    <row r="2" s="1" customFormat="1" ht="7.5" customHeight="1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="17" customFormat="1" ht="45" customHeight="1">
      <c r="B3" s="326"/>
      <c r="C3" s="327" t="s">
        <v>6325</v>
      </c>
      <c r="D3" s="327"/>
      <c r="E3" s="327"/>
      <c r="F3" s="327"/>
      <c r="G3" s="327"/>
      <c r="H3" s="327"/>
      <c r="I3" s="327"/>
      <c r="J3" s="327"/>
      <c r="K3" s="328"/>
    </row>
    <row r="4" s="1" customFormat="1" ht="25.5" customHeight="1">
      <c r="B4" s="329"/>
      <c r="C4" s="330" t="s">
        <v>6326</v>
      </c>
      <c r="D4" s="330"/>
      <c r="E4" s="330"/>
      <c r="F4" s="330"/>
      <c r="G4" s="330"/>
      <c r="H4" s="330"/>
      <c r="I4" s="330"/>
      <c r="J4" s="330"/>
      <c r="K4" s="331"/>
    </row>
    <row r="5" s="1" customFormat="1" ht="5.25" customHeight="1">
      <c r="B5" s="329"/>
      <c r="C5" s="332"/>
      <c r="D5" s="332"/>
      <c r="E5" s="332"/>
      <c r="F5" s="332"/>
      <c r="G5" s="332"/>
      <c r="H5" s="332"/>
      <c r="I5" s="332"/>
      <c r="J5" s="332"/>
      <c r="K5" s="331"/>
    </row>
    <row r="6" s="1" customFormat="1" ht="15" customHeight="1">
      <c r="B6" s="329"/>
      <c r="C6" s="333" t="s">
        <v>6327</v>
      </c>
      <c r="D6" s="333"/>
      <c r="E6" s="333"/>
      <c r="F6" s="333"/>
      <c r="G6" s="333"/>
      <c r="H6" s="333"/>
      <c r="I6" s="333"/>
      <c r="J6" s="333"/>
      <c r="K6" s="331"/>
    </row>
    <row r="7" s="1" customFormat="1" ht="15" customHeight="1">
      <c r="B7" s="334"/>
      <c r="C7" s="333" t="s">
        <v>6328</v>
      </c>
      <c r="D7" s="333"/>
      <c r="E7" s="333"/>
      <c r="F7" s="333"/>
      <c r="G7" s="333"/>
      <c r="H7" s="333"/>
      <c r="I7" s="333"/>
      <c r="J7" s="333"/>
      <c r="K7" s="331"/>
    </row>
    <row r="8" s="1" customFormat="1" ht="12.75" customHeight="1">
      <c r="B8" s="334"/>
      <c r="C8" s="333"/>
      <c r="D8" s="333"/>
      <c r="E8" s="333"/>
      <c r="F8" s="333"/>
      <c r="G8" s="333"/>
      <c r="H8" s="333"/>
      <c r="I8" s="333"/>
      <c r="J8" s="333"/>
      <c r="K8" s="331"/>
    </row>
    <row r="9" s="1" customFormat="1" ht="15" customHeight="1">
      <c r="B9" s="334"/>
      <c r="C9" s="333" t="s">
        <v>6329</v>
      </c>
      <c r="D9" s="333"/>
      <c r="E9" s="333"/>
      <c r="F9" s="333"/>
      <c r="G9" s="333"/>
      <c r="H9" s="333"/>
      <c r="I9" s="333"/>
      <c r="J9" s="333"/>
      <c r="K9" s="331"/>
    </row>
    <row r="10" s="1" customFormat="1" ht="15" customHeight="1">
      <c r="B10" s="334"/>
      <c r="C10" s="333"/>
      <c r="D10" s="333" t="s">
        <v>6330</v>
      </c>
      <c r="E10" s="333"/>
      <c r="F10" s="333"/>
      <c r="G10" s="333"/>
      <c r="H10" s="333"/>
      <c r="I10" s="333"/>
      <c r="J10" s="333"/>
      <c r="K10" s="331"/>
    </row>
    <row r="11" s="1" customFormat="1" ht="15" customHeight="1">
      <c r="B11" s="334"/>
      <c r="C11" s="335"/>
      <c r="D11" s="333" t="s">
        <v>6331</v>
      </c>
      <c r="E11" s="333"/>
      <c r="F11" s="333"/>
      <c r="G11" s="333"/>
      <c r="H11" s="333"/>
      <c r="I11" s="333"/>
      <c r="J11" s="333"/>
      <c r="K11" s="331"/>
    </row>
    <row r="12" s="1" customFormat="1" ht="15" customHeight="1">
      <c r="B12" s="334"/>
      <c r="C12" s="335"/>
      <c r="D12" s="333"/>
      <c r="E12" s="333"/>
      <c r="F12" s="333"/>
      <c r="G12" s="333"/>
      <c r="H12" s="333"/>
      <c r="I12" s="333"/>
      <c r="J12" s="333"/>
      <c r="K12" s="331"/>
    </row>
    <row r="13" s="1" customFormat="1" ht="15" customHeight="1">
      <c r="B13" s="334"/>
      <c r="C13" s="335"/>
      <c r="D13" s="336" t="s">
        <v>6332</v>
      </c>
      <c r="E13" s="333"/>
      <c r="F13" s="333"/>
      <c r="G13" s="333"/>
      <c r="H13" s="333"/>
      <c r="I13" s="333"/>
      <c r="J13" s="333"/>
      <c r="K13" s="331"/>
    </row>
    <row r="14" s="1" customFormat="1" ht="12.75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1"/>
    </row>
    <row r="15" s="1" customFormat="1" ht="15" customHeight="1">
      <c r="B15" s="334"/>
      <c r="C15" s="335"/>
      <c r="D15" s="333" t="s">
        <v>6333</v>
      </c>
      <c r="E15" s="333"/>
      <c r="F15" s="333"/>
      <c r="G15" s="333"/>
      <c r="H15" s="333"/>
      <c r="I15" s="333"/>
      <c r="J15" s="333"/>
      <c r="K15" s="331"/>
    </row>
    <row r="16" s="1" customFormat="1" ht="15" customHeight="1">
      <c r="B16" s="334"/>
      <c r="C16" s="335"/>
      <c r="D16" s="333" t="s">
        <v>6334</v>
      </c>
      <c r="E16" s="333"/>
      <c r="F16" s="333"/>
      <c r="G16" s="333"/>
      <c r="H16" s="333"/>
      <c r="I16" s="333"/>
      <c r="J16" s="333"/>
      <c r="K16" s="331"/>
    </row>
    <row r="17" s="1" customFormat="1" ht="15" customHeight="1">
      <c r="B17" s="334"/>
      <c r="C17" s="335"/>
      <c r="D17" s="333" t="s">
        <v>6335</v>
      </c>
      <c r="E17" s="333"/>
      <c r="F17" s="333"/>
      <c r="G17" s="333"/>
      <c r="H17" s="333"/>
      <c r="I17" s="333"/>
      <c r="J17" s="333"/>
      <c r="K17" s="331"/>
    </row>
    <row r="18" s="1" customFormat="1" ht="15" customHeight="1">
      <c r="B18" s="334"/>
      <c r="C18" s="335"/>
      <c r="D18" s="335"/>
      <c r="E18" s="337" t="s">
        <v>79</v>
      </c>
      <c r="F18" s="333" t="s">
        <v>6336</v>
      </c>
      <c r="G18" s="333"/>
      <c r="H18" s="333"/>
      <c r="I18" s="333"/>
      <c r="J18" s="333"/>
      <c r="K18" s="331"/>
    </row>
    <row r="19" s="1" customFormat="1" ht="15" customHeight="1">
      <c r="B19" s="334"/>
      <c r="C19" s="335"/>
      <c r="D19" s="335"/>
      <c r="E19" s="337" t="s">
        <v>6337</v>
      </c>
      <c r="F19" s="333" t="s">
        <v>6338</v>
      </c>
      <c r="G19" s="333"/>
      <c r="H19" s="333"/>
      <c r="I19" s="333"/>
      <c r="J19" s="333"/>
      <c r="K19" s="331"/>
    </row>
    <row r="20" s="1" customFormat="1" ht="15" customHeight="1">
      <c r="B20" s="334"/>
      <c r="C20" s="335"/>
      <c r="D20" s="335"/>
      <c r="E20" s="337" t="s">
        <v>6339</v>
      </c>
      <c r="F20" s="333" t="s">
        <v>6340</v>
      </c>
      <c r="G20" s="333"/>
      <c r="H20" s="333"/>
      <c r="I20" s="333"/>
      <c r="J20" s="333"/>
      <c r="K20" s="331"/>
    </row>
    <row r="21" s="1" customFormat="1" ht="15" customHeight="1">
      <c r="B21" s="334"/>
      <c r="C21" s="335"/>
      <c r="D21" s="335"/>
      <c r="E21" s="337" t="s">
        <v>6341</v>
      </c>
      <c r="F21" s="333" t="s">
        <v>6342</v>
      </c>
      <c r="G21" s="333"/>
      <c r="H21" s="333"/>
      <c r="I21" s="333"/>
      <c r="J21" s="333"/>
      <c r="K21" s="331"/>
    </row>
    <row r="22" s="1" customFormat="1" ht="15" customHeight="1">
      <c r="B22" s="334"/>
      <c r="C22" s="335"/>
      <c r="D22" s="335"/>
      <c r="E22" s="337" t="s">
        <v>6343</v>
      </c>
      <c r="F22" s="333" t="s">
        <v>143</v>
      </c>
      <c r="G22" s="333"/>
      <c r="H22" s="333"/>
      <c r="I22" s="333"/>
      <c r="J22" s="333"/>
      <c r="K22" s="331"/>
    </row>
    <row r="23" s="1" customFormat="1" ht="15" customHeight="1">
      <c r="B23" s="334"/>
      <c r="C23" s="335"/>
      <c r="D23" s="335"/>
      <c r="E23" s="337" t="s">
        <v>85</v>
      </c>
      <c r="F23" s="333" t="s">
        <v>6344</v>
      </c>
      <c r="G23" s="333"/>
      <c r="H23" s="333"/>
      <c r="I23" s="333"/>
      <c r="J23" s="333"/>
      <c r="K23" s="331"/>
    </row>
    <row r="24" s="1" customFormat="1" ht="12.75" customHeight="1">
      <c r="B24" s="334"/>
      <c r="C24" s="335"/>
      <c r="D24" s="335"/>
      <c r="E24" s="335"/>
      <c r="F24" s="335"/>
      <c r="G24" s="335"/>
      <c r="H24" s="335"/>
      <c r="I24" s="335"/>
      <c r="J24" s="335"/>
      <c r="K24" s="331"/>
    </row>
    <row r="25" s="1" customFormat="1" ht="15" customHeight="1">
      <c r="B25" s="334"/>
      <c r="C25" s="333" t="s">
        <v>6345</v>
      </c>
      <c r="D25" s="333"/>
      <c r="E25" s="333"/>
      <c r="F25" s="333"/>
      <c r="G25" s="333"/>
      <c r="H25" s="333"/>
      <c r="I25" s="333"/>
      <c r="J25" s="333"/>
      <c r="K25" s="331"/>
    </row>
    <row r="26" s="1" customFormat="1" ht="15" customHeight="1">
      <c r="B26" s="334"/>
      <c r="C26" s="333" t="s">
        <v>6346</v>
      </c>
      <c r="D26" s="333"/>
      <c r="E26" s="333"/>
      <c r="F26" s="333"/>
      <c r="G26" s="333"/>
      <c r="H26" s="333"/>
      <c r="I26" s="333"/>
      <c r="J26" s="333"/>
      <c r="K26" s="331"/>
    </row>
    <row r="27" s="1" customFormat="1" ht="15" customHeight="1">
      <c r="B27" s="334"/>
      <c r="C27" s="333"/>
      <c r="D27" s="333" t="s">
        <v>6347</v>
      </c>
      <c r="E27" s="333"/>
      <c r="F27" s="333"/>
      <c r="G27" s="333"/>
      <c r="H27" s="333"/>
      <c r="I27" s="333"/>
      <c r="J27" s="333"/>
      <c r="K27" s="331"/>
    </row>
    <row r="28" s="1" customFormat="1" ht="15" customHeight="1">
      <c r="B28" s="334"/>
      <c r="C28" s="335"/>
      <c r="D28" s="333" t="s">
        <v>6348</v>
      </c>
      <c r="E28" s="333"/>
      <c r="F28" s="333"/>
      <c r="G28" s="333"/>
      <c r="H28" s="333"/>
      <c r="I28" s="333"/>
      <c r="J28" s="333"/>
      <c r="K28" s="331"/>
    </row>
    <row r="29" s="1" customFormat="1" ht="12.75" customHeight="1">
      <c r="B29" s="334"/>
      <c r="C29" s="335"/>
      <c r="D29" s="335"/>
      <c r="E29" s="335"/>
      <c r="F29" s="335"/>
      <c r="G29" s="335"/>
      <c r="H29" s="335"/>
      <c r="I29" s="335"/>
      <c r="J29" s="335"/>
      <c r="K29" s="331"/>
    </row>
    <row r="30" s="1" customFormat="1" ht="15" customHeight="1">
      <c r="B30" s="334"/>
      <c r="C30" s="335"/>
      <c r="D30" s="333" t="s">
        <v>6349</v>
      </c>
      <c r="E30" s="333"/>
      <c r="F30" s="333"/>
      <c r="G30" s="333"/>
      <c r="H30" s="333"/>
      <c r="I30" s="333"/>
      <c r="J30" s="333"/>
      <c r="K30" s="331"/>
    </row>
    <row r="31" s="1" customFormat="1" ht="15" customHeight="1">
      <c r="B31" s="334"/>
      <c r="C31" s="335"/>
      <c r="D31" s="333" t="s">
        <v>6350</v>
      </c>
      <c r="E31" s="333"/>
      <c r="F31" s="333"/>
      <c r="G31" s="333"/>
      <c r="H31" s="333"/>
      <c r="I31" s="333"/>
      <c r="J31" s="333"/>
      <c r="K31" s="331"/>
    </row>
    <row r="32" s="1" customFormat="1" ht="12.75" customHeight="1">
      <c r="B32" s="334"/>
      <c r="C32" s="335"/>
      <c r="D32" s="335"/>
      <c r="E32" s="335"/>
      <c r="F32" s="335"/>
      <c r="G32" s="335"/>
      <c r="H32" s="335"/>
      <c r="I32" s="335"/>
      <c r="J32" s="335"/>
      <c r="K32" s="331"/>
    </row>
    <row r="33" s="1" customFormat="1" ht="15" customHeight="1">
      <c r="B33" s="334"/>
      <c r="C33" s="335"/>
      <c r="D33" s="333" t="s">
        <v>6351</v>
      </c>
      <c r="E33" s="333"/>
      <c r="F33" s="333"/>
      <c r="G33" s="333"/>
      <c r="H33" s="333"/>
      <c r="I33" s="333"/>
      <c r="J33" s="333"/>
      <c r="K33" s="331"/>
    </row>
    <row r="34" s="1" customFormat="1" ht="15" customHeight="1">
      <c r="B34" s="334"/>
      <c r="C34" s="335"/>
      <c r="D34" s="333" t="s">
        <v>6352</v>
      </c>
      <c r="E34" s="333"/>
      <c r="F34" s="333"/>
      <c r="G34" s="333"/>
      <c r="H34" s="333"/>
      <c r="I34" s="333"/>
      <c r="J34" s="333"/>
      <c r="K34" s="331"/>
    </row>
    <row r="35" s="1" customFormat="1" ht="15" customHeight="1">
      <c r="B35" s="334"/>
      <c r="C35" s="335"/>
      <c r="D35" s="333" t="s">
        <v>6353</v>
      </c>
      <c r="E35" s="333"/>
      <c r="F35" s="333"/>
      <c r="G35" s="333"/>
      <c r="H35" s="333"/>
      <c r="I35" s="333"/>
      <c r="J35" s="333"/>
      <c r="K35" s="331"/>
    </row>
    <row r="36" s="1" customFormat="1" ht="15" customHeight="1">
      <c r="B36" s="334"/>
      <c r="C36" s="335"/>
      <c r="D36" s="333"/>
      <c r="E36" s="336" t="s">
        <v>199</v>
      </c>
      <c r="F36" s="333"/>
      <c r="G36" s="333" t="s">
        <v>6354</v>
      </c>
      <c r="H36" s="333"/>
      <c r="I36" s="333"/>
      <c r="J36" s="333"/>
      <c r="K36" s="331"/>
    </row>
    <row r="37" s="1" customFormat="1" ht="30.75" customHeight="1">
      <c r="B37" s="334"/>
      <c r="C37" s="335"/>
      <c r="D37" s="333"/>
      <c r="E37" s="336" t="s">
        <v>6355</v>
      </c>
      <c r="F37" s="333"/>
      <c r="G37" s="333" t="s">
        <v>6356</v>
      </c>
      <c r="H37" s="333"/>
      <c r="I37" s="333"/>
      <c r="J37" s="333"/>
      <c r="K37" s="331"/>
    </row>
    <row r="38" s="1" customFormat="1" ht="15" customHeight="1">
      <c r="B38" s="334"/>
      <c r="C38" s="335"/>
      <c r="D38" s="333"/>
      <c r="E38" s="336" t="s">
        <v>54</v>
      </c>
      <c r="F38" s="333"/>
      <c r="G38" s="333" t="s">
        <v>6357</v>
      </c>
      <c r="H38" s="333"/>
      <c r="I38" s="333"/>
      <c r="J38" s="333"/>
      <c r="K38" s="331"/>
    </row>
    <row r="39" s="1" customFormat="1" ht="15" customHeight="1">
      <c r="B39" s="334"/>
      <c r="C39" s="335"/>
      <c r="D39" s="333"/>
      <c r="E39" s="336" t="s">
        <v>55</v>
      </c>
      <c r="F39" s="333"/>
      <c r="G39" s="333" t="s">
        <v>6358</v>
      </c>
      <c r="H39" s="333"/>
      <c r="I39" s="333"/>
      <c r="J39" s="333"/>
      <c r="K39" s="331"/>
    </row>
    <row r="40" s="1" customFormat="1" ht="15" customHeight="1">
      <c r="B40" s="334"/>
      <c r="C40" s="335"/>
      <c r="D40" s="333"/>
      <c r="E40" s="336" t="s">
        <v>200</v>
      </c>
      <c r="F40" s="333"/>
      <c r="G40" s="333" t="s">
        <v>6359</v>
      </c>
      <c r="H40" s="333"/>
      <c r="I40" s="333"/>
      <c r="J40" s="333"/>
      <c r="K40" s="331"/>
    </row>
    <row r="41" s="1" customFormat="1" ht="15" customHeight="1">
      <c r="B41" s="334"/>
      <c r="C41" s="335"/>
      <c r="D41" s="333"/>
      <c r="E41" s="336" t="s">
        <v>201</v>
      </c>
      <c r="F41" s="333"/>
      <c r="G41" s="333" t="s">
        <v>6360</v>
      </c>
      <c r="H41" s="333"/>
      <c r="I41" s="333"/>
      <c r="J41" s="333"/>
      <c r="K41" s="331"/>
    </row>
    <row r="42" s="1" customFormat="1" ht="15" customHeight="1">
      <c r="B42" s="334"/>
      <c r="C42" s="335"/>
      <c r="D42" s="333"/>
      <c r="E42" s="336" t="s">
        <v>6361</v>
      </c>
      <c r="F42" s="333"/>
      <c r="G42" s="333" t="s">
        <v>6362</v>
      </c>
      <c r="H42" s="333"/>
      <c r="I42" s="333"/>
      <c r="J42" s="333"/>
      <c r="K42" s="331"/>
    </row>
    <row r="43" s="1" customFormat="1" ht="15" customHeight="1">
      <c r="B43" s="334"/>
      <c r="C43" s="335"/>
      <c r="D43" s="333"/>
      <c r="E43" s="336"/>
      <c r="F43" s="333"/>
      <c r="G43" s="333" t="s">
        <v>6363</v>
      </c>
      <c r="H43" s="333"/>
      <c r="I43" s="333"/>
      <c r="J43" s="333"/>
      <c r="K43" s="331"/>
    </row>
    <row r="44" s="1" customFormat="1" ht="15" customHeight="1">
      <c r="B44" s="334"/>
      <c r="C44" s="335"/>
      <c r="D44" s="333"/>
      <c r="E44" s="336" t="s">
        <v>6364</v>
      </c>
      <c r="F44" s="333"/>
      <c r="G44" s="333" t="s">
        <v>6365</v>
      </c>
      <c r="H44" s="333"/>
      <c r="I44" s="333"/>
      <c r="J44" s="333"/>
      <c r="K44" s="331"/>
    </row>
    <row r="45" s="1" customFormat="1" ht="15" customHeight="1">
      <c r="B45" s="334"/>
      <c r="C45" s="335"/>
      <c r="D45" s="333"/>
      <c r="E45" s="336" t="s">
        <v>203</v>
      </c>
      <c r="F45" s="333"/>
      <c r="G45" s="333" t="s">
        <v>6366</v>
      </c>
      <c r="H45" s="333"/>
      <c r="I45" s="333"/>
      <c r="J45" s="333"/>
      <c r="K45" s="331"/>
    </row>
    <row r="46" s="1" customFormat="1" ht="12.75" customHeight="1">
      <c r="B46" s="334"/>
      <c r="C46" s="335"/>
      <c r="D46" s="333"/>
      <c r="E46" s="333"/>
      <c r="F46" s="333"/>
      <c r="G46" s="333"/>
      <c r="H46" s="333"/>
      <c r="I46" s="333"/>
      <c r="J46" s="333"/>
      <c r="K46" s="331"/>
    </row>
    <row r="47" s="1" customFormat="1" ht="15" customHeight="1">
      <c r="B47" s="334"/>
      <c r="C47" s="335"/>
      <c r="D47" s="333" t="s">
        <v>6367</v>
      </c>
      <c r="E47" s="333"/>
      <c r="F47" s="333"/>
      <c r="G47" s="333"/>
      <c r="H47" s="333"/>
      <c r="I47" s="333"/>
      <c r="J47" s="333"/>
      <c r="K47" s="331"/>
    </row>
    <row r="48" s="1" customFormat="1" ht="15" customHeight="1">
      <c r="B48" s="334"/>
      <c r="C48" s="335"/>
      <c r="D48" s="335"/>
      <c r="E48" s="333" t="s">
        <v>6368</v>
      </c>
      <c r="F48" s="333"/>
      <c r="G48" s="333"/>
      <c r="H48" s="333"/>
      <c r="I48" s="333"/>
      <c r="J48" s="333"/>
      <c r="K48" s="331"/>
    </row>
    <row r="49" s="1" customFormat="1" ht="15" customHeight="1">
      <c r="B49" s="334"/>
      <c r="C49" s="335"/>
      <c r="D49" s="335"/>
      <c r="E49" s="333" t="s">
        <v>6369</v>
      </c>
      <c r="F49" s="333"/>
      <c r="G49" s="333"/>
      <c r="H49" s="333"/>
      <c r="I49" s="333"/>
      <c r="J49" s="333"/>
      <c r="K49" s="331"/>
    </row>
    <row r="50" s="1" customFormat="1" ht="15" customHeight="1">
      <c r="B50" s="334"/>
      <c r="C50" s="335"/>
      <c r="D50" s="335"/>
      <c r="E50" s="333" t="s">
        <v>6370</v>
      </c>
      <c r="F50" s="333"/>
      <c r="G50" s="333"/>
      <c r="H50" s="333"/>
      <c r="I50" s="333"/>
      <c r="J50" s="333"/>
      <c r="K50" s="331"/>
    </row>
    <row r="51" s="1" customFormat="1" ht="15" customHeight="1">
      <c r="B51" s="334"/>
      <c r="C51" s="335"/>
      <c r="D51" s="333" t="s">
        <v>6371</v>
      </c>
      <c r="E51" s="333"/>
      <c r="F51" s="333"/>
      <c r="G51" s="333"/>
      <c r="H51" s="333"/>
      <c r="I51" s="333"/>
      <c r="J51" s="333"/>
      <c r="K51" s="331"/>
    </row>
    <row r="52" s="1" customFormat="1" ht="25.5" customHeight="1">
      <c r="B52" s="329"/>
      <c r="C52" s="330" t="s">
        <v>6372</v>
      </c>
      <c r="D52" s="330"/>
      <c r="E52" s="330"/>
      <c r="F52" s="330"/>
      <c r="G52" s="330"/>
      <c r="H52" s="330"/>
      <c r="I52" s="330"/>
      <c r="J52" s="330"/>
      <c r="K52" s="331"/>
    </row>
    <row r="53" s="1" customFormat="1" ht="5.25" customHeight="1">
      <c r="B53" s="329"/>
      <c r="C53" s="332"/>
      <c r="D53" s="332"/>
      <c r="E53" s="332"/>
      <c r="F53" s="332"/>
      <c r="G53" s="332"/>
      <c r="H53" s="332"/>
      <c r="I53" s="332"/>
      <c r="J53" s="332"/>
      <c r="K53" s="331"/>
    </row>
    <row r="54" s="1" customFormat="1" ht="15" customHeight="1">
      <c r="B54" s="329"/>
      <c r="C54" s="333" t="s">
        <v>6373</v>
      </c>
      <c r="D54" s="333"/>
      <c r="E54" s="333"/>
      <c r="F54" s="333"/>
      <c r="G54" s="333"/>
      <c r="H54" s="333"/>
      <c r="I54" s="333"/>
      <c r="J54" s="333"/>
      <c r="K54" s="331"/>
    </row>
    <row r="55" s="1" customFormat="1" ht="15" customHeight="1">
      <c r="B55" s="329"/>
      <c r="C55" s="333" t="s">
        <v>6374</v>
      </c>
      <c r="D55" s="333"/>
      <c r="E55" s="333"/>
      <c r="F55" s="333"/>
      <c r="G55" s="333"/>
      <c r="H55" s="333"/>
      <c r="I55" s="333"/>
      <c r="J55" s="333"/>
      <c r="K55" s="331"/>
    </row>
    <row r="56" s="1" customFormat="1" ht="12.75" customHeight="1">
      <c r="B56" s="329"/>
      <c r="C56" s="333"/>
      <c r="D56" s="333"/>
      <c r="E56" s="333"/>
      <c r="F56" s="333"/>
      <c r="G56" s="333"/>
      <c r="H56" s="333"/>
      <c r="I56" s="333"/>
      <c r="J56" s="333"/>
      <c r="K56" s="331"/>
    </row>
    <row r="57" s="1" customFormat="1" ht="15" customHeight="1">
      <c r="B57" s="329"/>
      <c r="C57" s="333" t="s">
        <v>6375</v>
      </c>
      <c r="D57" s="333"/>
      <c r="E57" s="333"/>
      <c r="F57" s="333"/>
      <c r="G57" s="333"/>
      <c r="H57" s="333"/>
      <c r="I57" s="333"/>
      <c r="J57" s="333"/>
      <c r="K57" s="331"/>
    </row>
    <row r="58" s="1" customFormat="1" ht="15" customHeight="1">
      <c r="B58" s="329"/>
      <c r="C58" s="335"/>
      <c r="D58" s="333" t="s">
        <v>6376</v>
      </c>
      <c r="E58" s="333"/>
      <c r="F58" s="333"/>
      <c r="G58" s="333"/>
      <c r="H58" s="333"/>
      <c r="I58" s="333"/>
      <c r="J58" s="333"/>
      <c r="K58" s="331"/>
    </row>
    <row r="59" s="1" customFormat="1" ht="15" customHeight="1">
      <c r="B59" s="329"/>
      <c r="C59" s="335"/>
      <c r="D59" s="333" t="s">
        <v>6377</v>
      </c>
      <c r="E59" s="333"/>
      <c r="F59" s="333"/>
      <c r="G59" s="333"/>
      <c r="H59" s="333"/>
      <c r="I59" s="333"/>
      <c r="J59" s="333"/>
      <c r="K59" s="331"/>
    </row>
    <row r="60" s="1" customFormat="1" ht="15" customHeight="1">
      <c r="B60" s="329"/>
      <c r="C60" s="335"/>
      <c r="D60" s="333" t="s">
        <v>6378</v>
      </c>
      <c r="E60" s="333"/>
      <c r="F60" s="333"/>
      <c r="G60" s="333"/>
      <c r="H60" s="333"/>
      <c r="I60" s="333"/>
      <c r="J60" s="333"/>
      <c r="K60" s="331"/>
    </row>
    <row r="61" s="1" customFormat="1" ht="15" customHeight="1">
      <c r="B61" s="329"/>
      <c r="C61" s="335"/>
      <c r="D61" s="333" t="s">
        <v>6379</v>
      </c>
      <c r="E61" s="333"/>
      <c r="F61" s="333"/>
      <c r="G61" s="333"/>
      <c r="H61" s="333"/>
      <c r="I61" s="333"/>
      <c r="J61" s="333"/>
      <c r="K61" s="331"/>
    </row>
    <row r="62" s="1" customFormat="1" ht="15" customHeight="1">
      <c r="B62" s="329"/>
      <c r="C62" s="335"/>
      <c r="D62" s="338" t="s">
        <v>6380</v>
      </c>
      <c r="E62" s="338"/>
      <c r="F62" s="338"/>
      <c r="G62" s="338"/>
      <c r="H62" s="338"/>
      <c r="I62" s="338"/>
      <c r="J62" s="338"/>
      <c r="K62" s="331"/>
    </row>
    <row r="63" s="1" customFormat="1" ht="15" customHeight="1">
      <c r="B63" s="329"/>
      <c r="C63" s="335"/>
      <c r="D63" s="333" t="s">
        <v>6381</v>
      </c>
      <c r="E63" s="333"/>
      <c r="F63" s="333"/>
      <c r="G63" s="333"/>
      <c r="H63" s="333"/>
      <c r="I63" s="333"/>
      <c r="J63" s="333"/>
      <c r="K63" s="331"/>
    </row>
    <row r="64" s="1" customFormat="1" ht="12.75" customHeight="1">
      <c r="B64" s="329"/>
      <c r="C64" s="335"/>
      <c r="D64" s="335"/>
      <c r="E64" s="339"/>
      <c r="F64" s="335"/>
      <c r="G64" s="335"/>
      <c r="H64" s="335"/>
      <c r="I64" s="335"/>
      <c r="J64" s="335"/>
      <c r="K64" s="331"/>
    </row>
    <row r="65" s="1" customFormat="1" ht="15" customHeight="1">
      <c r="B65" s="329"/>
      <c r="C65" s="335"/>
      <c r="D65" s="333" t="s">
        <v>6382</v>
      </c>
      <c r="E65" s="333"/>
      <c r="F65" s="333"/>
      <c r="G65" s="333"/>
      <c r="H65" s="333"/>
      <c r="I65" s="333"/>
      <c r="J65" s="333"/>
      <c r="K65" s="331"/>
    </row>
    <row r="66" s="1" customFormat="1" ht="15" customHeight="1">
      <c r="B66" s="329"/>
      <c r="C66" s="335"/>
      <c r="D66" s="338" t="s">
        <v>6383</v>
      </c>
      <c r="E66" s="338"/>
      <c r="F66" s="338"/>
      <c r="G66" s="338"/>
      <c r="H66" s="338"/>
      <c r="I66" s="338"/>
      <c r="J66" s="338"/>
      <c r="K66" s="331"/>
    </row>
    <row r="67" s="1" customFormat="1" ht="15" customHeight="1">
      <c r="B67" s="329"/>
      <c r="C67" s="335"/>
      <c r="D67" s="333" t="s">
        <v>6384</v>
      </c>
      <c r="E67" s="333"/>
      <c r="F67" s="333"/>
      <c r="G67" s="333"/>
      <c r="H67" s="333"/>
      <c r="I67" s="333"/>
      <c r="J67" s="333"/>
      <c r="K67" s="331"/>
    </row>
    <row r="68" s="1" customFormat="1" ht="15" customHeight="1">
      <c r="B68" s="329"/>
      <c r="C68" s="335"/>
      <c r="D68" s="333" t="s">
        <v>6385</v>
      </c>
      <c r="E68" s="333"/>
      <c r="F68" s="333"/>
      <c r="G68" s="333"/>
      <c r="H68" s="333"/>
      <c r="I68" s="333"/>
      <c r="J68" s="333"/>
      <c r="K68" s="331"/>
    </row>
    <row r="69" s="1" customFormat="1" ht="15" customHeight="1">
      <c r="B69" s="329"/>
      <c r="C69" s="335"/>
      <c r="D69" s="333" t="s">
        <v>6386</v>
      </c>
      <c r="E69" s="333"/>
      <c r="F69" s="333"/>
      <c r="G69" s="333"/>
      <c r="H69" s="333"/>
      <c r="I69" s="333"/>
      <c r="J69" s="333"/>
      <c r="K69" s="331"/>
    </row>
    <row r="70" s="1" customFormat="1" ht="15" customHeight="1">
      <c r="B70" s="329"/>
      <c r="C70" s="335"/>
      <c r="D70" s="333" t="s">
        <v>6387</v>
      </c>
      <c r="E70" s="333"/>
      <c r="F70" s="333"/>
      <c r="G70" s="333"/>
      <c r="H70" s="333"/>
      <c r="I70" s="333"/>
      <c r="J70" s="333"/>
      <c r="K70" s="331"/>
    </row>
    <row r="71" s="1" customFormat="1" ht="12.75" customHeight="1">
      <c r="B71" s="340"/>
      <c r="C71" s="341"/>
      <c r="D71" s="341"/>
      <c r="E71" s="341"/>
      <c r="F71" s="341"/>
      <c r="G71" s="341"/>
      <c r="H71" s="341"/>
      <c r="I71" s="341"/>
      <c r="J71" s="341"/>
      <c r="K71" s="342"/>
    </row>
    <row r="72" s="1" customFormat="1" ht="18.75" customHeight="1">
      <c r="B72" s="343"/>
      <c r="C72" s="343"/>
      <c r="D72" s="343"/>
      <c r="E72" s="343"/>
      <c r="F72" s="343"/>
      <c r="G72" s="343"/>
      <c r="H72" s="343"/>
      <c r="I72" s="343"/>
      <c r="J72" s="343"/>
      <c r="K72" s="344"/>
    </row>
    <row r="73" s="1" customFormat="1" ht="18.75" customHeight="1">
      <c r="B73" s="344"/>
      <c r="C73" s="344"/>
      <c r="D73" s="344"/>
      <c r="E73" s="344"/>
      <c r="F73" s="344"/>
      <c r="G73" s="344"/>
      <c r="H73" s="344"/>
      <c r="I73" s="344"/>
      <c r="J73" s="344"/>
      <c r="K73" s="344"/>
    </row>
    <row r="74" s="1" customFormat="1" ht="7.5" customHeight="1">
      <c r="B74" s="345"/>
      <c r="C74" s="346"/>
      <c r="D74" s="346"/>
      <c r="E74" s="346"/>
      <c r="F74" s="346"/>
      <c r="G74" s="346"/>
      <c r="H74" s="346"/>
      <c r="I74" s="346"/>
      <c r="J74" s="346"/>
      <c r="K74" s="347"/>
    </row>
    <row r="75" s="1" customFormat="1" ht="45" customHeight="1">
      <c r="B75" s="348"/>
      <c r="C75" s="349" t="s">
        <v>6388</v>
      </c>
      <c r="D75" s="349"/>
      <c r="E75" s="349"/>
      <c r="F75" s="349"/>
      <c r="G75" s="349"/>
      <c r="H75" s="349"/>
      <c r="I75" s="349"/>
      <c r="J75" s="349"/>
      <c r="K75" s="350"/>
    </row>
    <row r="76" s="1" customFormat="1" ht="17.25" customHeight="1">
      <c r="B76" s="348"/>
      <c r="C76" s="351" t="s">
        <v>6389</v>
      </c>
      <c r="D76" s="351"/>
      <c r="E76" s="351"/>
      <c r="F76" s="351" t="s">
        <v>6390</v>
      </c>
      <c r="G76" s="352"/>
      <c r="H76" s="351" t="s">
        <v>55</v>
      </c>
      <c r="I76" s="351" t="s">
        <v>58</v>
      </c>
      <c r="J76" s="351" t="s">
        <v>6391</v>
      </c>
      <c r="K76" s="350"/>
    </row>
    <row r="77" s="1" customFormat="1" ht="17.25" customHeight="1">
      <c r="B77" s="348"/>
      <c r="C77" s="353" t="s">
        <v>6392</v>
      </c>
      <c r="D77" s="353"/>
      <c r="E77" s="353"/>
      <c r="F77" s="354" t="s">
        <v>6393</v>
      </c>
      <c r="G77" s="355"/>
      <c r="H77" s="353"/>
      <c r="I77" s="353"/>
      <c r="J77" s="353" t="s">
        <v>6394</v>
      </c>
      <c r="K77" s="350"/>
    </row>
    <row r="78" s="1" customFormat="1" ht="5.25" customHeight="1">
      <c r="B78" s="348"/>
      <c r="C78" s="356"/>
      <c r="D78" s="356"/>
      <c r="E78" s="356"/>
      <c r="F78" s="356"/>
      <c r="G78" s="357"/>
      <c r="H78" s="356"/>
      <c r="I78" s="356"/>
      <c r="J78" s="356"/>
      <c r="K78" s="350"/>
    </row>
    <row r="79" s="1" customFormat="1" ht="15" customHeight="1">
      <c r="B79" s="348"/>
      <c r="C79" s="336" t="s">
        <v>54</v>
      </c>
      <c r="D79" s="358"/>
      <c r="E79" s="358"/>
      <c r="F79" s="359" t="s">
        <v>6395</v>
      </c>
      <c r="G79" s="360"/>
      <c r="H79" s="336" t="s">
        <v>6396</v>
      </c>
      <c r="I79" s="336" t="s">
        <v>6397</v>
      </c>
      <c r="J79" s="336">
        <v>20</v>
      </c>
      <c r="K79" s="350"/>
    </row>
    <row r="80" s="1" customFormat="1" ht="15" customHeight="1">
      <c r="B80" s="348"/>
      <c r="C80" s="336" t="s">
        <v>6398</v>
      </c>
      <c r="D80" s="336"/>
      <c r="E80" s="336"/>
      <c r="F80" s="359" t="s">
        <v>6395</v>
      </c>
      <c r="G80" s="360"/>
      <c r="H80" s="336" t="s">
        <v>6399</v>
      </c>
      <c r="I80" s="336" t="s">
        <v>6397</v>
      </c>
      <c r="J80" s="336">
        <v>120</v>
      </c>
      <c r="K80" s="350"/>
    </row>
    <row r="81" s="1" customFormat="1" ht="15" customHeight="1">
      <c r="B81" s="361"/>
      <c r="C81" s="336" t="s">
        <v>6400</v>
      </c>
      <c r="D81" s="336"/>
      <c r="E81" s="336"/>
      <c r="F81" s="359" t="s">
        <v>6401</v>
      </c>
      <c r="G81" s="360"/>
      <c r="H81" s="336" t="s">
        <v>6402</v>
      </c>
      <c r="I81" s="336" t="s">
        <v>6397</v>
      </c>
      <c r="J81" s="336">
        <v>50</v>
      </c>
      <c r="K81" s="350"/>
    </row>
    <row r="82" s="1" customFormat="1" ht="15" customHeight="1">
      <c r="B82" s="361"/>
      <c r="C82" s="336" t="s">
        <v>6403</v>
      </c>
      <c r="D82" s="336"/>
      <c r="E82" s="336"/>
      <c r="F82" s="359" t="s">
        <v>6395</v>
      </c>
      <c r="G82" s="360"/>
      <c r="H82" s="336" t="s">
        <v>6404</v>
      </c>
      <c r="I82" s="336" t="s">
        <v>6405</v>
      </c>
      <c r="J82" s="336"/>
      <c r="K82" s="350"/>
    </row>
    <row r="83" s="1" customFormat="1" ht="15" customHeight="1">
      <c r="B83" s="361"/>
      <c r="C83" s="362" t="s">
        <v>6406</v>
      </c>
      <c r="D83" s="362"/>
      <c r="E83" s="362"/>
      <c r="F83" s="363" t="s">
        <v>6401</v>
      </c>
      <c r="G83" s="362"/>
      <c r="H83" s="362" t="s">
        <v>6407</v>
      </c>
      <c r="I83" s="362" t="s">
        <v>6397</v>
      </c>
      <c r="J83" s="362">
        <v>15</v>
      </c>
      <c r="K83" s="350"/>
    </row>
    <row r="84" s="1" customFormat="1" ht="15" customHeight="1">
      <c r="B84" s="361"/>
      <c r="C84" s="362" t="s">
        <v>6408</v>
      </c>
      <c r="D84" s="362"/>
      <c r="E84" s="362"/>
      <c r="F84" s="363" t="s">
        <v>6401</v>
      </c>
      <c r="G84" s="362"/>
      <c r="H84" s="362" t="s">
        <v>6409</v>
      </c>
      <c r="I84" s="362" t="s">
        <v>6397</v>
      </c>
      <c r="J84" s="362">
        <v>15</v>
      </c>
      <c r="K84" s="350"/>
    </row>
    <row r="85" s="1" customFormat="1" ht="15" customHeight="1">
      <c r="B85" s="361"/>
      <c r="C85" s="362" t="s">
        <v>6410</v>
      </c>
      <c r="D85" s="362"/>
      <c r="E85" s="362"/>
      <c r="F85" s="363" t="s">
        <v>6401</v>
      </c>
      <c r="G85" s="362"/>
      <c r="H85" s="362" t="s">
        <v>6411</v>
      </c>
      <c r="I85" s="362" t="s">
        <v>6397</v>
      </c>
      <c r="J85" s="362">
        <v>20</v>
      </c>
      <c r="K85" s="350"/>
    </row>
    <row r="86" s="1" customFormat="1" ht="15" customHeight="1">
      <c r="B86" s="361"/>
      <c r="C86" s="362" t="s">
        <v>6412</v>
      </c>
      <c r="D86" s="362"/>
      <c r="E86" s="362"/>
      <c r="F86" s="363" t="s">
        <v>6401</v>
      </c>
      <c r="G86" s="362"/>
      <c r="H86" s="362" t="s">
        <v>6413</v>
      </c>
      <c r="I86" s="362" t="s">
        <v>6397</v>
      </c>
      <c r="J86" s="362">
        <v>20</v>
      </c>
      <c r="K86" s="350"/>
    </row>
    <row r="87" s="1" customFormat="1" ht="15" customHeight="1">
      <c r="B87" s="361"/>
      <c r="C87" s="336" t="s">
        <v>6414</v>
      </c>
      <c r="D87" s="336"/>
      <c r="E87" s="336"/>
      <c r="F87" s="359" t="s">
        <v>6401</v>
      </c>
      <c r="G87" s="360"/>
      <c r="H87" s="336" t="s">
        <v>6415</v>
      </c>
      <c r="I87" s="336" t="s">
        <v>6397</v>
      </c>
      <c r="J87" s="336">
        <v>50</v>
      </c>
      <c r="K87" s="350"/>
    </row>
    <row r="88" s="1" customFormat="1" ht="15" customHeight="1">
      <c r="B88" s="361"/>
      <c r="C88" s="336" t="s">
        <v>6416</v>
      </c>
      <c r="D88" s="336"/>
      <c r="E88" s="336"/>
      <c r="F88" s="359" t="s">
        <v>6401</v>
      </c>
      <c r="G88" s="360"/>
      <c r="H88" s="336" t="s">
        <v>6417</v>
      </c>
      <c r="I88" s="336" t="s">
        <v>6397</v>
      </c>
      <c r="J88" s="336">
        <v>20</v>
      </c>
      <c r="K88" s="350"/>
    </row>
    <row r="89" s="1" customFormat="1" ht="15" customHeight="1">
      <c r="B89" s="361"/>
      <c r="C89" s="336" t="s">
        <v>6418</v>
      </c>
      <c r="D89" s="336"/>
      <c r="E89" s="336"/>
      <c r="F89" s="359" t="s">
        <v>6401</v>
      </c>
      <c r="G89" s="360"/>
      <c r="H89" s="336" t="s">
        <v>6419</v>
      </c>
      <c r="I89" s="336" t="s">
        <v>6397</v>
      </c>
      <c r="J89" s="336">
        <v>20</v>
      </c>
      <c r="K89" s="350"/>
    </row>
    <row r="90" s="1" customFormat="1" ht="15" customHeight="1">
      <c r="B90" s="361"/>
      <c r="C90" s="336" t="s">
        <v>6420</v>
      </c>
      <c r="D90" s="336"/>
      <c r="E90" s="336"/>
      <c r="F90" s="359" t="s">
        <v>6401</v>
      </c>
      <c r="G90" s="360"/>
      <c r="H90" s="336" t="s">
        <v>6421</v>
      </c>
      <c r="I90" s="336" t="s">
        <v>6397</v>
      </c>
      <c r="J90" s="336">
        <v>50</v>
      </c>
      <c r="K90" s="350"/>
    </row>
    <row r="91" s="1" customFormat="1" ht="15" customHeight="1">
      <c r="B91" s="361"/>
      <c r="C91" s="336" t="s">
        <v>6422</v>
      </c>
      <c r="D91" s="336"/>
      <c r="E91" s="336"/>
      <c r="F91" s="359" t="s">
        <v>6401</v>
      </c>
      <c r="G91" s="360"/>
      <c r="H91" s="336" t="s">
        <v>6422</v>
      </c>
      <c r="I91" s="336" t="s">
        <v>6397</v>
      </c>
      <c r="J91" s="336">
        <v>50</v>
      </c>
      <c r="K91" s="350"/>
    </row>
    <row r="92" s="1" customFormat="1" ht="15" customHeight="1">
      <c r="B92" s="361"/>
      <c r="C92" s="336" t="s">
        <v>6423</v>
      </c>
      <c r="D92" s="336"/>
      <c r="E92" s="336"/>
      <c r="F92" s="359" t="s">
        <v>6401</v>
      </c>
      <c r="G92" s="360"/>
      <c r="H92" s="336" t="s">
        <v>6424</v>
      </c>
      <c r="I92" s="336" t="s">
        <v>6397</v>
      </c>
      <c r="J92" s="336">
        <v>255</v>
      </c>
      <c r="K92" s="350"/>
    </row>
    <row r="93" s="1" customFormat="1" ht="15" customHeight="1">
      <c r="B93" s="361"/>
      <c r="C93" s="336" t="s">
        <v>6425</v>
      </c>
      <c r="D93" s="336"/>
      <c r="E93" s="336"/>
      <c r="F93" s="359" t="s">
        <v>6395</v>
      </c>
      <c r="G93" s="360"/>
      <c r="H93" s="336" t="s">
        <v>6426</v>
      </c>
      <c r="I93" s="336" t="s">
        <v>6427</v>
      </c>
      <c r="J93" s="336"/>
      <c r="K93" s="350"/>
    </row>
    <row r="94" s="1" customFormat="1" ht="15" customHeight="1">
      <c r="B94" s="361"/>
      <c r="C94" s="336" t="s">
        <v>6428</v>
      </c>
      <c r="D94" s="336"/>
      <c r="E94" s="336"/>
      <c r="F94" s="359" t="s">
        <v>6395</v>
      </c>
      <c r="G94" s="360"/>
      <c r="H94" s="336" t="s">
        <v>6429</v>
      </c>
      <c r="I94" s="336" t="s">
        <v>6430</v>
      </c>
      <c r="J94" s="336"/>
      <c r="K94" s="350"/>
    </row>
    <row r="95" s="1" customFormat="1" ht="15" customHeight="1">
      <c r="B95" s="361"/>
      <c r="C95" s="336" t="s">
        <v>6431</v>
      </c>
      <c r="D95" s="336"/>
      <c r="E95" s="336"/>
      <c r="F95" s="359" t="s">
        <v>6395</v>
      </c>
      <c r="G95" s="360"/>
      <c r="H95" s="336" t="s">
        <v>6431</v>
      </c>
      <c r="I95" s="336" t="s">
        <v>6430</v>
      </c>
      <c r="J95" s="336"/>
      <c r="K95" s="350"/>
    </row>
    <row r="96" s="1" customFormat="1" ht="15" customHeight="1">
      <c r="B96" s="361"/>
      <c r="C96" s="336" t="s">
        <v>39</v>
      </c>
      <c r="D96" s="336"/>
      <c r="E96" s="336"/>
      <c r="F96" s="359" t="s">
        <v>6395</v>
      </c>
      <c r="G96" s="360"/>
      <c r="H96" s="336" t="s">
        <v>6432</v>
      </c>
      <c r="I96" s="336" t="s">
        <v>6430</v>
      </c>
      <c r="J96" s="336"/>
      <c r="K96" s="350"/>
    </row>
    <row r="97" s="1" customFormat="1" ht="15" customHeight="1">
      <c r="B97" s="361"/>
      <c r="C97" s="336" t="s">
        <v>49</v>
      </c>
      <c r="D97" s="336"/>
      <c r="E97" s="336"/>
      <c r="F97" s="359" t="s">
        <v>6395</v>
      </c>
      <c r="G97" s="360"/>
      <c r="H97" s="336" t="s">
        <v>6433</v>
      </c>
      <c r="I97" s="336" t="s">
        <v>6430</v>
      </c>
      <c r="J97" s="336"/>
      <c r="K97" s="350"/>
    </row>
    <row r="98" s="1" customFormat="1" ht="15" customHeight="1">
      <c r="B98" s="364"/>
      <c r="C98" s="365"/>
      <c r="D98" s="365"/>
      <c r="E98" s="365"/>
      <c r="F98" s="365"/>
      <c r="G98" s="365"/>
      <c r="H98" s="365"/>
      <c r="I98" s="365"/>
      <c r="J98" s="365"/>
      <c r="K98" s="366"/>
    </row>
    <row r="99" s="1" customFormat="1" ht="18.75" customHeight="1">
      <c r="B99" s="367"/>
      <c r="C99" s="368"/>
      <c r="D99" s="368"/>
      <c r="E99" s="368"/>
      <c r="F99" s="368"/>
      <c r="G99" s="368"/>
      <c r="H99" s="368"/>
      <c r="I99" s="368"/>
      <c r="J99" s="368"/>
      <c r="K99" s="367"/>
    </row>
    <row r="100" s="1" customFormat="1" ht="18.75" customHeight="1"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</row>
    <row r="101" s="1" customFormat="1" ht="7.5" customHeight="1">
      <c r="B101" s="345"/>
      <c r="C101" s="346"/>
      <c r="D101" s="346"/>
      <c r="E101" s="346"/>
      <c r="F101" s="346"/>
      <c r="G101" s="346"/>
      <c r="H101" s="346"/>
      <c r="I101" s="346"/>
      <c r="J101" s="346"/>
      <c r="K101" s="347"/>
    </row>
    <row r="102" s="1" customFormat="1" ht="45" customHeight="1">
      <c r="B102" s="348"/>
      <c r="C102" s="349" t="s">
        <v>6434</v>
      </c>
      <c r="D102" s="349"/>
      <c r="E102" s="349"/>
      <c r="F102" s="349"/>
      <c r="G102" s="349"/>
      <c r="H102" s="349"/>
      <c r="I102" s="349"/>
      <c r="J102" s="349"/>
      <c r="K102" s="350"/>
    </row>
    <row r="103" s="1" customFormat="1" ht="17.25" customHeight="1">
      <c r="B103" s="348"/>
      <c r="C103" s="351" t="s">
        <v>6389</v>
      </c>
      <c r="D103" s="351"/>
      <c r="E103" s="351"/>
      <c r="F103" s="351" t="s">
        <v>6390</v>
      </c>
      <c r="G103" s="352"/>
      <c r="H103" s="351" t="s">
        <v>55</v>
      </c>
      <c r="I103" s="351" t="s">
        <v>58</v>
      </c>
      <c r="J103" s="351" t="s">
        <v>6391</v>
      </c>
      <c r="K103" s="350"/>
    </row>
    <row r="104" s="1" customFormat="1" ht="17.25" customHeight="1">
      <c r="B104" s="348"/>
      <c r="C104" s="353" t="s">
        <v>6392</v>
      </c>
      <c r="D104" s="353"/>
      <c r="E104" s="353"/>
      <c r="F104" s="354" t="s">
        <v>6393</v>
      </c>
      <c r="G104" s="355"/>
      <c r="H104" s="353"/>
      <c r="I104" s="353"/>
      <c r="J104" s="353" t="s">
        <v>6394</v>
      </c>
      <c r="K104" s="350"/>
    </row>
    <row r="105" s="1" customFormat="1" ht="5.25" customHeight="1">
      <c r="B105" s="348"/>
      <c r="C105" s="351"/>
      <c r="D105" s="351"/>
      <c r="E105" s="351"/>
      <c r="F105" s="351"/>
      <c r="G105" s="369"/>
      <c r="H105" s="351"/>
      <c r="I105" s="351"/>
      <c r="J105" s="351"/>
      <c r="K105" s="350"/>
    </row>
    <row r="106" s="1" customFormat="1" ht="15" customHeight="1">
      <c r="B106" s="348"/>
      <c r="C106" s="336" t="s">
        <v>54</v>
      </c>
      <c r="D106" s="358"/>
      <c r="E106" s="358"/>
      <c r="F106" s="359" t="s">
        <v>6395</v>
      </c>
      <c r="G106" s="336"/>
      <c r="H106" s="336" t="s">
        <v>6435</v>
      </c>
      <c r="I106" s="336" t="s">
        <v>6397</v>
      </c>
      <c r="J106" s="336">
        <v>20</v>
      </c>
      <c r="K106" s="350"/>
    </row>
    <row r="107" s="1" customFormat="1" ht="15" customHeight="1">
      <c r="B107" s="348"/>
      <c r="C107" s="336" t="s">
        <v>6398</v>
      </c>
      <c r="D107" s="336"/>
      <c r="E107" s="336"/>
      <c r="F107" s="359" t="s">
        <v>6395</v>
      </c>
      <c r="G107" s="336"/>
      <c r="H107" s="336" t="s">
        <v>6435</v>
      </c>
      <c r="I107" s="336" t="s">
        <v>6397</v>
      </c>
      <c r="J107" s="336">
        <v>120</v>
      </c>
      <c r="K107" s="350"/>
    </row>
    <row r="108" s="1" customFormat="1" ht="15" customHeight="1">
      <c r="B108" s="361"/>
      <c r="C108" s="336" t="s">
        <v>6400</v>
      </c>
      <c r="D108" s="336"/>
      <c r="E108" s="336"/>
      <c r="F108" s="359" t="s">
        <v>6401</v>
      </c>
      <c r="G108" s="336"/>
      <c r="H108" s="336" t="s">
        <v>6435</v>
      </c>
      <c r="I108" s="336" t="s">
        <v>6397</v>
      </c>
      <c r="J108" s="336">
        <v>50</v>
      </c>
      <c r="K108" s="350"/>
    </row>
    <row r="109" s="1" customFormat="1" ht="15" customHeight="1">
      <c r="B109" s="361"/>
      <c r="C109" s="336" t="s">
        <v>6403</v>
      </c>
      <c r="D109" s="336"/>
      <c r="E109" s="336"/>
      <c r="F109" s="359" t="s">
        <v>6395</v>
      </c>
      <c r="G109" s="336"/>
      <c r="H109" s="336" t="s">
        <v>6435</v>
      </c>
      <c r="I109" s="336" t="s">
        <v>6405</v>
      </c>
      <c r="J109" s="336"/>
      <c r="K109" s="350"/>
    </row>
    <row r="110" s="1" customFormat="1" ht="15" customHeight="1">
      <c r="B110" s="361"/>
      <c r="C110" s="336" t="s">
        <v>6414</v>
      </c>
      <c r="D110" s="336"/>
      <c r="E110" s="336"/>
      <c r="F110" s="359" t="s">
        <v>6401</v>
      </c>
      <c r="G110" s="336"/>
      <c r="H110" s="336" t="s">
        <v>6435</v>
      </c>
      <c r="I110" s="336" t="s">
        <v>6397</v>
      </c>
      <c r="J110" s="336">
        <v>50</v>
      </c>
      <c r="K110" s="350"/>
    </row>
    <row r="111" s="1" customFormat="1" ht="15" customHeight="1">
      <c r="B111" s="361"/>
      <c r="C111" s="336" t="s">
        <v>6422</v>
      </c>
      <c r="D111" s="336"/>
      <c r="E111" s="336"/>
      <c r="F111" s="359" t="s">
        <v>6401</v>
      </c>
      <c r="G111" s="336"/>
      <c r="H111" s="336" t="s">
        <v>6435</v>
      </c>
      <c r="I111" s="336" t="s">
        <v>6397</v>
      </c>
      <c r="J111" s="336">
        <v>50</v>
      </c>
      <c r="K111" s="350"/>
    </row>
    <row r="112" s="1" customFormat="1" ht="15" customHeight="1">
      <c r="B112" s="361"/>
      <c r="C112" s="336" t="s">
        <v>6420</v>
      </c>
      <c r="D112" s="336"/>
      <c r="E112" s="336"/>
      <c r="F112" s="359" t="s">
        <v>6401</v>
      </c>
      <c r="G112" s="336"/>
      <c r="H112" s="336" t="s">
        <v>6435</v>
      </c>
      <c r="I112" s="336" t="s">
        <v>6397</v>
      </c>
      <c r="J112" s="336">
        <v>50</v>
      </c>
      <c r="K112" s="350"/>
    </row>
    <row r="113" s="1" customFormat="1" ht="15" customHeight="1">
      <c r="B113" s="361"/>
      <c r="C113" s="336" t="s">
        <v>54</v>
      </c>
      <c r="D113" s="336"/>
      <c r="E113" s="336"/>
      <c r="F113" s="359" t="s">
        <v>6395</v>
      </c>
      <c r="G113" s="336"/>
      <c r="H113" s="336" t="s">
        <v>6436</v>
      </c>
      <c r="I113" s="336" t="s">
        <v>6397</v>
      </c>
      <c r="J113" s="336">
        <v>20</v>
      </c>
      <c r="K113" s="350"/>
    </row>
    <row r="114" s="1" customFormat="1" ht="15" customHeight="1">
      <c r="B114" s="361"/>
      <c r="C114" s="336" t="s">
        <v>6437</v>
      </c>
      <c r="D114" s="336"/>
      <c r="E114" s="336"/>
      <c r="F114" s="359" t="s">
        <v>6395</v>
      </c>
      <c r="G114" s="336"/>
      <c r="H114" s="336" t="s">
        <v>6438</v>
      </c>
      <c r="I114" s="336" t="s">
        <v>6397</v>
      </c>
      <c r="J114" s="336">
        <v>120</v>
      </c>
      <c r="K114" s="350"/>
    </row>
    <row r="115" s="1" customFormat="1" ht="15" customHeight="1">
      <c r="B115" s="361"/>
      <c r="C115" s="336" t="s">
        <v>39</v>
      </c>
      <c r="D115" s="336"/>
      <c r="E115" s="336"/>
      <c r="F115" s="359" t="s">
        <v>6395</v>
      </c>
      <c r="G115" s="336"/>
      <c r="H115" s="336" t="s">
        <v>6439</v>
      </c>
      <c r="I115" s="336" t="s">
        <v>6430</v>
      </c>
      <c r="J115" s="336"/>
      <c r="K115" s="350"/>
    </row>
    <row r="116" s="1" customFormat="1" ht="15" customHeight="1">
      <c r="B116" s="361"/>
      <c r="C116" s="336" t="s">
        <v>49</v>
      </c>
      <c r="D116" s="336"/>
      <c r="E116" s="336"/>
      <c r="F116" s="359" t="s">
        <v>6395</v>
      </c>
      <c r="G116" s="336"/>
      <c r="H116" s="336" t="s">
        <v>6440</v>
      </c>
      <c r="I116" s="336" t="s">
        <v>6430</v>
      </c>
      <c r="J116" s="336"/>
      <c r="K116" s="350"/>
    </row>
    <row r="117" s="1" customFormat="1" ht="15" customHeight="1">
      <c r="B117" s="361"/>
      <c r="C117" s="336" t="s">
        <v>58</v>
      </c>
      <c r="D117" s="336"/>
      <c r="E117" s="336"/>
      <c r="F117" s="359" t="s">
        <v>6395</v>
      </c>
      <c r="G117" s="336"/>
      <c r="H117" s="336" t="s">
        <v>6441</v>
      </c>
      <c r="I117" s="336" t="s">
        <v>6442</v>
      </c>
      <c r="J117" s="336"/>
      <c r="K117" s="350"/>
    </row>
    <row r="118" s="1" customFormat="1" ht="15" customHeight="1">
      <c r="B118" s="364"/>
      <c r="C118" s="370"/>
      <c r="D118" s="370"/>
      <c r="E118" s="370"/>
      <c r="F118" s="370"/>
      <c r="G118" s="370"/>
      <c r="H118" s="370"/>
      <c r="I118" s="370"/>
      <c r="J118" s="370"/>
      <c r="K118" s="366"/>
    </row>
    <row r="119" s="1" customFormat="1" ht="18.75" customHeight="1">
      <c r="B119" s="371"/>
      <c r="C119" s="372"/>
      <c r="D119" s="372"/>
      <c r="E119" s="372"/>
      <c r="F119" s="373"/>
      <c r="G119" s="372"/>
      <c r="H119" s="372"/>
      <c r="I119" s="372"/>
      <c r="J119" s="372"/>
      <c r="K119" s="371"/>
    </row>
    <row r="120" s="1" customFormat="1" ht="18.75" customHeight="1"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</row>
    <row r="121" s="1" customFormat="1" ht="7.5" customHeight="1">
      <c r="B121" s="374"/>
      <c r="C121" s="375"/>
      <c r="D121" s="375"/>
      <c r="E121" s="375"/>
      <c r="F121" s="375"/>
      <c r="G121" s="375"/>
      <c r="H121" s="375"/>
      <c r="I121" s="375"/>
      <c r="J121" s="375"/>
      <c r="K121" s="376"/>
    </row>
    <row r="122" s="1" customFormat="1" ht="45" customHeight="1">
      <c r="B122" s="377"/>
      <c r="C122" s="327" t="s">
        <v>6443</v>
      </c>
      <c r="D122" s="327"/>
      <c r="E122" s="327"/>
      <c r="F122" s="327"/>
      <c r="G122" s="327"/>
      <c r="H122" s="327"/>
      <c r="I122" s="327"/>
      <c r="J122" s="327"/>
      <c r="K122" s="378"/>
    </row>
    <row r="123" s="1" customFormat="1" ht="17.25" customHeight="1">
      <c r="B123" s="379"/>
      <c r="C123" s="351" t="s">
        <v>6389</v>
      </c>
      <c r="D123" s="351"/>
      <c r="E123" s="351"/>
      <c r="F123" s="351" t="s">
        <v>6390</v>
      </c>
      <c r="G123" s="352"/>
      <c r="H123" s="351" t="s">
        <v>55</v>
      </c>
      <c r="I123" s="351" t="s">
        <v>58</v>
      </c>
      <c r="J123" s="351" t="s">
        <v>6391</v>
      </c>
      <c r="K123" s="380"/>
    </row>
    <row r="124" s="1" customFormat="1" ht="17.25" customHeight="1">
      <c r="B124" s="379"/>
      <c r="C124" s="353" t="s">
        <v>6392</v>
      </c>
      <c r="D124" s="353"/>
      <c r="E124" s="353"/>
      <c r="F124" s="354" t="s">
        <v>6393</v>
      </c>
      <c r="G124" s="355"/>
      <c r="H124" s="353"/>
      <c r="I124" s="353"/>
      <c r="J124" s="353" t="s">
        <v>6394</v>
      </c>
      <c r="K124" s="380"/>
    </row>
    <row r="125" s="1" customFormat="1" ht="5.25" customHeight="1">
      <c r="B125" s="381"/>
      <c r="C125" s="356"/>
      <c r="D125" s="356"/>
      <c r="E125" s="356"/>
      <c r="F125" s="356"/>
      <c r="G125" s="382"/>
      <c r="H125" s="356"/>
      <c r="I125" s="356"/>
      <c r="J125" s="356"/>
      <c r="K125" s="383"/>
    </row>
    <row r="126" s="1" customFormat="1" ht="15" customHeight="1">
      <c r="B126" s="381"/>
      <c r="C126" s="336" t="s">
        <v>6398</v>
      </c>
      <c r="D126" s="358"/>
      <c r="E126" s="358"/>
      <c r="F126" s="359" t="s">
        <v>6395</v>
      </c>
      <c r="G126" s="336"/>
      <c r="H126" s="336" t="s">
        <v>6435</v>
      </c>
      <c r="I126" s="336" t="s">
        <v>6397</v>
      </c>
      <c r="J126" s="336">
        <v>120</v>
      </c>
      <c r="K126" s="384"/>
    </row>
    <row r="127" s="1" customFormat="1" ht="15" customHeight="1">
      <c r="B127" s="381"/>
      <c r="C127" s="336" t="s">
        <v>6444</v>
      </c>
      <c r="D127" s="336"/>
      <c r="E127" s="336"/>
      <c r="F127" s="359" t="s">
        <v>6395</v>
      </c>
      <c r="G127" s="336"/>
      <c r="H127" s="336" t="s">
        <v>6445</v>
      </c>
      <c r="I127" s="336" t="s">
        <v>6397</v>
      </c>
      <c r="J127" s="336" t="s">
        <v>6446</v>
      </c>
      <c r="K127" s="384"/>
    </row>
    <row r="128" s="1" customFormat="1" ht="15" customHeight="1">
      <c r="B128" s="381"/>
      <c r="C128" s="336" t="s">
        <v>85</v>
      </c>
      <c r="D128" s="336"/>
      <c r="E128" s="336"/>
      <c r="F128" s="359" t="s">
        <v>6395</v>
      </c>
      <c r="G128" s="336"/>
      <c r="H128" s="336" t="s">
        <v>6447</v>
      </c>
      <c r="I128" s="336" t="s">
        <v>6397</v>
      </c>
      <c r="J128" s="336" t="s">
        <v>6446</v>
      </c>
      <c r="K128" s="384"/>
    </row>
    <row r="129" s="1" customFormat="1" ht="15" customHeight="1">
      <c r="B129" s="381"/>
      <c r="C129" s="336" t="s">
        <v>6406</v>
      </c>
      <c r="D129" s="336"/>
      <c r="E129" s="336"/>
      <c r="F129" s="359" t="s">
        <v>6401</v>
      </c>
      <c r="G129" s="336"/>
      <c r="H129" s="336" t="s">
        <v>6407</v>
      </c>
      <c r="I129" s="336" t="s">
        <v>6397</v>
      </c>
      <c r="J129" s="336">
        <v>15</v>
      </c>
      <c r="K129" s="384"/>
    </row>
    <row r="130" s="1" customFormat="1" ht="15" customHeight="1">
      <c r="B130" s="381"/>
      <c r="C130" s="362" t="s">
        <v>6408</v>
      </c>
      <c r="D130" s="362"/>
      <c r="E130" s="362"/>
      <c r="F130" s="363" t="s">
        <v>6401</v>
      </c>
      <c r="G130" s="362"/>
      <c r="H130" s="362" t="s">
        <v>6409</v>
      </c>
      <c r="I130" s="362" t="s">
        <v>6397</v>
      </c>
      <c r="J130" s="362">
        <v>15</v>
      </c>
      <c r="K130" s="384"/>
    </row>
    <row r="131" s="1" customFormat="1" ht="15" customHeight="1">
      <c r="B131" s="381"/>
      <c r="C131" s="362" t="s">
        <v>6410</v>
      </c>
      <c r="D131" s="362"/>
      <c r="E131" s="362"/>
      <c r="F131" s="363" t="s">
        <v>6401</v>
      </c>
      <c r="G131" s="362"/>
      <c r="H131" s="362" t="s">
        <v>6411</v>
      </c>
      <c r="I131" s="362" t="s">
        <v>6397</v>
      </c>
      <c r="J131" s="362">
        <v>20</v>
      </c>
      <c r="K131" s="384"/>
    </row>
    <row r="132" s="1" customFormat="1" ht="15" customHeight="1">
      <c r="B132" s="381"/>
      <c r="C132" s="362" t="s">
        <v>6412</v>
      </c>
      <c r="D132" s="362"/>
      <c r="E132" s="362"/>
      <c r="F132" s="363" t="s">
        <v>6401</v>
      </c>
      <c r="G132" s="362"/>
      <c r="H132" s="362" t="s">
        <v>6413</v>
      </c>
      <c r="I132" s="362" t="s">
        <v>6397</v>
      </c>
      <c r="J132" s="362">
        <v>20</v>
      </c>
      <c r="K132" s="384"/>
    </row>
    <row r="133" s="1" customFormat="1" ht="15" customHeight="1">
      <c r="B133" s="381"/>
      <c r="C133" s="336" t="s">
        <v>6400</v>
      </c>
      <c r="D133" s="336"/>
      <c r="E133" s="336"/>
      <c r="F133" s="359" t="s">
        <v>6401</v>
      </c>
      <c r="G133" s="336"/>
      <c r="H133" s="336" t="s">
        <v>6435</v>
      </c>
      <c r="I133" s="336" t="s">
        <v>6397</v>
      </c>
      <c r="J133" s="336">
        <v>50</v>
      </c>
      <c r="K133" s="384"/>
    </row>
    <row r="134" s="1" customFormat="1" ht="15" customHeight="1">
      <c r="B134" s="381"/>
      <c r="C134" s="336" t="s">
        <v>6414</v>
      </c>
      <c r="D134" s="336"/>
      <c r="E134" s="336"/>
      <c r="F134" s="359" t="s">
        <v>6401</v>
      </c>
      <c r="G134" s="336"/>
      <c r="H134" s="336" t="s">
        <v>6435</v>
      </c>
      <c r="I134" s="336" t="s">
        <v>6397</v>
      </c>
      <c r="J134" s="336">
        <v>50</v>
      </c>
      <c r="K134" s="384"/>
    </row>
    <row r="135" s="1" customFormat="1" ht="15" customHeight="1">
      <c r="B135" s="381"/>
      <c r="C135" s="336" t="s">
        <v>6420</v>
      </c>
      <c r="D135" s="336"/>
      <c r="E135" s="336"/>
      <c r="F135" s="359" t="s">
        <v>6401</v>
      </c>
      <c r="G135" s="336"/>
      <c r="H135" s="336" t="s">
        <v>6435</v>
      </c>
      <c r="I135" s="336" t="s">
        <v>6397</v>
      </c>
      <c r="J135" s="336">
        <v>50</v>
      </c>
      <c r="K135" s="384"/>
    </row>
    <row r="136" s="1" customFormat="1" ht="15" customHeight="1">
      <c r="B136" s="381"/>
      <c r="C136" s="336" t="s">
        <v>6422</v>
      </c>
      <c r="D136" s="336"/>
      <c r="E136" s="336"/>
      <c r="F136" s="359" t="s">
        <v>6401</v>
      </c>
      <c r="G136" s="336"/>
      <c r="H136" s="336" t="s">
        <v>6435</v>
      </c>
      <c r="I136" s="336" t="s">
        <v>6397</v>
      </c>
      <c r="J136" s="336">
        <v>50</v>
      </c>
      <c r="K136" s="384"/>
    </row>
    <row r="137" s="1" customFormat="1" ht="15" customHeight="1">
      <c r="B137" s="381"/>
      <c r="C137" s="336" t="s">
        <v>6423</v>
      </c>
      <c r="D137" s="336"/>
      <c r="E137" s="336"/>
      <c r="F137" s="359" t="s">
        <v>6401</v>
      </c>
      <c r="G137" s="336"/>
      <c r="H137" s="336" t="s">
        <v>6448</v>
      </c>
      <c r="I137" s="336" t="s">
        <v>6397</v>
      </c>
      <c r="J137" s="336">
        <v>255</v>
      </c>
      <c r="K137" s="384"/>
    </row>
    <row r="138" s="1" customFormat="1" ht="15" customHeight="1">
      <c r="B138" s="381"/>
      <c r="C138" s="336" t="s">
        <v>6425</v>
      </c>
      <c r="D138" s="336"/>
      <c r="E138" s="336"/>
      <c r="F138" s="359" t="s">
        <v>6395</v>
      </c>
      <c r="G138" s="336"/>
      <c r="H138" s="336" t="s">
        <v>6449</v>
      </c>
      <c r="I138" s="336" t="s">
        <v>6427</v>
      </c>
      <c r="J138" s="336"/>
      <c r="K138" s="384"/>
    </row>
    <row r="139" s="1" customFormat="1" ht="15" customHeight="1">
      <c r="B139" s="381"/>
      <c r="C139" s="336" t="s">
        <v>6428</v>
      </c>
      <c r="D139" s="336"/>
      <c r="E139" s="336"/>
      <c r="F139" s="359" t="s">
        <v>6395</v>
      </c>
      <c r="G139" s="336"/>
      <c r="H139" s="336" t="s">
        <v>6450</v>
      </c>
      <c r="I139" s="336" t="s">
        <v>6430</v>
      </c>
      <c r="J139" s="336"/>
      <c r="K139" s="384"/>
    </row>
    <row r="140" s="1" customFormat="1" ht="15" customHeight="1">
      <c r="B140" s="381"/>
      <c r="C140" s="336" t="s">
        <v>6431</v>
      </c>
      <c r="D140" s="336"/>
      <c r="E140" s="336"/>
      <c r="F140" s="359" t="s">
        <v>6395</v>
      </c>
      <c r="G140" s="336"/>
      <c r="H140" s="336" t="s">
        <v>6431</v>
      </c>
      <c r="I140" s="336" t="s">
        <v>6430</v>
      </c>
      <c r="J140" s="336"/>
      <c r="K140" s="384"/>
    </row>
    <row r="141" s="1" customFormat="1" ht="15" customHeight="1">
      <c r="B141" s="381"/>
      <c r="C141" s="336" t="s">
        <v>39</v>
      </c>
      <c r="D141" s="336"/>
      <c r="E141" s="336"/>
      <c r="F141" s="359" t="s">
        <v>6395</v>
      </c>
      <c r="G141" s="336"/>
      <c r="H141" s="336" t="s">
        <v>6451</v>
      </c>
      <c r="I141" s="336" t="s">
        <v>6430</v>
      </c>
      <c r="J141" s="336"/>
      <c r="K141" s="384"/>
    </row>
    <row r="142" s="1" customFormat="1" ht="15" customHeight="1">
      <c r="B142" s="381"/>
      <c r="C142" s="336" t="s">
        <v>6452</v>
      </c>
      <c r="D142" s="336"/>
      <c r="E142" s="336"/>
      <c r="F142" s="359" t="s">
        <v>6395</v>
      </c>
      <c r="G142" s="336"/>
      <c r="H142" s="336" t="s">
        <v>6453</v>
      </c>
      <c r="I142" s="336" t="s">
        <v>6430</v>
      </c>
      <c r="J142" s="336"/>
      <c r="K142" s="384"/>
    </row>
    <row r="143" s="1" customFormat="1" ht="15" customHeight="1">
      <c r="B143" s="385"/>
      <c r="C143" s="386"/>
      <c r="D143" s="386"/>
      <c r="E143" s="386"/>
      <c r="F143" s="386"/>
      <c r="G143" s="386"/>
      <c r="H143" s="386"/>
      <c r="I143" s="386"/>
      <c r="J143" s="386"/>
      <c r="K143" s="387"/>
    </row>
    <row r="144" s="1" customFormat="1" ht="18.75" customHeight="1">
      <c r="B144" s="372"/>
      <c r="C144" s="372"/>
      <c r="D144" s="372"/>
      <c r="E144" s="372"/>
      <c r="F144" s="373"/>
      <c r="G144" s="372"/>
      <c r="H144" s="372"/>
      <c r="I144" s="372"/>
      <c r="J144" s="372"/>
      <c r="K144" s="372"/>
    </row>
    <row r="145" s="1" customFormat="1" ht="18.75" customHeight="1"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</row>
    <row r="146" s="1" customFormat="1" ht="7.5" customHeight="1">
      <c r="B146" s="345"/>
      <c r="C146" s="346"/>
      <c r="D146" s="346"/>
      <c r="E146" s="346"/>
      <c r="F146" s="346"/>
      <c r="G146" s="346"/>
      <c r="H146" s="346"/>
      <c r="I146" s="346"/>
      <c r="J146" s="346"/>
      <c r="K146" s="347"/>
    </row>
    <row r="147" s="1" customFormat="1" ht="45" customHeight="1">
      <c r="B147" s="348"/>
      <c r="C147" s="349" t="s">
        <v>6454</v>
      </c>
      <c r="D147" s="349"/>
      <c r="E147" s="349"/>
      <c r="F147" s="349"/>
      <c r="G147" s="349"/>
      <c r="H147" s="349"/>
      <c r="I147" s="349"/>
      <c r="J147" s="349"/>
      <c r="K147" s="350"/>
    </row>
    <row r="148" s="1" customFormat="1" ht="17.25" customHeight="1">
      <c r="B148" s="348"/>
      <c r="C148" s="351" t="s">
        <v>6389</v>
      </c>
      <c r="D148" s="351"/>
      <c r="E148" s="351"/>
      <c r="F148" s="351" t="s">
        <v>6390</v>
      </c>
      <c r="G148" s="352"/>
      <c r="H148" s="351" t="s">
        <v>55</v>
      </c>
      <c r="I148" s="351" t="s">
        <v>58</v>
      </c>
      <c r="J148" s="351" t="s">
        <v>6391</v>
      </c>
      <c r="K148" s="350"/>
    </row>
    <row r="149" s="1" customFormat="1" ht="17.25" customHeight="1">
      <c r="B149" s="348"/>
      <c r="C149" s="353" t="s">
        <v>6392</v>
      </c>
      <c r="D149" s="353"/>
      <c r="E149" s="353"/>
      <c r="F149" s="354" t="s">
        <v>6393</v>
      </c>
      <c r="G149" s="355"/>
      <c r="H149" s="353"/>
      <c r="I149" s="353"/>
      <c r="J149" s="353" t="s">
        <v>6394</v>
      </c>
      <c r="K149" s="350"/>
    </row>
    <row r="150" s="1" customFormat="1" ht="5.25" customHeight="1">
      <c r="B150" s="361"/>
      <c r="C150" s="356"/>
      <c r="D150" s="356"/>
      <c r="E150" s="356"/>
      <c r="F150" s="356"/>
      <c r="G150" s="357"/>
      <c r="H150" s="356"/>
      <c r="I150" s="356"/>
      <c r="J150" s="356"/>
      <c r="K150" s="384"/>
    </row>
    <row r="151" s="1" customFormat="1" ht="15" customHeight="1">
      <c r="B151" s="361"/>
      <c r="C151" s="388" t="s">
        <v>6398</v>
      </c>
      <c r="D151" s="336"/>
      <c r="E151" s="336"/>
      <c r="F151" s="389" t="s">
        <v>6395</v>
      </c>
      <c r="G151" s="336"/>
      <c r="H151" s="388" t="s">
        <v>6435</v>
      </c>
      <c r="I151" s="388" t="s">
        <v>6397</v>
      </c>
      <c r="J151" s="388">
        <v>120</v>
      </c>
      <c r="K151" s="384"/>
    </row>
    <row r="152" s="1" customFormat="1" ht="15" customHeight="1">
      <c r="B152" s="361"/>
      <c r="C152" s="388" t="s">
        <v>6444</v>
      </c>
      <c r="D152" s="336"/>
      <c r="E152" s="336"/>
      <c r="F152" s="389" t="s">
        <v>6395</v>
      </c>
      <c r="G152" s="336"/>
      <c r="H152" s="388" t="s">
        <v>6455</v>
      </c>
      <c r="I152" s="388" t="s">
        <v>6397</v>
      </c>
      <c r="J152" s="388" t="s">
        <v>6446</v>
      </c>
      <c r="K152" s="384"/>
    </row>
    <row r="153" s="1" customFormat="1" ht="15" customHeight="1">
      <c r="B153" s="361"/>
      <c r="C153" s="388" t="s">
        <v>85</v>
      </c>
      <c r="D153" s="336"/>
      <c r="E153" s="336"/>
      <c r="F153" s="389" t="s">
        <v>6395</v>
      </c>
      <c r="G153" s="336"/>
      <c r="H153" s="388" t="s">
        <v>6456</v>
      </c>
      <c r="I153" s="388" t="s">
        <v>6397</v>
      </c>
      <c r="J153" s="388" t="s">
        <v>6446</v>
      </c>
      <c r="K153" s="384"/>
    </row>
    <row r="154" s="1" customFormat="1" ht="15" customHeight="1">
      <c r="B154" s="361"/>
      <c r="C154" s="388" t="s">
        <v>6400</v>
      </c>
      <c r="D154" s="336"/>
      <c r="E154" s="336"/>
      <c r="F154" s="389" t="s">
        <v>6401</v>
      </c>
      <c r="G154" s="336"/>
      <c r="H154" s="388" t="s">
        <v>6435</v>
      </c>
      <c r="I154" s="388" t="s">
        <v>6397</v>
      </c>
      <c r="J154" s="388">
        <v>50</v>
      </c>
      <c r="K154" s="384"/>
    </row>
    <row r="155" s="1" customFormat="1" ht="15" customHeight="1">
      <c r="B155" s="361"/>
      <c r="C155" s="388" t="s">
        <v>6403</v>
      </c>
      <c r="D155" s="336"/>
      <c r="E155" s="336"/>
      <c r="F155" s="389" t="s">
        <v>6395</v>
      </c>
      <c r="G155" s="336"/>
      <c r="H155" s="388" t="s">
        <v>6435</v>
      </c>
      <c r="I155" s="388" t="s">
        <v>6405</v>
      </c>
      <c r="J155" s="388"/>
      <c r="K155" s="384"/>
    </row>
    <row r="156" s="1" customFormat="1" ht="15" customHeight="1">
      <c r="B156" s="361"/>
      <c r="C156" s="388" t="s">
        <v>6414</v>
      </c>
      <c r="D156" s="336"/>
      <c r="E156" s="336"/>
      <c r="F156" s="389" t="s">
        <v>6401</v>
      </c>
      <c r="G156" s="336"/>
      <c r="H156" s="388" t="s">
        <v>6435</v>
      </c>
      <c r="I156" s="388" t="s">
        <v>6397</v>
      </c>
      <c r="J156" s="388">
        <v>50</v>
      </c>
      <c r="K156" s="384"/>
    </row>
    <row r="157" s="1" customFormat="1" ht="15" customHeight="1">
      <c r="B157" s="361"/>
      <c r="C157" s="388" t="s">
        <v>6422</v>
      </c>
      <c r="D157" s="336"/>
      <c r="E157" s="336"/>
      <c r="F157" s="389" t="s">
        <v>6401</v>
      </c>
      <c r="G157" s="336"/>
      <c r="H157" s="388" t="s">
        <v>6435</v>
      </c>
      <c r="I157" s="388" t="s">
        <v>6397</v>
      </c>
      <c r="J157" s="388">
        <v>50</v>
      </c>
      <c r="K157" s="384"/>
    </row>
    <row r="158" s="1" customFormat="1" ht="15" customHeight="1">
      <c r="B158" s="361"/>
      <c r="C158" s="388" t="s">
        <v>6420</v>
      </c>
      <c r="D158" s="336"/>
      <c r="E158" s="336"/>
      <c r="F158" s="389" t="s">
        <v>6401</v>
      </c>
      <c r="G158" s="336"/>
      <c r="H158" s="388" t="s">
        <v>6435</v>
      </c>
      <c r="I158" s="388" t="s">
        <v>6397</v>
      </c>
      <c r="J158" s="388">
        <v>50</v>
      </c>
      <c r="K158" s="384"/>
    </row>
    <row r="159" s="1" customFormat="1" ht="15" customHeight="1">
      <c r="B159" s="361"/>
      <c r="C159" s="388" t="s">
        <v>191</v>
      </c>
      <c r="D159" s="336"/>
      <c r="E159" s="336"/>
      <c r="F159" s="389" t="s">
        <v>6395</v>
      </c>
      <c r="G159" s="336"/>
      <c r="H159" s="388" t="s">
        <v>6457</v>
      </c>
      <c r="I159" s="388" t="s">
        <v>6397</v>
      </c>
      <c r="J159" s="388" t="s">
        <v>6458</v>
      </c>
      <c r="K159" s="384"/>
    </row>
    <row r="160" s="1" customFormat="1" ht="15" customHeight="1">
      <c r="B160" s="361"/>
      <c r="C160" s="388" t="s">
        <v>6459</v>
      </c>
      <c r="D160" s="336"/>
      <c r="E160" s="336"/>
      <c r="F160" s="389" t="s">
        <v>6395</v>
      </c>
      <c r="G160" s="336"/>
      <c r="H160" s="388" t="s">
        <v>6460</v>
      </c>
      <c r="I160" s="388" t="s">
        <v>6430</v>
      </c>
      <c r="J160" s="388"/>
      <c r="K160" s="384"/>
    </row>
    <row r="161" s="1" customFormat="1" ht="15" customHeight="1">
      <c r="B161" s="390"/>
      <c r="C161" s="370"/>
      <c r="D161" s="370"/>
      <c r="E161" s="370"/>
      <c r="F161" s="370"/>
      <c r="G161" s="370"/>
      <c r="H161" s="370"/>
      <c r="I161" s="370"/>
      <c r="J161" s="370"/>
      <c r="K161" s="391"/>
    </row>
    <row r="162" s="1" customFormat="1" ht="18.75" customHeight="1">
      <c r="B162" s="372"/>
      <c r="C162" s="382"/>
      <c r="D162" s="382"/>
      <c r="E162" s="382"/>
      <c r="F162" s="392"/>
      <c r="G162" s="382"/>
      <c r="H162" s="382"/>
      <c r="I162" s="382"/>
      <c r="J162" s="382"/>
      <c r="K162" s="372"/>
    </row>
    <row r="163" s="1" customFormat="1" ht="18.75" customHeight="1"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</row>
    <row r="164" s="1" customFormat="1" ht="7.5" customHeight="1">
      <c r="B164" s="323"/>
      <c r="C164" s="324"/>
      <c r="D164" s="324"/>
      <c r="E164" s="324"/>
      <c r="F164" s="324"/>
      <c r="G164" s="324"/>
      <c r="H164" s="324"/>
      <c r="I164" s="324"/>
      <c r="J164" s="324"/>
      <c r="K164" s="325"/>
    </row>
    <row r="165" s="1" customFormat="1" ht="45" customHeight="1">
      <c r="B165" s="326"/>
      <c r="C165" s="327" t="s">
        <v>6461</v>
      </c>
      <c r="D165" s="327"/>
      <c r="E165" s="327"/>
      <c r="F165" s="327"/>
      <c r="G165" s="327"/>
      <c r="H165" s="327"/>
      <c r="I165" s="327"/>
      <c r="J165" s="327"/>
      <c r="K165" s="328"/>
    </row>
    <row r="166" s="1" customFormat="1" ht="17.25" customHeight="1">
      <c r="B166" s="326"/>
      <c r="C166" s="351" t="s">
        <v>6389</v>
      </c>
      <c r="D166" s="351"/>
      <c r="E166" s="351"/>
      <c r="F166" s="351" t="s">
        <v>6390</v>
      </c>
      <c r="G166" s="393"/>
      <c r="H166" s="394" t="s">
        <v>55</v>
      </c>
      <c r="I166" s="394" t="s">
        <v>58</v>
      </c>
      <c r="J166" s="351" t="s">
        <v>6391</v>
      </c>
      <c r="K166" s="328"/>
    </row>
    <row r="167" s="1" customFormat="1" ht="17.25" customHeight="1">
      <c r="B167" s="329"/>
      <c r="C167" s="353" t="s">
        <v>6392</v>
      </c>
      <c r="D167" s="353"/>
      <c r="E167" s="353"/>
      <c r="F167" s="354" t="s">
        <v>6393</v>
      </c>
      <c r="G167" s="395"/>
      <c r="H167" s="396"/>
      <c r="I167" s="396"/>
      <c r="J167" s="353" t="s">
        <v>6394</v>
      </c>
      <c r="K167" s="331"/>
    </row>
    <row r="168" s="1" customFormat="1" ht="5.25" customHeight="1">
      <c r="B168" s="361"/>
      <c r="C168" s="356"/>
      <c r="D168" s="356"/>
      <c r="E168" s="356"/>
      <c r="F168" s="356"/>
      <c r="G168" s="357"/>
      <c r="H168" s="356"/>
      <c r="I168" s="356"/>
      <c r="J168" s="356"/>
      <c r="K168" s="384"/>
    </row>
    <row r="169" s="1" customFormat="1" ht="15" customHeight="1">
      <c r="B169" s="361"/>
      <c r="C169" s="336" t="s">
        <v>6398</v>
      </c>
      <c r="D169" s="336"/>
      <c r="E169" s="336"/>
      <c r="F169" s="359" t="s">
        <v>6395</v>
      </c>
      <c r="G169" s="336"/>
      <c r="H169" s="336" t="s">
        <v>6435</v>
      </c>
      <c r="I169" s="336" t="s">
        <v>6397</v>
      </c>
      <c r="J169" s="336">
        <v>120</v>
      </c>
      <c r="K169" s="384"/>
    </row>
    <row r="170" s="1" customFormat="1" ht="15" customHeight="1">
      <c r="B170" s="361"/>
      <c r="C170" s="336" t="s">
        <v>6444</v>
      </c>
      <c r="D170" s="336"/>
      <c r="E170" s="336"/>
      <c r="F170" s="359" t="s">
        <v>6395</v>
      </c>
      <c r="G170" s="336"/>
      <c r="H170" s="336" t="s">
        <v>6445</v>
      </c>
      <c r="I170" s="336" t="s">
        <v>6397</v>
      </c>
      <c r="J170" s="336" t="s">
        <v>6446</v>
      </c>
      <c r="K170" s="384"/>
    </row>
    <row r="171" s="1" customFormat="1" ht="15" customHeight="1">
      <c r="B171" s="361"/>
      <c r="C171" s="336" t="s">
        <v>85</v>
      </c>
      <c r="D171" s="336"/>
      <c r="E171" s="336"/>
      <c r="F171" s="359" t="s">
        <v>6395</v>
      </c>
      <c r="G171" s="336"/>
      <c r="H171" s="336" t="s">
        <v>6462</v>
      </c>
      <c r="I171" s="336" t="s">
        <v>6397</v>
      </c>
      <c r="J171" s="336" t="s">
        <v>6446</v>
      </c>
      <c r="K171" s="384"/>
    </row>
    <row r="172" s="1" customFormat="1" ht="15" customHeight="1">
      <c r="B172" s="361"/>
      <c r="C172" s="336" t="s">
        <v>6400</v>
      </c>
      <c r="D172" s="336"/>
      <c r="E172" s="336"/>
      <c r="F172" s="359" t="s">
        <v>6401</v>
      </c>
      <c r="G172" s="336"/>
      <c r="H172" s="336" t="s">
        <v>6462</v>
      </c>
      <c r="I172" s="336" t="s">
        <v>6397</v>
      </c>
      <c r="J172" s="336">
        <v>50</v>
      </c>
      <c r="K172" s="384"/>
    </row>
    <row r="173" s="1" customFormat="1" ht="15" customHeight="1">
      <c r="B173" s="361"/>
      <c r="C173" s="336" t="s">
        <v>6403</v>
      </c>
      <c r="D173" s="336"/>
      <c r="E173" s="336"/>
      <c r="F173" s="359" t="s">
        <v>6395</v>
      </c>
      <c r="G173" s="336"/>
      <c r="H173" s="336" t="s">
        <v>6462</v>
      </c>
      <c r="I173" s="336" t="s">
        <v>6405</v>
      </c>
      <c r="J173" s="336"/>
      <c r="K173" s="384"/>
    </row>
    <row r="174" s="1" customFormat="1" ht="15" customHeight="1">
      <c r="B174" s="361"/>
      <c r="C174" s="336" t="s">
        <v>6414</v>
      </c>
      <c r="D174" s="336"/>
      <c r="E174" s="336"/>
      <c r="F174" s="359" t="s">
        <v>6401</v>
      </c>
      <c r="G174" s="336"/>
      <c r="H174" s="336" t="s">
        <v>6462</v>
      </c>
      <c r="I174" s="336" t="s">
        <v>6397</v>
      </c>
      <c r="J174" s="336">
        <v>50</v>
      </c>
      <c r="K174" s="384"/>
    </row>
    <row r="175" s="1" customFormat="1" ht="15" customHeight="1">
      <c r="B175" s="361"/>
      <c r="C175" s="336" t="s">
        <v>6422</v>
      </c>
      <c r="D175" s="336"/>
      <c r="E175" s="336"/>
      <c r="F175" s="359" t="s">
        <v>6401</v>
      </c>
      <c r="G175" s="336"/>
      <c r="H175" s="336" t="s">
        <v>6462</v>
      </c>
      <c r="I175" s="336" t="s">
        <v>6397</v>
      </c>
      <c r="J175" s="336">
        <v>50</v>
      </c>
      <c r="K175" s="384"/>
    </row>
    <row r="176" s="1" customFormat="1" ht="15" customHeight="1">
      <c r="B176" s="361"/>
      <c r="C176" s="336" t="s">
        <v>6420</v>
      </c>
      <c r="D176" s="336"/>
      <c r="E176" s="336"/>
      <c r="F176" s="359" t="s">
        <v>6401</v>
      </c>
      <c r="G176" s="336"/>
      <c r="H176" s="336" t="s">
        <v>6462</v>
      </c>
      <c r="I176" s="336" t="s">
        <v>6397</v>
      </c>
      <c r="J176" s="336">
        <v>50</v>
      </c>
      <c r="K176" s="384"/>
    </row>
    <row r="177" s="1" customFormat="1" ht="15" customHeight="1">
      <c r="B177" s="361"/>
      <c r="C177" s="336" t="s">
        <v>199</v>
      </c>
      <c r="D177" s="336"/>
      <c r="E177" s="336"/>
      <c r="F177" s="359" t="s">
        <v>6395</v>
      </c>
      <c r="G177" s="336"/>
      <c r="H177" s="336" t="s">
        <v>6463</v>
      </c>
      <c r="I177" s="336" t="s">
        <v>6464</v>
      </c>
      <c r="J177" s="336"/>
      <c r="K177" s="384"/>
    </row>
    <row r="178" s="1" customFormat="1" ht="15" customHeight="1">
      <c r="B178" s="361"/>
      <c r="C178" s="336" t="s">
        <v>58</v>
      </c>
      <c r="D178" s="336"/>
      <c r="E178" s="336"/>
      <c r="F178" s="359" t="s">
        <v>6395</v>
      </c>
      <c r="G178" s="336"/>
      <c r="H178" s="336" t="s">
        <v>6465</v>
      </c>
      <c r="I178" s="336" t="s">
        <v>6466</v>
      </c>
      <c r="J178" s="336">
        <v>1</v>
      </c>
      <c r="K178" s="384"/>
    </row>
    <row r="179" s="1" customFormat="1" ht="15" customHeight="1">
      <c r="B179" s="361"/>
      <c r="C179" s="336" t="s">
        <v>54</v>
      </c>
      <c r="D179" s="336"/>
      <c r="E179" s="336"/>
      <c r="F179" s="359" t="s">
        <v>6395</v>
      </c>
      <c r="G179" s="336"/>
      <c r="H179" s="336" t="s">
        <v>6467</v>
      </c>
      <c r="I179" s="336" t="s">
        <v>6397</v>
      </c>
      <c r="J179" s="336">
        <v>20</v>
      </c>
      <c r="K179" s="384"/>
    </row>
    <row r="180" s="1" customFormat="1" ht="15" customHeight="1">
      <c r="B180" s="361"/>
      <c r="C180" s="336" t="s">
        <v>55</v>
      </c>
      <c r="D180" s="336"/>
      <c r="E180" s="336"/>
      <c r="F180" s="359" t="s">
        <v>6395</v>
      </c>
      <c r="G180" s="336"/>
      <c r="H180" s="336" t="s">
        <v>6468</v>
      </c>
      <c r="I180" s="336" t="s">
        <v>6397</v>
      </c>
      <c r="J180" s="336">
        <v>255</v>
      </c>
      <c r="K180" s="384"/>
    </row>
    <row r="181" s="1" customFormat="1" ht="15" customHeight="1">
      <c r="B181" s="361"/>
      <c r="C181" s="336" t="s">
        <v>200</v>
      </c>
      <c r="D181" s="336"/>
      <c r="E181" s="336"/>
      <c r="F181" s="359" t="s">
        <v>6395</v>
      </c>
      <c r="G181" s="336"/>
      <c r="H181" s="336" t="s">
        <v>6359</v>
      </c>
      <c r="I181" s="336" t="s">
        <v>6397</v>
      </c>
      <c r="J181" s="336">
        <v>10</v>
      </c>
      <c r="K181" s="384"/>
    </row>
    <row r="182" s="1" customFormat="1" ht="15" customHeight="1">
      <c r="B182" s="361"/>
      <c r="C182" s="336" t="s">
        <v>201</v>
      </c>
      <c r="D182" s="336"/>
      <c r="E182" s="336"/>
      <c r="F182" s="359" t="s">
        <v>6395</v>
      </c>
      <c r="G182" s="336"/>
      <c r="H182" s="336" t="s">
        <v>6469</v>
      </c>
      <c r="I182" s="336" t="s">
        <v>6430</v>
      </c>
      <c r="J182" s="336"/>
      <c r="K182" s="384"/>
    </row>
    <row r="183" s="1" customFormat="1" ht="15" customHeight="1">
      <c r="B183" s="361"/>
      <c r="C183" s="336" t="s">
        <v>6470</v>
      </c>
      <c r="D183" s="336"/>
      <c r="E183" s="336"/>
      <c r="F183" s="359" t="s">
        <v>6395</v>
      </c>
      <c r="G183" s="336"/>
      <c r="H183" s="336" t="s">
        <v>6471</v>
      </c>
      <c r="I183" s="336" t="s">
        <v>6430</v>
      </c>
      <c r="J183" s="336"/>
      <c r="K183" s="384"/>
    </row>
    <row r="184" s="1" customFormat="1" ht="15" customHeight="1">
      <c r="B184" s="361"/>
      <c r="C184" s="336" t="s">
        <v>6459</v>
      </c>
      <c r="D184" s="336"/>
      <c r="E184" s="336"/>
      <c r="F184" s="359" t="s">
        <v>6395</v>
      </c>
      <c r="G184" s="336"/>
      <c r="H184" s="336" t="s">
        <v>6472</v>
      </c>
      <c r="I184" s="336" t="s">
        <v>6430</v>
      </c>
      <c r="J184" s="336"/>
      <c r="K184" s="384"/>
    </row>
    <row r="185" s="1" customFormat="1" ht="15" customHeight="1">
      <c r="B185" s="361"/>
      <c r="C185" s="336" t="s">
        <v>203</v>
      </c>
      <c r="D185" s="336"/>
      <c r="E185" s="336"/>
      <c r="F185" s="359" t="s">
        <v>6401</v>
      </c>
      <c r="G185" s="336"/>
      <c r="H185" s="336" t="s">
        <v>6473</v>
      </c>
      <c r="I185" s="336" t="s">
        <v>6397</v>
      </c>
      <c r="J185" s="336">
        <v>50</v>
      </c>
      <c r="K185" s="384"/>
    </row>
    <row r="186" s="1" customFormat="1" ht="15" customHeight="1">
      <c r="B186" s="361"/>
      <c r="C186" s="336" t="s">
        <v>6474</v>
      </c>
      <c r="D186" s="336"/>
      <c r="E186" s="336"/>
      <c r="F186" s="359" t="s">
        <v>6401</v>
      </c>
      <c r="G186" s="336"/>
      <c r="H186" s="336" t="s">
        <v>6475</v>
      </c>
      <c r="I186" s="336" t="s">
        <v>6476</v>
      </c>
      <c r="J186" s="336"/>
      <c r="K186" s="384"/>
    </row>
    <row r="187" s="1" customFormat="1" ht="15" customHeight="1">
      <c r="B187" s="361"/>
      <c r="C187" s="336" t="s">
        <v>6477</v>
      </c>
      <c r="D187" s="336"/>
      <c r="E187" s="336"/>
      <c r="F187" s="359" t="s">
        <v>6401</v>
      </c>
      <c r="G187" s="336"/>
      <c r="H187" s="336" t="s">
        <v>6478</v>
      </c>
      <c r="I187" s="336" t="s">
        <v>6476</v>
      </c>
      <c r="J187" s="336"/>
      <c r="K187" s="384"/>
    </row>
    <row r="188" s="1" customFormat="1" ht="15" customHeight="1">
      <c r="B188" s="361"/>
      <c r="C188" s="336" t="s">
        <v>6479</v>
      </c>
      <c r="D188" s="336"/>
      <c r="E188" s="336"/>
      <c r="F188" s="359" t="s">
        <v>6401</v>
      </c>
      <c r="G188" s="336"/>
      <c r="H188" s="336" t="s">
        <v>6480</v>
      </c>
      <c r="I188" s="336" t="s">
        <v>6476</v>
      </c>
      <c r="J188" s="336"/>
      <c r="K188" s="384"/>
    </row>
    <row r="189" s="1" customFormat="1" ht="15" customHeight="1">
      <c r="B189" s="361"/>
      <c r="C189" s="397" t="s">
        <v>6481</v>
      </c>
      <c r="D189" s="336"/>
      <c r="E189" s="336"/>
      <c r="F189" s="359" t="s">
        <v>6401</v>
      </c>
      <c r="G189" s="336"/>
      <c r="H189" s="336" t="s">
        <v>6482</v>
      </c>
      <c r="I189" s="336" t="s">
        <v>6483</v>
      </c>
      <c r="J189" s="398" t="s">
        <v>6484</v>
      </c>
      <c r="K189" s="384"/>
    </row>
    <row r="190" s="18" customFormat="1" ht="15" customHeight="1">
      <c r="B190" s="399"/>
      <c r="C190" s="400" t="s">
        <v>6485</v>
      </c>
      <c r="D190" s="401"/>
      <c r="E190" s="401"/>
      <c r="F190" s="402" t="s">
        <v>6401</v>
      </c>
      <c r="G190" s="401"/>
      <c r="H190" s="401" t="s">
        <v>6486</v>
      </c>
      <c r="I190" s="401" t="s">
        <v>6483</v>
      </c>
      <c r="J190" s="403" t="s">
        <v>6484</v>
      </c>
      <c r="K190" s="404"/>
    </row>
    <row r="191" s="1" customFormat="1" ht="15" customHeight="1">
      <c r="B191" s="361"/>
      <c r="C191" s="397" t="s">
        <v>43</v>
      </c>
      <c r="D191" s="336"/>
      <c r="E191" s="336"/>
      <c r="F191" s="359" t="s">
        <v>6395</v>
      </c>
      <c r="G191" s="336"/>
      <c r="H191" s="333" t="s">
        <v>6487</v>
      </c>
      <c r="I191" s="336" t="s">
        <v>6488</v>
      </c>
      <c r="J191" s="336"/>
      <c r="K191" s="384"/>
    </row>
    <row r="192" s="1" customFormat="1" ht="15" customHeight="1">
      <c r="B192" s="361"/>
      <c r="C192" s="397" t="s">
        <v>6489</v>
      </c>
      <c r="D192" s="336"/>
      <c r="E192" s="336"/>
      <c r="F192" s="359" t="s">
        <v>6395</v>
      </c>
      <c r="G192" s="336"/>
      <c r="H192" s="336" t="s">
        <v>6490</v>
      </c>
      <c r="I192" s="336" t="s">
        <v>6430</v>
      </c>
      <c r="J192" s="336"/>
      <c r="K192" s="384"/>
    </row>
    <row r="193" s="1" customFormat="1" ht="15" customHeight="1">
      <c r="B193" s="361"/>
      <c r="C193" s="397" t="s">
        <v>6491</v>
      </c>
      <c r="D193" s="336"/>
      <c r="E193" s="336"/>
      <c r="F193" s="359" t="s">
        <v>6395</v>
      </c>
      <c r="G193" s="336"/>
      <c r="H193" s="336" t="s">
        <v>6492</v>
      </c>
      <c r="I193" s="336" t="s">
        <v>6430</v>
      </c>
      <c r="J193" s="336"/>
      <c r="K193" s="384"/>
    </row>
    <row r="194" s="1" customFormat="1" ht="15" customHeight="1">
      <c r="B194" s="361"/>
      <c r="C194" s="397" t="s">
        <v>6493</v>
      </c>
      <c r="D194" s="336"/>
      <c r="E194" s="336"/>
      <c r="F194" s="359" t="s">
        <v>6401</v>
      </c>
      <c r="G194" s="336"/>
      <c r="H194" s="336" t="s">
        <v>6494</v>
      </c>
      <c r="I194" s="336" t="s">
        <v>6430</v>
      </c>
      <c r="J194" s="336"/>
      <c r="K194" s="384"/>
    </row>
    <row r="195" s="1" customFormat="1" ht="15" customHeight="1">
      <c r="B195" s="390"/>
      <c r="C195" s="405"/>
      <c r="D195" s="370"/>
      <c r="E195" s="370"/>
      <c r="F195" s="370"/>
      <c r="G195" s="370"/>
      <c r="H195" s="370"/>
      <c r="I195" s="370"/>
      <c r="J195" s="370"/>
      <c r="K195" s="391"/>
    </row>
    <row r="196" s="1" customFormat="1" ht="18.75" customHeight="1">
      <c r="B196" s="372"/>
      <c r="C196" s="382"/>
      <c r="D196" s="382"/>
      <c r="E196" s="382"/>
      <c r="F196" s="392"/>
      <c r="G196" s="382"/>
      <c r="H196" s="382"/>
      <c r="I196" s="382"/>
      <c r="J196" s="382"/>
      <c r="K196" s="372"/>
    </row>
    <row r="197" s="1" customFormat="1" ht="18.75" customHeight="1">
      <c r="B197" s="372"/>
      <c r="C197" s="382"/>
      <c r="D197" s="382"/>
      <c r="E197" s="382"/>
      <c r="F197" s="392"/>
      <c r="G197" s="382"/>
      <c r="H197" s="382"/>
      <c r="I197" s="382"/>
      <c r="J197" s="382"/>
      <c r="K197" s="372"/>
    </row>
    <row r="198" s="1" customFormat="1" ht="18.75" customHeight="1">
      <c r="B198" s="344"/>
      <c r="C198" s="344"/>
      <c r="D198" s="344"/>
      <c r="E198" s="344"/>
      <c r="F198" s="344"/>
      <c r="G198" s="344"/>
      <c r="H198" s="344"/>
      <c r="I198" s="344"/>
      <c r="J198" s="344"/>
      <c r="K198" s="344"/>
    </row>
    <row r="199" s="1" customFormat="1" ht="13.5">
      <c r="B199" s="323"/>
      <c r="C199" s="324"/>
      <c r="D199" s="324"/>
      <c r="E199" s="324"/>
      <c r="F199" s="324"/>
      <c r="G199" s="324"/>
      <c r="H199" s="324"/>
      <c r="I199" s="324"/>
      <c r="J199" s="324"/>
      <c r="K199" s="325"/>
    </row>
    <row r="200" s="1" customFormat="1" ht="21">
      <c r="B200" s="326"/>
      <c r="C200" s="327" t="s">
        <v>6495</v>
      </c>
      <c r="D200" s="327"/>
      <c r="E200" s="327"/>
      <c r="F200" s="327"/>
      <c r="G200" s="327"/>
      <c r="H200" s="327"/>
      <c r="I200" s="327"/>
      <c r="J200" s="327"/>
      <c r="K200" s="328"/>
    </row>
    <row r="201" s="1" customFormat="1" ht="25.5" customHeight="1">
      <c r="B201" s="326"/>
      <c r="C201" s="406" t="s">
        <v>6496</v>
      </c>
      <c r="D201" s="406"/>
      <c r="E201" s="406"/>
      <c r="F201" s="406" t="s">
        <v>6497</v>
      </c>
      <c r="G201" s="407"/>
      <c r="H201" s="406" t="s">
        <v>6498</v>
      </c>
      <c r="I201" s="406"/>
      <c r="J201" s="406"/>
      <c r="K201" s="328"/>
    </row>
    <row r="202" s="1" customFormat="1" ht="5.25" customHeight="1">
      <c r="B202" s="361"/>
      <c r="C202" s="356"/>
      <c r="D202" s="356"/>
      <c r="E202" s="356"/>
      <c r="F202" s="356"/>
      <c r="G202" s="382"/>
      <c r="H202" s="356"/>
      <c r="I202" s="356"/>
      <c r="J202" s="356"/>
      <c r="K202" s="384"/>
    </row>
    <row r="203" s="1" customFormat="1" ht="15" customHeight="1">
      <c r="B203" s="361"/>
      <c r="C203" s="336" t="s">
        <v>6488</v>
      </c>
      <c r="D203" s="336"/>
      <c r="E203" s="336"/>
      <c r="F203" s="359" t="s">
        <v>44</v>
      </c>
      <c r="G203" s="336"/>
      <c r="H203" s="336" t="s">
        <v>6499</v>
      </c>
      <c r="I203" s="336"/>
      <c r="J203" s="336"/>
      <c r="K203" s="384"/>
    </row>
    <row r="204" s="1" customFormat="1" ht="15" customHeight="1">
      <c r="B204" s="361"/>
      <c r="C204" s="336"/>
      <c r="D204" s="336"/>
      <c r="E204" s="336"/>
      <c r="F204" s="359" t="s">
        <v>45</v>
      </c>
      <c r="G204" s="336"/>
      <c r="H204" s="336" t="s">
        <v>6500</v>
      </c>
      <c r="I204" s="336"/>
      <c r="J204" s="336"/>
      <c r="K204" s="384"/>
    </row>
    <row r="205" s="1" customFormat="1" ht="15" customHeight="1">
      <c r="B205" s="361"/>
      <c r="C205" s="336"/>
      <c r="D205" s="336"/>
      <c r="E205" s="336"/>
      <c r="F205" s="359" t="s">
        <v>48</v>
      </c>
      <c r="G205" s="336"/>
      <c r="H205" s="336" t="s">
        <v>6501</v>
      </c>
      <c r="I205" s="336"/>
      <c r="J205" s="336"/>
      <c r="K205" s="384"/>
    </row>
    <row r="206" s="1" customFormat="1" ht="15" customHeight="1">
      <c r="B206" s="361"/>
      <c r="C206" s="336"/>
      <c r="D206" s="336"/>
      <c r="E206" s="336"/>
      <c r="F206" s="359" t="s">
        <v>46</v>
      </c>
      <c r="G206" s="336"/>
      <c r="H206" s="336" t="s">
        <v>6502</v>
      </c>
      <c r="I206" s="336"/>
      <c r="J206" s="336"/>
      <c r="K206" s="384"/>
    </row>
    <row r="207" s="1" customFormat="1" ht="15" customHeight="1">
      <c r="B207" s="361"/>
      <c r="C207" s="336"/>
      <c r="D207" s="336"/>
      <c r="E207" s="336"/>
      <c r="F207" s="359" t="s">
        <v>47</v>
      </c>
      <c r="G207" s="336"/>
      <c r="H207" s="336" t="s">
        <v>6503</v>
      </c>
      <c r="I207" s="336"/>
      <c r="J207" s="336"/>
      <c r="K207" s="384"/>
    </row>
    <row r="208" s="1" customFormat="1" ht="15" customHeight="1">
      <c r="B208" s="361"/>
      <c r="C208" s="336"/>
      <c r="D208" s="336"/>
      <c r="E208" s="336"/>
      <c r="F208" s="359"/>
      <c r="G208" s="336"/>
      <c r="H208" s="336"/>
      <c r="I208" s="336"/>
      <c r="J208" s="336"/>
      <c r="K208" s="384"/>
    </row>
    <row r="209" s="1" customFormat="1" ht="15" customHeight="1">
      <c r="B209" s="361"/>
      <c r="C209" s="336" t="s">
        <v>6442</v>
      </c>
      <c r="D209" s="336"/>
      <c r="E209" s="336"/>
      <c r="F209" s="359" t="s">
        <v>79</v>
      </c>
      <c r="G209" s="336"/>
      <c r="H209" s="336" t="s">
        <v>6504</v>
      </c>
      <c r="I209" s="336"/>
      <c r="J209" s="336"/>
      <c r="K209" s="384"/>
    </row>
    <row r="210" s="1" customFormat="1" ht="15" customHeight="1">
      <c r="B210" s="361"/>
      <c r="C210" s="336"/>
      <c r="D210" s="336"/>
      <c r="E210" s="336"/>
      <c r="F210" s="359" t="s">
        <v>6339</v>
      </c>
      <c r="G210" s="336"/>
      <c r="H210" s="336" t="s">
        <v>6340</v>
      </c>
      <c r="I210" s="336"/>
      <c r="J210" s="336"/>
      <c r="K210" s="384"/>
    </row>
    <row r="211" s="1" customFormat="1" ht="15" customHeight="1">
      <c r="B211" s="361"/>
      <c r="C211" s="336"/>
      <c r="D211" s="336"/>
      <c r="E211" s="336"/>
      <c r="F211" s="359" t="s">
        <v>6337</v>
      </c>
      <c r="G211" s="336"/>
      <c r="H211" s="336" t="s">
        <v>6505</v>
      </c>
      <c r="I211" s="336"/>
      <c r="J211" s="336"/>
      <c r="K211" s="384"/>
    </row>
    <row r="212" s="1" customFormat="1" ht="15" customHeight="1">
      <c r="B212" s="408"/>
      <c r="C212" s="336"/>
      <c r="D212" s="336"/>
      <c r="E212" s="336"/>
      <c r="F212" s="359" t="s">
        <v>6341</v>
      </c>
      <c r="G212" s="397"/>
      <c r="H212" s="388" t="s">
        <v>6342</v>
      </c>
      <c r="I212" s="388"/>
      <c r="J212" s="388"/>
      <c r="K212" s="409"/>
    </row>
    <row r="213" s="1" customFormat="1" ht="15" customHeight="1">
      <c r="B213" s="408"/>
      <c r="C213" s="336"/>
      <c r="D213" s="336"/>
      <c r="E213" s="336"/>
      <c r="F213" s="359" t="s">
        <v>6343</v>
      </c>
      <c r="G213" s="397"/>
      <c r="H213" s="388" t="s">
        <v>6506</v>
      </c>
      <c r="I213" s="388"/>
      <c r="J213" s="388"/>
      <c r="K213" s="409"/>
    </row>
    <row r="214" s="1" customFormat="1" ht="15" customHeight="1">
      <c r="B214" s="408"/>
      <c r="C214" s="336"/>
      <c r="D214" s="336"/>
      <c r="E214" s="336"/>
      <c r="F214" s="359"/>
      <c r="G214" s="397"/>
      <c r="H214" s="388"/>
      <c r="I214" s="388"/>
      <c r="J214" s="388"/>
      <c r="K214" s="409"/>
    </row>
    <row r="215" s="1" customFormat="1" ht="15" customHeight="1">
      <c r="B215" s="408"/>
      <c r="C215" s="336" t="s">
        <v>6466</v>
      </c>
      <c r="D215" s="336"/>
      <c r="E215" s="336"/>
      <c r="F215" s="359">
        <v>1</v>
      </c>
      <c r="G215" s="397"/>
      <c r="H215" s="388" t="s">
        <v>6507</v>
      </c>
      <c r="I215" s="388"/>
      <c r="J215" s="388"/>
      <c r="K215" s="409"/>
    </row>
    <row r="216" s="1" customFormat="1" ht="15" customHeight="1">
      <c r="B216" s="408"/>
      <c r="C216" s="336"/>
      <c r="D216" s="336"/>
      <c r="E216" s="336"/>
      <c r="F216" s="359">
        <v>2</v>
      </c>
      <c r="G216" s="397"/>
      <c r="H216" s="388" t="s">
        <v>6508</v>
      </c>
      <c r="I216" s="388"/>
      <c r="J216" s="388"/>
      <c r="K216" s="409"/>
    </row>
    <row r="217" s="1" customFormat="1" ht="15" customHeight="1">
      <c r="B217" s="408"/>
      <c r="C217" s="336"/>
      <c r="D217" s="336"/>
      <c r="E217" s="336"/>
      <c r="F217" s="359">
        <v>3</v>
      </c>
      <c r="G217" s="397"/>
      <c r="H217" s="388" t="s">
        <v>6509</v>
      </c>
      <c r="I217" s="388"/>
      <c r="J217" s="388"/>
      <c r="K217" s="409"/>
    </row>
    <row r="218" s="1" customFormat="1" ht="15" customHeight="1">
      <c r="B218" s="408"/>
      <c r="C218" s="336"/>
      <c r="D218" s="336"/>
      <c r="E218" s="336"/>
      <c r="F218" s="359">
        <v>4</v>
      </c>
      <c r="G218" s="397"/>
      <c r="H218" s="388" t="s">
        <v>6510</v>
      </c>
      <c r="I218" s="388"/>
      <c r="J218" s="388"/>
      <c r="K218" s="409"/>
    </row>
    <row r="219" s="1" customFormat="1" ht="12.75" customHeight="1">
      <c r="B219" s="410"/>
      <c r="C219" s="411"/>
      <c r="D219" s="411"/>
      <c r="E219" s="411"/>
      <c r="F219" s="411"/>
      <c r="G219" s="411"/>
      <c r="H219" s="411"/>
      <c r="I219" s="411"/>
      <c r="J219" s="411"/>
      <c r="K219" s="41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Terezie horackova</dc:creator>
  <cp:lastModifiedBy>Terezie horackova</cp:lastModifiedBy>
  <dcterms:created xsi:type="dcterms:W3CDTF">2025-01-26T22:33:30Z</dcterms:created>
  <dcterms:modified xsi:type="dcterms:W3CDTF">2025-01-26T22:34:30Z</dcterms:modified>
</cp:coreProperties>
</file>