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Pol'!$A$1:$Y$299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/>
  <c r="I19" s="1"/>
  <c r="I61"/>
  <c r="I60"/>
  <c r="I59"/>
  <c r="I58"/>
  <c r="I57"/>
  <c r="I56"/>
  <c r="I55"/>
  <c r="I54"/>
  <c r="I53"/>
  <c r="I52"/>
  <c r="G41"/>
  <c r="F41"/>
  <c r="G40"/>
  <c r="F40"/>
  <c r="G39"/>
  <c r="G42" s="1"/>
  <c r="G25" s="1"/>
  <c r="A25" s="1"/>
  <c r="F39"/>
  <c r="G289" i="12"/>
  <c r="BA219"/>
  <c r="G9"/>
  <c r="I9"/>
  <c r="I8" s="1"/>
  <c r="K9"/>
  <c r="M9"/>
  <c r="O9"/>
  <c r="Q9"/>
  <c r="Q8" s="1"/>
  <c r="V9"/>
  <c r="G13"/>
  <c r="G8" s="1"/>
  <c r="I13"/>
  <c r="K13"/>
  <c r="K8" s="1"/>
  <c r="O13"/>
  <c r="O8" s="1"/>
  <c r="Q13"/>
  <c r="V13"/>
  <c r="V8" s="1"/>
  <c r="G18"/>
  <c r="I18"/>
  <c r="K18"/>
  <c r="M18"/>
  <c r="O18"/>
  <c r="Q18"/>
  <c r="V18"/>
  <c r="G22"/>
  <c r="I22"/>
  <c r="I21" s="1"/>
  <c r="K22"/>
  <c r="M22"/>
  <c r="O22"/>
  <c r="Q22"/>
  <c r="Q21" s="1"/>
  <c r="V22"/>
  <c r="G26"/>
  <c r="G21" s="1"/>
  <c r="I26"/>
  <c r="K26"/>
  <c r="K21" s="1"/>
  <c r="O26"/>
  <c r="O21" s="1"/>
  <c r="Q26"/>
  <c r="V26"/>
  <c r="V21" s="1"/>
  <c r="G32"/>
  <c r="I32"/>
  <c r="I31" s="1"/>
  <c r="K32"/>
  <c r="M32"/>
  <c r="O32"/>
  <c r="Q32"/>
  <c r="Q31" s="1"/>
  <c r="V32"/>
  <c r="G36"/>
  <c r="M36" s="1"/>
  <c r="I36"/>
  <c r="K36"/>
  <c r="K31" s="1"/>
  <c r="O36"/>
  <c r="O31" s="1"/>
  <c r="Q36"/>
  <c r="V36"/>
  <c r="V31" s="1"/>
  <c r="G39"/>
  <c r="G38" s="1"/>
  <c r="I39"/>
  <c r="K39"/>
  <c r="K38" s="1"/>
  <c r="O39"/>
  <c r="O38" s="1"/>
  <c r="Q39"/>
  <c r="V39"/>
  <c r="V38" s="1"/>
  <c r="G42"/>
  <c r="I42"/>
  <c r="I38" s="1"/>
  <c r="K42"/>
  <c r="M42"/>
  <c r="O42"/>
  <c r="Q42"/>
  <c r="Q38" s="1"/>
  <c r="V42"/>
  <c r="G46"/>
  <c r="M46" s="1"/>
  <c r="I46"/>
  <c r="K46"/>
  <c r="O46"/>
  <c r="Q46"/>
  <c r="V46"/>
  <c r="G50"/>
  <c r="I50"/>
  <c r="K50"/>
  <c r="M50"/>
  <c r="O50"/>
  <c r="Q50"/>
  <c r="V50"/>
  <c r="G54"/>
  <c r="M54" s="1"/>
  <c r="I54"/>
  <c r="K54"/>
  <c r="O54"/>
  <c r="Q54"/>
  <c r="V54"/>
  <c r="G59"/>
  <c r="I59"/>
  <c r="K59"/>
  <c r="M59"/>
  <c r="O59"/>
  <c r="Q59"/>
  <c r="V59"/>
  <c r="G63"/>
  <c r="M63" s="1"/>
  <c r="I63"/>
  <c r="K63"/>
  <c r="O63"/>
  <c r="Q63"/>
  <c r="V63"/>
  <c r="G67"/>
  <c r="I67"/>
  <c r="K67"/>
  <c r="M67"/>
  <c r="O67"/>
  <c r="Q67"/>
  <c r="V67"/>
  <c r="G77"/>
  <c r="M77" s="1"/>
  <c r="I77"/>
  <c r="K77"/>
  <c r="O77"/>
  <c r="Q77"/>
  <c r="V77"/>
  <c r="G88"/>
  <c r="I88"/>
  <c r="K88"/>
  <c r="M88"/>
  <c r="O88"/>
  <c r="Q88"/>
  <c r="V88"/>
  <c r="G92"/>
  <c r="M92" s="1"/>
  <c r="I92"/>
  <c r="K92"/>
  <c r="O92"/>
  <c r="Q92"/>
  <c r="V92"/>
  <c r="G97"/>
  <c r="G96" s="1"/>
  <c r="I97"/>
  <c r="K97"/>
  <c r="K96" s="1"/>
  <c r="O97"/>
  <c r="O96" s="1"/>
  <c r="Q97"/>
  <c r="V97"/>
  <c r="V96" s="1"/>
  <c r="G101"/>
  <c r="I101"/>
  <c r="I96" s="1"/>
  <c r="K101"/>
  <c r="M101"/>
  <c r="O101"/>
  <c r="Q101"/>
  <c r="Q96" s="1"/>
  <c r="V101"/>
  <c r="G107"/>
  <c r="I107"/>
  <c r="I106" s="1"/>
  <c r="K107"/>
  <c r="M107"/>
  <c r="O107"/>
  <c r="Q107"/>
  <c r="Q106" s="1"/>
  <c r="V107"/>
  <c r="G111"/>
  <c r="M111" s="1"/>
  <c r="I111"/>
  <c r="K111"/>
  <c r="K106" s="1"/>
  <c r="O111"/>
  <c r="O106" s="1"/>
  <c r="Q111"/>
  <c r="V111"/>
  <c r="V106" s="1"/>
  <c r="G146"/>
  <c r="I146"/>
  <c r="K146"/>
  <c r="M146"/>
  <c r="O146"/>
  <c r="Q146"/>
  <c r="V146"/>
  <c r="G150"/>
  <c r="M150" s="1"/>
  <c r="I150"/>
  <c r="K150"/>
  <c r="O150"/>
  <c r="Q150"/>
  <c r="V150"/>
  <c r="G154"/>
  <c r="I154"/>
  <c r="K154"/>
  <c r="M154"/>
  <c r="O154"/>
  <c r="Q154"/>
  <c r="V154"/>
  <c r="G158"/>
  <c r="M158" s="1"/>
  <c r="I158"/>
  <c r="K158"/>
  <c r="O158"/>
  <c r="Q158"/>
  <c r="V158"/>
  <c r="G162"/>
  <c r="I162"/>
  <c r="K162"/>
  <c r="M162"/>
  <c r="O162"/>
  <c r="Q162"/>
  <c r="V162"/>
  <c r="G164"/>
  <c r="I164"/>
  <c r="I163" s="1"/>
  <c r="K164"/>
  <c r="M164"/>
  <c r="O164"/>
  <c r="Q164"/>
  <c r="Q163" s="1"/>
  <c r="V164"/>
  <c r="G175"/>
  <c r="M175" s="1"/>
  <c r="I175"/>
  <c r="K175"/>
  <c r="K163" s="1"/>
  <c r="O175"/>
  <c r="O163" s="1"/>
  <c r="Q175"/>
  <c r="V175"/>
  <c r="V163" s="1"/>
  <c r="G178"/>
  <c r="G177" s="1"/>
  <c r="I178"/>
  <c r="K178"/>
  <c r="K177" s="1"/>
  <c r="O178"/>
  <c r="O177" s="1"/>
  <c r="Q178"/>
  <c r="V178"/>
  <c r="V177" s="1"/>
  <c r="G182"/>
  <c r="I182"/>
  <c r="I177" s="1"/>
  <c r="K182"/>
  <c r="M182"/>
  <c r="O182"/>
  <c r="Q182"/>
  <c r="Q177" s="1"/>
  <c r="V182"/>
  <c r="G187"/>
  <c r="I187"/>
  <c r="I186" s="1"/>
  <c r="K187"/>
  <c r="M187"/>
  <c r="O187"/>
  <c r="Q187"/>
  <c r="Q186" s="1"/>
  <c r="V187"/>
  <c r="G190"/>
  <c r="M190" s="1"/>
  <c r="I190"/>
  <c r="K190"/>
  <c r="K186" s="1"/>
  <c r="O190"/>
  <c r="O186" s="1"/>
  <c r="Q190"/>
  <c r="V190"/>
  <c r="V186" s="1"/>
  <c r="G200"/>
  <c r="I200"/>
  <c r="K200"/>
  <c r="M200"/>
  <c r="O200"/>
  <c r="Q200"/>
  <c r="V200"/>
  <c r="G204"/>
  <c r="M204" s="1"/>
  <c r="I204"/>
  <c r="K204"/>
  <c r="O204"/>
  <c r="Q204"/>
  <c r="V204"/>
  <c r="G209"/>
  <c r="I209"/>
  <c r="K209"/>
  <c r="M209"/>
  <c r="O209"/>
  <c r="Q209"/>
  <c r="V209"/>
  <c r="G213"/>
  <c r="I213"/>
  <c r="I212" s="1"/>
  <c r="K213"/>
  <c r="M213"/>
  <c r="O213"/>
  <c r="Q213"/>
  <c r="Q212" s="1"/>
  <c r="V213"/>
  <c r="G218"/>
  <c r="M218" s="1"/>
  <c r="I218"/>
  <c r="K218"/>
  <c r="K212" s="1"/>
  <c r="O218"/>
  <c r="O212" s="1"/>
  <c r="Q218"/>
  <c r="V218"/>
  <c r="V212" s="1"/>
  <c r="G223"/>
  <c r="I223"/>
  <c r="K223"/>
  <c r="M223"/>
  <c r="O223"/>
  <c r="Q223"/>
  <c r="V223"/>
  <c r="G227"/>
  <c r="M227" s="1"/>
  <c r="I227"/>
  <c r="K227"/>
  <c r="O227"/>
  <c r="Q227"/>
  <c r="V227"/>
  <c r="G239"/>
  <c r="I239"/>
  <c r="K239"/>
  <c r="M239"/>
  <c r="O239"/>
  <c r="Q239"/>
  <c r="V239"/>
  <c r="G245"/>
  <c r="M245" s="1"/>
  <c r="I245"/>
  <c r="K245"/>
  <c r="O245"/>
  <c r="Q245"/>
  <c r="V245"/>
  <c r="G249"/>
  <c r="I249"/>
  <c r="K249"/>
  <c r="M249"/>
  <c r="O249"/>
  <c r="Q249"/>
  <c r="V249"/>
  <c r="G253"/>
  <c r="M253" s="1"/>
  <c r="I253"/>
  <c r="K253"/>
  <c r="O253"/>
  <c r="Q253"/>
  <c r="V253"/>
  <c r="G256"/>
  <c r="I256"/>
  <c r="K256"/>
  <c r="M256"/>
  <c r="O256"/>
  <c r="Q256"/>
  <c r="V256"/>
  <c r="G274"/>
  <c r="M274" s="1"/>
  <c r="I274"/>
  <c r="K274"/>
  <c r="O274"/>
  <c r="Q274"/>
  <c r="V274"/>
  <c r="G279"/>
  <c r="G278" s="1"/>
  <c r="I279"/>
  <c r="K279"/>
  <c r="K278" s="1"/>
  <c r="O279"/>
  <c r="O278" s="1"/>
  <c r="Q279"/>
  <c r="V279"/>
  <c r="V278" s="1"/>
  <c r="G286"/>
  <c r="I286"/>
  <c r="I278" s="1"/>
  <c r="K286"/>
  <c r="M286"/>
  <c r="O286"/>
  <c r="Q286"/>
  <c r="Q278" s="1"/>
  <c r="V286"/>
  <c r="AE289"/>
  <c r="AF289"/>
  <c r="I20" i="1"/>
  <c r="I18"/>
  <c r="F42"/>
  <c r="G23" s="1"/>
  <c r="I17" l="1"/>
  <c r="H40"/>
  <c r="I40" s="1"/>
  <c r="I16"/>
  <c r="I21" s="1"/>
  <c r="I63"/>
  <c r="J62" s="1"/>
  <c r="H41"/>
  <c r="I41" s="1"/>
  <c r="G26"/>
  <c r="A26"/>
  <c r="H39"/>
  <c r="I39" s="1"/>
  <c r="I42" s="1"/>
  <c r="J41" s="1"/>
  <c r="H42"/>
  <c r="A23"/>
  <c r="G28"/>
  <c r="M186" i="12"/>
  <c r="M106"/>
  <c r="M163"/>
  <c r="M212"/>
  <c r="M31"/>
  <c r="G212"/>
  <c r="G186"/>
  <c r="G163"/>
  <c r="G106"/>
  <c r="G31"/>
  <c r="M26"/>
  <c r="M21" s="1"/>
  <c r="M13"/>
  <c r="M8" s="1"/>
  <c r="M279"/>
  <c r="M278" s="1"/>
  <c r="M178"/>
  <c r="M177" s="1"/>
  <c r="M97"/>
  <c r="M96" s="1"/>
  <c r="M39"/>
  <c r="M38" s="1"/>
  <c r="J28" i="1"/>
  <c r="J26"/>
  <c r="G38"/>
  <c r="F38"/>
  <c r="J23"/>
  <c r="J24"/>
  <c r="J25"/>
  <c r="J27"/>
  <c r="E24"/>
  <c r="E26"/>
  <c r="J53" l="1"/>
  <c r="J55"/>
  <c r="J57"/>
  <c r="J59"/>
  <c r="J61"/>
  <c r="J52"/>
  <c r="J54"/>
  <c r="J56"/>
  <c r="J58"/>
  <c r="J63" s="1"/>
  <c r="J60"/>
  <c r="G24"/>
  <c r="A27" s="1"/>
  <c r="A24"/>
  <c r="J39"/>
  <c r="J42" s="1"/>
  <c r="J40"/>
  <c r="A29" l="1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<sst xmlns="http://schemas.openxmlformats.org/spreadsheetml/2006/main" count="1041" uniqueCount="401">
  <si>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</si>
  <si>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</si>
  <si>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</si>
  <si>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</si>
  <si>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</si>
  <si>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</si>
  <si>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</si>
  <si>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</si>
  <si>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</si>
  <si>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</si>
  <si>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</si>
  <si>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</si>
  <si>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</si>
  <si>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</si>
  <si>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</si>
  <si>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</si>
  <si>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</si>
  <si>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</si>
  <si>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</si>
  <si>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</si>
  <si>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</si>
  <si>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</si>
  <si>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</si>
  <si>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</si>
  <si>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</si>
  <si>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</si>
  <si>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</si>
  <si>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</si>
  <si>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</si>
  <si>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</si>
  <si>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</si>
  <si>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</si>
  <si>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</si>
  <si>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</si>
  <si>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</si>
  <si>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</si>
  <si>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</si>
  <si>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</si>
  <si>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</si>
  <si>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</si>
  <si>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</si>
  <si>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</si>
  <si>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</si>
  <si>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</si>
  <si>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Stavební úpravy terasy objektu se zvláštním režimem</t>
  </si>
  <si>
    <t>SO 01</t>
  </si>
  <si>
    <t>Objekt:</t>
  </si>
  <si>
    <t>Rozpočet:</t>
  </si>
  <si>
    <t>Ing. Jiří Marek</t>
  </si>
  <si>
    <t>001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</si>
  <si>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</si>
  <si>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</si>
  <si>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</si>
  <si>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</si>
  <si>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</si>
  <si>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</si>
  <si>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</si>
  <si>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</si>
  <si>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</si>
  <si>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</si>
  <si>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</si>
  <si>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001 - Stavební úpravy terasy objektu se zvláštním režimem</t>
  </si>
  <si>
    <t>#POPO</t>
  </si>
  <si>
    <t>Popis objektu: SO 01 - Stavební úpravy terasy objektu se zvláštním režimem</t>
  </si>
  <si>
    <t>#POPR</t>
  </si>
  <si>
    <t>Popis rozpočtu: 1 - Stavební úpravy terasy objektu se zvláštním režimem</t>
  </si>
  <si>
    <t>Rekapitulace dílů</t>
  </si>
  <si>
    <t>Typ dílu</t>
  </si>
  <si>
    <t>416</t>
  </si>
  <si>
    <t>Podhledy a mezistropy montované lehké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</si>
  <si>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</si>
  <si>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</si>
  <si>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</si>
  <si>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</si>
  <si>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</si>
  <si>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</si>
  <si>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</si>
  <si>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</si>
  <si>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712</t>
  </si>
  <si>
    <t>Povlakové krytiny</t>
  </si>
  <si>
    <t>764</t>
  </si>
  <si>
    <t>Konstrukce klempířské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</si>
  <si>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</si>
  <si>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</si>
  <si>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</si>
  <si>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</si>
  <si>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</si>
  <si>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</si>
  <si>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</si>
  <si>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</si>
  <si>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</si>
  <si>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</si>
  <si>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</si>
  <si>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</si>
  <si>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</si>
  <si>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</si>
  <si>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</si>
  <si>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</si>
  <si>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</si>
  <si>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</si>
  <si>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</si>
  <si>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</si>
  <si>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</si>
  <si>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</si>
  <si>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</si>
  <si>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</si>
  <si>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</si>
  <si>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</si>
  <si>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</si>
  <si>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</si>
  <si>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</si>
  <si>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</si>
  <si>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</si>
  <si>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</si>
  <si>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</si>
  <si>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</si>
  <si>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</si>
  <si>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</si>
  <si>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</si>
  <si>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416021122R00</t>
  </si>
  <si>
    <t>Podhledy SDK, kovová.kce CD. 1x deska RF 12,5 mm</t>
  </si>
  <si>
    <t>m2</t>
  </si>
  <si>
    <t>RTS 24/ II</t>
  </si>
  <si>
    <t>Práce</t>
  </si>
  <si>
    <t>Běžná</t>
  </si>
  <si>
    <t>POL1_</t>
  </si>
  <si>
    <t>s úpravou rohů, koutů a hran konstrukcí, přebroušení a tmelení spár,</t>
  </si>
  <si>
    <t>POP</t>
  </si>
  <si>
    <t xml:space="preserve">nový SDK podhled-cca 6m2- výměna za odstraněný SDK podhled : </t>
  </si>
  <si>
    <t>VV</t>
  </si>
  <si>
    <t>6</t>
  </si>
  <si>
    <t>342264101R00</t>
  </si>
  <si>
    <t>Osazení reviz. dvířek do SDK podhledu, do 0,25 m2</t>
  </si>
  <si>
    <t>kus</t>
  </si>
  <si>
    <t>s vyřezáním otvoru, osazením rámu s dvířky, prošroubováním a úpravou parotěsné zábrany,</t>
  </si>
  <si>
    <t xml:space="preserve">osazení revizních dvířek do nového SDK podhledu : </t>
  </si>
  <si>
    <t xml:space="preserve">dvířka budou použita původní : </t>
  </si>
  <si>
    <t>974054721R00</t>
  </si>
  <si>
    <t>Dodatečné vyřezání otvoru v SDK podhledu pl.0,25m2</t>
  </si>
  <si>
    <t xml:space="preserve">otvor pro osazení dvířek v novém SDK podhledu : </t>
  </si>
  <si>
    <t>632922912R00</t>
  </si>
  <si>
    <t>Kladení dlaždic 40 x 40 cm na terče plastové</t>
  </si>
  <si>
    <t xml:space="preserve">zpětná pokládka betonové dlažby- na celou plochu(bez zeleně) : </t>
  </si>
  <si>
    <t xml:space="preserve">výměra  =350m2 : </t>
  </si>
  <si>
    <t>350</t>
  </si>
  <si>
    <t>59245340R</t>
  </si>
  <si>
    <t>Dlaždice betonová 400 x 400 x 50 mm hladká standard šedá</t>
  </si>
  <si>
    <t>SPCM</t>
  </si>
  <si>
    <t>Specifikace</t>
  </si>
  <si>
    <t>POL3_</t>
  </si>
  <si>
    <t xml:space="preserve">dodávka dlažby do výměry 350m2 : </t>
  </si>
  <si>
    <t xml:space="preserve">původní výměra 210m2-předpoklad poničení 5% = 199,5m2 : </t>
  </si>
  <si>
    <t xml:space="preserve">potřeba doplni dlažbu 350 -199,5 =150,5m2 : </t>
  </si>
  <si>
    <t>150,5*1,1</t>
  </si>
  <si>
    <t>941955002R00</t>
  </si>
  <si>
    <t>Lešení lehké pomocné, výška podlahy do 1,9 m</t>
  </si>
  <si>
    <t xml:space="preserve">lešení prodemontáž SDK podhledu,  oškrábání a následné vymalování poškozených míst : </t>
  </si>
  <si>
    <t xml:space="preserve">výměry dle náčrtů =6m2 +5,8m2= cca 12m2 : </t>
  </si>
  <si>
    <t>12</t>
  </si>
  <si>
    <t>99901</t>
  </si>
  <si>
    <t>Montáž, pronájem a demontáž výtahu "GEDA"</t>
  </si>
  <si>
    <t>kpl</t>
  </si>
  <si>
    <t>Vlastní</t>
  </si>
  <si>
    <t>Indiv</t>
  </si>
  <si>
    <t>113202111R00</t>
  </si>
  <si>
    <t>Vytrhání obrub obrubníků silničních</t>
  </si>
  <si>
    <t>m</t>
  </si>
  <si>
    <t xml:space="preserve">odstranění obrub -na skládku, výměra dle TZ  =131m : </t>
  </si>
  <si>
    <t>131</t>
  </si>
  <si>
    <t>120901121RT1</t>
  </si>
  <si>
    <t>Bourání konstrukcí z prostého betonu v odkopávkách pneumatickým kladivem</t>
  </si>
  <si>
    <t>m3</t>
  </si>
  <si>
    <t xml:space="preserve">ostranění obetonování obrubníků : </t>
  </si>
  <si>
    <t xml:space="preserve">předpoklad profil 20 cm x 25 cm : </t>
  </si>
  <si>
    <t>131*0,2*0,25</t>
  </si>
  <si>
    <t>944946811R00</t>
  </si>
  <si>
    <t xml:space="preserve">Odstranění textilie </t>
  </si>
  <si>
    <t xml:space="preserve">odstranění dvou vrstev textilie v místě zeleně : </t>
  </si>
  <si>
    <t xml:space="preserve">výměra dle TZ =125m2 : </t>
  </si>
  <si>
    <t>2*125</t>
  </si>
  <si>
    <t>963016111R00</t>
  </si>
  <si>
    <t>Demontáž podhledu SDK, kovová kce., 1xoplášť.12,5 mm</t>
  </si>
  <si>
    <t xml:space="preserve">odstranění SDK podhledu  na konci chodby  budovy C-A : </t>
  </si>
  <si>
    <t xml:space="preserve">výměra dle náčrtu =5,8m2 : </t>
  </si>
  <si>
    <t>5,8</t>
  </si>
  <si>
    <t>965081923R00</t>
  </si>
  <si>
    <t>Bourání dlažeb beton.,čedič.tl.40 mm, pl.nad 1 m2</t>
  </si>
  <si>
    <t xml:space="preserve">odstranění dlažby na terčích-ke zpětnému použití : </t>
  </si>
  <si>
    <t xml:space="preserve">předpoklad poničení cca 5% = cca 10m2 : </t>
  </si>
  <si>
    <t xml:space="preserve">výměra dle TZ =210m2 : </t>
  </si>
  <si>
    <t>210</t>
  </si>
  <si>
    <t>965082933RT2</t>
  </si>
  <si>
    <t>Odstranění násypu tl. do 20 cm, plocha nad 2 m2 tl.násypu  15 - 20 cm, plocha nad 2 m2</t>
  </si>
  <si>
    <t xml:space="preserve">osdstranění zeleně + kačírku : </t>
  </si>
  <si>
    <t xml:space="preserve">výměra plochy dle TZ =125m2, tl. násypu cca 15 cm : </t>
  </si>
  <si>
    <t>125*0,15</t>
  </si>
  <si>
    <t>711180201R00</t>
  </si>
  <si>
    <t>Odstranění izolace proti vlhkosti na ploše vodorovné, profilovaná fólie</t>
  </si>
  <si>
    <t xml:space="preserve">odstranění nopové folie- v místě zeleně : </t>
  </si>
  <si>
    <t xml:space="preserve">výmměra dle TZ =125m2 : </t>
  </si>
  <si>
    <t>125</t>
  </si>
  <si>
    <t>764430840R00</t>
  </si>
  <si>
    <t>Demontáž oplechování zdí,rš od 330 do 500 mm</t>
  </si>
  <si>
    <t xml:space="preserve">odstranění oplechování atiky-předpoklad zohýbání, zvlnění, natržení ap = do sběru : </t>
  </si>
  <si>
    <t xml:space="preserve">sever : </t>
  </si>
  <si>
    <t>26,37+1,4+0,75</t>
  </si>
  <si>
    <t xml:space="preserve">jih : </t>
  </si>
  <si>
    <t>1,4+0,7+26,05+0,7+1,4</t>
  </si>
  <si>
    <t xml:space="preserve">východ : </t>
  </si>
  <si>
    <t>0,65+3,575+3,625+0,7</t>
  </si>
  <si>
    <t xml:space="preserve">západ : </t>
  </si>
  <si>
    <t>3,34+1,08+1,505+2,9+2,9+5,055</t>
  </si>
  <si>
    <t>766411811R00</t>
  </si>
  <si>
    <t>Demontáž obložení stěn na vnitřní straně atiky, výška cca 55cm</t>
  </si>
  <si>
    <t xml:space="preserve">demontáž vnitřní strany atiky, výšky cca 0,55cm : </t>
  </si>
  <si>
    <t xml:space="preserve">předpoklad pro navrácení zpět : </t>
  </si>
  <si>
    <t>(26,37+1,4+0,75-0,3-0,2)*0,55</t>
  </si>
  <si>
    <t>(1,4+0,7+26,05+0,7+1,4-0,2-0,2)*0,55</t>
  </si>
  <si>
    <t>(0,65+3,575+3,625+0,7)*0,55</t>
  </si>
  <si>
    <t>(3,34+1,08+1,505+2,9+2,9+5,055-0,2)*0,55</t>
  </si>
  <si>
    <t>784402801R00</t>
  </si>
  <si>
    <t>Odstranění malby oškrábáním v místnosti H do 3,8 m</t>
  </si>
  <si>
    <t xml:space="preserve">odstranění malby na místech se zatékáním : </t>
  </si>
  <si>
    <t xml:space="preserve">výměry dle náčrtů =6m2 ( plocha  5,8m2 bude komplet demontován SDK podhled) : </t>
  </si>
  <si>
    <t>650801115R00</t>
  </si>
  <si>
    <t xml:space="preserve">Demontáž svítidla </t>
  </si>
  <si>
    <t xml:space="preserve">demontáž svítidel na terase-výměra dle TZ = 17 ks : </t>
  </si>
  <si>
    <t xml:space="preserve">svítidla budou deponována a následně opět namontována - pozice dle PD : </t>
  </si>
  <si>
    <t>17</t>
  </si>
  <si>
    <t>900      R02</t>
  </si>
  <si>
    <t>HZS stavební dělník v tarifní třídě 5</t>
  </si>
  <si>
    <t>h</t>
  </si>
  <si>
    <t>POL1_1</t>
  </si>
  <si>
    <t xml:space="preserve">vyměřování, pasování, přípomoce ap. : </t>
  </si>
  <si>
    <t xml:space="preserve">cca15 hodin : </t>
  </si>
  <si>
    <t>15</t>
  </si>
  <si>
    <t>998011002R00</t>
  </si>
  <si>
    <t>Přesun hmot pro budovy zděné výšky do 12 m</t>
  </si>
  <si>
    <t>t</t>
  </si>
  <si>
    <t xml:space="preserve">nový materiál : </t>
  </si>
  <si>
    <t>18,15+0,08</t>
  </si>
  <si>
    <t xml:space="preserve">původní- ke zpětnému použití- dlažba + obklad stěn + svítidla : </t>
  </si>
  <si>
    <t>23,1+1,126+0,085</t>
  </si>
  <si>
    <t>216904212R00</t>
  </si>
  <si>
    <t xml:space="preserve">Očištění stlačeným vzduchem </t>
  </si>
  <si>
    <t xml:space="preserve">očištění plochy před pokládkou nové izolace s podkladní textilií : </t>
  </si>
  <si>
    <t xml:space="preserve">výměra-viz montáž folie -odpočet zpětný spoj =460,9-42,52 =418,38m2 : </t>
  </si>
  <si>
    <t>418,38</t>
  </si>
  <si>
    <t>712372111RS3</t>
  </si>
  <si>
    <t>Provedení povlakové krytiny střech do 10°, fólií kotvenou do betonového podkladu, 4 kotvy/m2  včetně dodávky fólie DEKPLAN 76 tl. 1,5 mm</t>
  </si>
  <si>
    <t>včetně ukotvení k podkladu hmoždinkami, svaření všech spojů a překrytí kotev fólií.</t>
  </si>
  <si>
    <t xml:space="preserve">typ folie bude upřesněn investorem : </t>
  </si>
  <si>
    <t xml:space="preserve">pro rozpočet je vybrán DEKPLAN-položí se na očištěný podklad s ochrannými vrstvemi geotextilie : </t>
  </si>
  <si>
    <t xml:space="preserve">včetně překrytí kotev folií : </t>
  </si>
  <si>
    <t xml:space="preserve">VODOROVNÁ část : </t>
  </si>
  <si>
    <t xml:space="preserve">vodorovná část-na původní izolaci = 350m2 : </t>
  </si>
  <si>
    <t xml:space="preserve">vodorovná část -na atiku : </t>
  </si>
  <si>
    <t>(26,37+1,4+0,75)*0,3</t>
  </si>
  <si>
    <t>(1,4+0,7+26,05+0,7+1,4)*0,3</t>
  </si>
  <si>
    <t>(0,65+3,575+3,625+0,7)*0,2</t>
  </si>
  <si>
    <t>(3,34+1,08)*0,3+(1,505+2,9+2,9+5,055)*0,2</t>
  </si>
  <si>
    <t xml:space="preserve">SVISLÁ část atiky : </t>
  </si>
  <si>
    <t xml:space="preserve">ZPĚTNÝ spoj(překrytí vodorovná/svislá) cca 25cm -2 x : </t>
  </si>
  <si>
    <t>(26,37+1,4+0,75-0,3-0,2)*0,25*2</t>
  </si>
  <si>
    <t>(1,4+0,7+26,05+0,7+1,4-0,2-0,2)*0,25*2</t>
  </si>
  <si>
    <t>(0,65+3,575+3,625+0,7)*0,25*2</t>
  </si>
  <si>
    <t>(3,34+1,08+1,505+2,9+2,9+5,055-0,2)*0,25*2</t>
  </si>
  <si>
    <t>712378110R00</t>
  </si>
  <si>
    <t xml:space="preserve">Vnitřní rohová tvarovka </t>
  </si>
  <si>
    <t>včetně dodávky tvarovky</t>
  </si>
  <si>
    <t xml:space="preserve">vnitřních rohů = 10 : </t>
  </si>
  <si>
    <t>10</t>
  </si>
  <si>
    <t>712378111R00</t>
  </si>
  <si>
    <t>Vnější rohová tvarovka</t>
  </si>
  <si>
    <t xml:space="preserve">vnějších rohů = 8 : </t>
  </si>
  <si>
    <t>8</t>
  </si>
  <si>
    <t>712391171RZ5</t>
  </si>
  <si>
    <t>Položení podkladní textilie na střechách do 10° 1 vrstva - včetně dodávky textilie geoNETEX</t>
  </si>
  <si>
    <t xml:space="preserve">textilie pod izolační folii : </t>
  </si>
  <si>
    <t>712391172RZ7</t>
  </si>
  <si>
    <t>Položení ochranné textilie na střechách do 10° 1 vrstva - včetně dodávky textilie FILTEK V</t>
  </si>
  <si>
    <t xml:space="preserve">textilie nad izolační folii : </t>
  </si>
  <si>
    <t>998712102R00</t>
  </si>
  <si>
    <t>Přesun hmot pro povlakové krytiny, výšky do 12 m</t>
  </si>
  <si>
    <t>Přesun hmot</t>
  </si>
  <si>
    <t>POL7_</t>
  </si>
  <si>
    <t>764430240R00</t>
  </si>
  <si>
    <t>Oplechování zdí z Pz plechu, rš 500 mm</t>
  </si>
  <si>
    <t xml:space="preserve">předpoklad poškození oplechpování při demontáži. : </t>
  </si>
  <si>
    <t xml:space="preserve">v případě, že bude možno použít část oplechování, pak v této  části odečtel odavatel materiál z ceny : </t>
  </si>
  <si>
    <t>(26,37+1,4+0,75)</t>
  </si>
  <si>
    <t>(1,4+0,7+26,05+0,7+1,4)</t>
  </si>
  <si>
    <t>(0,65+3,575+3,625+0,7)</t>
  </si>
  <si>
    <t>(3,34+1,08)*0,3+(1,505+2,9+2,9+5,055)</t>
  </si>
  <si>
    <t>998764101R00</t>
  </si>
  <si>
    <t>Přesun hmot pro klempířské konstr., výšky do 6 m</t>
  </si>
  <si>
    <t>0,35</t>
  </si>
  <si>
    <t>784161101R00</t>
  </si>
  <si>
    <t>Penetrace podkladu nátěrem HET, A - Grund 1x</t>
  </si>
  <si>
    <t xml:space="preserve">poškozená místa- viz škrábání maleb : </t>
  </si>
  <si>
    <t xml:space="preserve">výměry dle náčrtů =6m2 +5,8m2 : </t>
  </si>
  <si>
    <t>6+5,8</t>
  </si>
  <si>
    <t>784165332R00</t>
  </si>
  <si>
    <t>Malba Hetmal Plus, bílá, bez penetrace, 2x</t>
  </si>
  <si>
    <t>79901</t>
  </si>
  <si>
    <t>Provedení zátopové zkoušky</t>
  </si>
  <si>
    <t xml:space="preserve">kontrola těsnosti nově zaizolované vany " vany" : </t>
  </si>
  <si>
    <t>79902</t>
  </si>
  <si>
    <t>Zpětná montáž ochrany svislé izolace na atice</t>
  </si>
  <si>
    <t xml:space="preserve"> vnitřní strany atiky, výšky cca 0,55cm : </t>
  </si>
  <si>
    <t>79903</t>
  </si>
  <si>
    <t>DIO</t>
  </si>
  <si>
    <t xml:space="preserve">zpracováí a odsouhlasení DIO : </t>
  </si>
  <si>
    <t xml:space="preserve">včetně osazení, pronájmu a dempontáže dočasného dopravního značení : </t>
  </si>
  <si>
    <t>79904</t>
  </si>
  <si>
    <t>Osazení svítidel</t>
  </si>
  <si>
    <t xml:space="preserve">zpětné osazení svítidel : </t>
  </si>
  <si>
    <t xml:space="preserve">úprava kabeláže : </t>
  </si>
  <si>
    <t xml:space="preserve">revize : </t>
  </si>
  <si>
    <t>79905</t>
  </si>
  <si>
    <t>Manipulace se zábradlím</t>
  </si>
  <si>
    <t xml:space="preserve">nutná manipulace se stávajícím zábradlím na terase- při izolaci a pokládce dlažby : </t>
  </si>
  <si>
    <t>199000002R00</t>
  </si>
  <si>
    <t>Poplatek za skládku horniny 1- 4, č. dle katal. odpadů 17 05 04</t>
  </si>
  <si>
    <t>Cena dle Pískovny Černovice. www.piskovna-cernovice.cz</t>
  </si>
  <si>
    <t xml:space="preserve">výměra- viz odstranění substrátu = 18,35m3 : </t>
  </si>
  <si>
    <t xml:space="preserve">dodavatel použije cenu z ceníku vybrané skládky : </t>
  </si>
  <si>
    <t>18,35</t>
  </si>
  <si>
    <t>979951161R00</t>
  </si>
  <si>
    <t>Výkup kovů - zinek, plechy</t>
  </si>
  <si>
    <t>Pro vyjádření výnosu ve prospěch zhotovitele je nutné jednotkovou cenu uvést se záporným znaménkem. (Získaná částka ponižuje náklad stavby.)</t>
  </si>
  <si>
    <t xml:space="preserve">předpoklad zničení oplechování atiky : </t>
  </si>
  <si>
    <t xml:space="preserve">výměra = 0,193t : </t>
  </si>
  <si>
    <t>0,193</t>
  </si>
  <si>
    <t>979011111R00</t>
  </si>
  <si>
    <t>Svislá doprava suti a vybour. hmot za 2.NP a 1.PP</t>
  </si>
  <si>
    <t xml:space="preserve">kompletní přesun odstraněných položek : </t>
  </si>
  <si>
    <t xml:space="preserve">výměra- viz bourání konstrukcí = 99,55t : </t>
  </si>
  <si>
    <t>99,55</t>
  </si>
  <si>
    <t>979081111RT3</t>
  </si>
  <si>
    <t>Odvoz suti a vybour. hmot na skládku do 1 km kontejnerem 7 t</t>
  </si>
  <si>
    <t>Včetně naložení na dopravní prostředek a složení na skládku, bez poplatku za skládku.</t>
  </si>
  <si>
    <t xml:space="preserve">odvoz materiálu na skládku(popřípadě do sběrny-oplechování) : </t>
  </si>
  <si>
    <t xml:space="preserve">výměra viz bourání = 99,55t : </t>
  </si>
  <si>
    <t xml:space="preserve">odpočet- materiál zpět zabudovaný : </t>
  </si>
  <si>
    <t xml:space="preserve">obklad stěn atiky =1,126t : </t>
  </si>
  <si>
    <t>-1,126</t>
  </si>
  <si>
    <t xml:space="preserve">svítidla = 0,085t : </t>
  </si>
  <si>
    <t>-0,085</t>
  </si>
  <si>
    <t xml:space="preserve">dlažba 95% = 23,1 x 0,95 = 21,95t : </t>
  </si>
  <si>
    <t>-21,95</t>
  </si>
  <si>
    <t>979081121RT3</t>
  </si>
  <si>
    <t>Příplatek k odvozu za každý další 1 km kontejnerem 7 t</t>
  </si>
  <si>
    <t xml:space="preserve">bude určena nejpříznivější varianta skládky(vzdálenost + skládkovné) : </t>
  </si>
  <si>
    <t xml:space="preserve">předpoklad skládka do 12 km = 12-1 = 11 x množství(minus oplechování) : </t>
  </si>
  <si>
    <t>11*(76,33-0,193)</t>
  </si>
  <si>
    <t xml:space="preserve">odvoz oplechování do sběrny- cca do 6 km  = 6-1 =5 x množství : </t>
  </si>
  <si>
    <t>5*0,193</t>
  </si>
  <si>
    <t>979082111R00</t>
  </si>
  <si>
    <t>Vnitrostaveništní doprava suti do 10 m</t>
  </si>
  <si>
    <t xml:space="preserve">předpoklad  v průměru do 30 m : </t>
  </si>
  <si>
    <t xml:space="preserve">výměra- viz bourání = 99,55t : </t>
  </si>
  <si>
    <t>979082121R00</t>
  </si>
  <si>
    <t>Příplatek k vnitrost. dopravě suti za dalších 5 m</t>
  </si>
  <si>
    <t xml:space="preserve">předpoklad  v průměru do 30 m tzn 30-10 = 20 = 4 x výměra : </t>
  </si>
  <si>
    <t>4*99,55</t>
  </si>
  <si>
    <t>979981104R00</t>
  </si>
  <si>
    <t>Kontejner, přistavení na 24 h, odvoz a pronájem</t>
  </si>
  <si>
    <t>den</t>
  </si>
  <si>
    <t xml:space="preserve">přistavení kontejneru, pronájem- předpoklad 5 dní, odvoz kontejneru : </t>
  </si>
  <si>
    <t>5</t>
  </si>
  <si>
    <t>979990107R00</t>
  </si>
  <si>
    <t>Poplatek za uložení suti - směs betonu, cihel, dřeva, skupina odpadu 170904</t>
  </si>
  <si>
    <t>kategorie 17 09 04 smíšené stavební a demoliční odpady</t>
  </si>
  <si>
    <t xml:space="preserve">odpočet odvezeného substrátu  =25,26t : </t>
  </si>
  <si>
    <t>-25,26</t>
  </si>
  <si>
    <t xml:space="preserve">odpočet podhledu  SDK = 0,069t : </t>
  </si>
  <si>
    <t>-0,069</t>
  </si>
  <si>
    <t xml:space="preserve">odpočet oplechování = 0,193t : </t>
  </si>
  <si>
    <t>-0,193</t>
  </si>
  <si>
    <t>979990110R00</t>
  </si>
  <si>
    <t>Poplatek za uložení suti - sádrokartonové desky, skupina odpadu 170802</t>
  </si>
  <si>
    <t>kategorie 17 08 02 stavební materiály na bázi sádry</t>
  </si>
  <si>
    <t xml:space="preserve">výměra- viz odstranění SDK podhledu- hm. dem. =0,069t : </t>
  </si>
  <si>
    <t>0,069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</si>
  <si>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</si>
  <si>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</si>
  <si>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</si>
  <si>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</si>
  <si>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</si>
  <si>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</si>
  <si>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 xml:space="preserve">včetně úprav plochy  pro výtah : </t>
  </si>
  <si>
    <t xml:space="preserve">včetně zřízení plochy pdo deponii materiálu : </t>
  </si>
  <si>
    <t xml:space="preserve">včetně  následného vyklizení a upravení  ploch ZS do pův. stavu  po dokončení stavby : </t>
  </si>
  <si>
    <t xml:space="preserve">včetně dočasného rozebrání oplocení a následného zpětného osazení : </t>
  </si>
  <si>
    <t>VRN2</t>
  </si>
  <si>
    <t>Přesun stavebních kapacit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</si>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</sst>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6"/>
  <sheetViews>
    <sheetView showGridLines="0" topLeftCell="B22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1902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56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SUMIF(F52:F62,A16,I52:I62)+SUMIF(F52:F62,"PSU",I52:I62)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SUMIF(F52:F62,A17,I52:I62)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SUMIF(F52:F62,A18,I52:I62)</f>
        <v>0</v>
      </c>
      <c r="J18" s="85"/>
    </row>
    <row r="19" spans="1:10" ht="23.25" customHeight="1">
      <c r="A19" s="198" t="s">
        <v>89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SUMIF(F52:F62,A19,I52:I62)</f>
        <v>0</v>
      </c>
      <c r="J19" s="85"/>
    </row>
    <row r="20" spans="1:10" ht="23.25" customHeight="1">
      <c r="A20" s="198" t="s">
        <v>90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SUMIF(F52:F62,A20,I52:I62)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57</v>
      </c>
      <c r="C39" s="149"/>
      <c r="D39" s="149"/>
      <c r="E39" s="149"/>
      <c r="F39" s="150">
        <f>'SO 01 1 Pol'!AE289</f>
        <v>0</v>
      </c>
      <c r="G39" s="151">
        <f>'SO 01 1 Pol'!AF289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 t="s">
        <v>45</v>
      </c>
      <c r="C40" s="155" t="s">
        <v>44</v>
      </c>
      <c r="D40" s="155"/>
      <c r="E40" s="155"/>
      <c r="F40" s="156">
        <f>'SO 01 1 Pol'!AE289</f>
        <v>0</v>
      </c>
      <c r="G40" s="157">
        <f>'SO 01 1 Pol'!AF289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>
      <c r="A41" s="138">
        <v>3</v>
      </c>
      <c r="B41" s="159" t="s">
        <v>43</v>
      </c>
      <c r="C41" s="149" t="s">
        <v>44</v>
      </c>
      <c r="D41" s="149"/>
      <c r="E41" s="149"/>
      <c r="F41" s="160">
        <f>'SO 01 1 Pol'!AE289</f>
        <v>0</v>
      </c>
      <c r="G41" s="152">
        <f>'SO 01 1 Pol'!AF289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>
      <c r="A42" s="138"/>
      <c r="B42" s="161" t="s">
        <v>58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>
      <c r="A44" t="s">
        <v>60</v>
      </c>
      <c r="B44" t="s">
        <v>61</v>
      </c>
    </row>
    <row r="45" spans="1:10">
      <c r="A45" t="s">
        <v>62</v>
      </c>
      <c r="B45" t="s">
        <v>63</v>
      </c>
    </row>
    <row r="46" spans="1:10">
      <c r="A46" t="s">
        <v>64</v>
      </c>
      <c r="B46" t="s">
        <v>65</v>
      </c>
    </row>
    <row r="49" spans="1:10" ht="15.75">
      <c r="B49" s="177" t="s">
        <v>66</v>
      </c>
    </row>
    <row r="51" spans="1:10" ht="25.5" customHeight="1">
      <c r="A51" s="179"/>
      <c r="B51" s="182" t="s">
        <v>18</v>
      </c>
      <c r="C51" s="182" t="s">
        <v>6</v>
      </c>
      <c r="D51" s="183"/>
      <c r="E51" s="183"/>
      <c r="F51" s="184" t="s">
        <v>67</v>
      </c>
      <c r="G51" s="184"/>
      <c r="H51" s="184"/>
      <c r="I51" s="184" t="s">
        <v>31</v>
      </c>
      <c r="J51" s="184" t="s">
        <v>0</v>
      </c>
    </row>
    <row r="52" spans="1:10" ht="36.75" customHeight="1">
      <c r="A52" s="180"/>
      <c r="B52" s="185" t="s">
        <v>68</v>
      </c>
      <c r="C52" s="186" t="s">
        <v>69</v>
      </c>
      <c r="D52" s="187"/>
      <c r="E52" s="187"/>
      <c r="F52" s="194" t="s">
        <v>26</v>
      </c>
      <c r="G52" s="195"/>
      <c r="H52" s="195"/>
      <c r="I52" s="195">
        <f>'SO 01 1 Pol'!G8</f>
        <v>0</v>
      </c>
      <c r="J52" s="191" t="str">
        <f>IF(I63=0,"",I52/I63*100)</f>
        <v/>
      </c>
    </row>
    <row r="53" spans="1:10" ht="36.75" customHeight="1">
      <c r="A53" s="180"/>
      <c r="B53" s="185" t="s">
        <v>70</v>
      </c>
      <c r="C53" s="186" t="s">
        <v>71</v>
      </c>
      <c r="D53" s="187"/>
      <c r="E53" s="187"/>
      <c r="F53" s="194" t="s">
        <v>26</v>
      </c>
      <c r="G53" s="195"/>
      <c r="H53" s="195"/>
      <c r="I53" s="195">
        <f>'SO 01 1 Pol'!G21</f>
        <v>0</v>
      </c>
      <c r="J53" s="191" t="str">
        <f>IF(I63=0,"",I53/I63*100)</f>
        <v/>
      </c>
    </row>
    <row r="54" spans="1:10" ht="36.75" customHeight="1">
      <c r="A54" s="180"/>
      <c r="B54" s="185" t="s">
        <v>72</v>
      </c>
      <c r="C54" s="186" t="s">
        <v>73</v>
      </c>
      <c r="D54" s="187"/>
      <c r="E54" s="187"/>
      <c r="F54" s="194" t="s">
        <v>26</v>
      </c>
      <c r="G54" s="195"/>
      <c r="H54" s="195"/>
      <c r="I54" s="195">
        <f>'SO 01 1 Pol'!G31</f>
        <v>0</v>
      </c>
      <c r="J54" s="191" t="str">
        <f>IF(I63=0,"",I54/I63*100)</f>
        <v/>
      </c>
    </row>
    <row r="55" spans="1:10" ht="36.75" customHeight="1">
      <c r="A55" s="180"/>
      <c r="B55" s="185" t="s">
        <v>74</v>
      </c>
      <c r="C55" s="186" t="s">
        <v>75</v>
      </c>
      <c r="D55" s="187"/>
      <c r="E55" s="187"/>
      <c r="F55" s="194" t="s">
        <v>26</v>
      </c>
      <c r="G55" s="195"/>
      <c r="H55" s="195"/>
      <c r="I55" s="195">
        <f>'SO 01 1 Pol'!G38</f>
        <v>0</v>
      </c>
      <c r="J55" s="191" t="str">
        <f>IF(I63=0,"",I55/I63*100)</f>
        <v/>
      </c>
    </row>
    <row r="56" spans="1:10" ht="36.75" customHeight="1">
      <c r="A56" s="180"/>
      <c r="B56" s="185" t="s">
        <v>76</v>
      </c>
      <c r="C56" s="186" t="s">
        <v>77</v>
      </c>
      <c r="D56" s="187"/>
      <c r="E56" s="187"/>
      <c r="F56" s="194" t="s">
        <v>26</v>
      </c>
      <c r="G56" s="195"/>
      <c r="H56" s="195"/>
      <c r="I56" s="195">
        <f>'SO 01 1 Pol'!G96</f>
        <v>0</v>
      </c>
      <c r="J56" s="191" t="str">
        <f>IF(I63=0,"",I56/I63*100)</f>
        <v/>
      </c>
    </row>
    <row r="57" spans="1:10" ht="36.75" customHeight="1">
      <c r="A57" s="180"/>
      <c r="B57" s="185" t="s">
        <v>78</v>
      </c>
      <c r="C57" s="186" t="s">
        <v>79</v>
      </c>
      <c r="D57" s="187"/>
      <c r="E57" s="187"/>
      <c r="F57" s="194" t="s">
        <v>27</v>
      </c>
      <c r="G57" s="195"/>
      <c r="H57" s="195"/>
      <c r="I57" s="195">
        <f>'SO 01 1 Pol'!G106</f>
        <v>0</v>
      </c>
      <c r="J57" s="191" t="str">
        <f>IF(I63=0,"",I57/I63*100)</f>
        <v/>
      </c>
    </row>
    <row r="58" spans="1:10" ht="36.75" customHeight="1">
      <c r="A58" s="180"/>
      <c r="B58" s="185" t="s">
        <v>80</v>
      </c>
      <c r="C58" s="186" t="s">
        <v>81</v>
      </c>
      <c r="D58" s="187"/>
      <c r="E58" s="187"/>
      <c r="F58" s="194" t="s">
        <v>27</v>
      </c>
      <c r="G58" s="195"/>
      <c r="H58" s="195"/>
      <c r="I58" s="195">
        <f>'SO 01 1 Pol'!G163</f>
        <v>0</v>
      </c>
      <c r="J58" s="191" t="str">
        <f>IF(I63=0,"",I58/I63*100)</f>
        <v/>
      </c>
    </row>
    <row r="59" spans="1:10" ht="36.75" customHeight="1">
      <c r="A59" s="180"/>
      <c r="B59" s="185" t="s">
        <v>82</v>
      </c>
      <c r="C59" s="186" t="s">
        <v>83</v>
      </c>
      <c r="D59" s="187"/>
      <c r="E59" s="187"/>
      <c r="F59" s="194" t="s">
        <v>27</v>
      </c>
      <c r="G59" s="195"/>
      <c r="H59" s="195"/>
      <c r="I59" s="195">
        <f>'SO 01 1 Pol'!G177</f>
        <v>0</v>
      </c>
      <c r="J59" s="191" t="str">
        <f>IF(I63=0,"",I59/I63*100)</f>
        <v/>
      </c>
    </row>
    <row r="60" spans="1:10" ht="36.75" customHeight="1">
      <c r="A60" s="180"/>
      <c r="B60" s="185" t="s">
        <v>84</v>
      </c>
      <c r="C60" s="186" t="s">
        <v>85</v>
      </c>
      <c r="D60" s="187"/>
      <c r="E60" s="187"/>
      <c r="F60" s="194" t="s">
        <v>27</v>
      </c>
      <c r="G60" s="195"/>
      <c r="H60" s="195"/>
      <c r="I60" s="195">
        <f>'SO 01 1 Pol'!G186</f>
        <v>0</v>
      </c>
      <c r="J60" s="191" t="str">
        <f>IF(I63=0,"",I60/I63*100)</f>
        <v/>
      </c>
    </row>
    <row r="61" spans="1:10" ht="36.75" customHeight="1">
      <c r="A61" s="180"/>
      <c r="B61" s="185" t="s">
        <v>86</v>
      </c>
      <c r="C61" s="186" t="s">
        <v>87</v>
      </c>
      <c r="D61" s="187"/>
      <c r="E61" s="187"/>
      <c r="F61" s="194" t="s">
        <v>88</v>
      </c>
      <c r="G61" s="195"/>
      <c r="H61" s="195"/>
      <c r="I61" s="195">
        <f>'SO 01 1 Pol'!G212</f>
        <v>0</v>
      </c>
      <c r="J61" s="191" t="str">
        <f>IF(I63=0,"",I61/I63*100)</f>
        <v/>
      </c>
    </row>
    <row r="62" spans="1:10" ht="36.75" customHeight="1">
      <c r="A62" s="180"/>
      <c r="B62" s="185" t="s">
        <v>89</v>
      </c>
      <c r="C62" s="186" t="s">
        <v>29</v>
      </c>
      <c r="D62" s="187"/>
      <c r="E62" s="187"/>
      <c r="F62" s="194" t="s">
        <v>89</v>
      </c>
      <c r="G62" s="195"/>
      <c r="H62" s="195"/>
      <c r="I62" s="195">
        <f>'SO 01 1 Pol'!G278</f>
        <v>0</v>
      </c>
      <c r="J62" s="191" t="str">
        <f>IF(I63=0,"",I62/I63*100)</f>
        <v/>
      </c>
    </row>
    <row r="63" spans="1:10" ht="25.5" customHeight="1">
      <c r="A63" s="181"/>
      <c r="B63" s="188" t="s">
        <v>1</v>
      </c>
      <c r="C63" s="189"/>
      <c r="D63" s="190"/>
      <c r="E63" s="190"/>
      <c r="F63" s="196"/>
      <c r="G63" s="197"/>
      <c r="H63" s="197"/>
      <c r="I63" s="197">
        <f>SUM(I52:I62)</f>
        <v>0</v>
      </c>
      <c r="J63" s="192">
        <f>SUM(J52:J62)</f>
        <v>0</v>
      </c>
    </row>
    <row r="64" spans="1:10">
      <c r="F64" s="137"/>
      <c r="G64" s="137"/>
      <c r="H64" s="137"/>
      <c r="I64" s="137"/>
      <c r="J64" s="193"/>
    </row>
    <row r="65" spans="6:10">
      <c r="F65" s="137"/>
      <c r="G65" s="137"/>
      <c r="H65" s="137"/>
      <c r="I65" s="137"/>
      <c r="J65" s="193"/>
    </row>
    <row r="66" spans="6:10">
      <c r="F66" s="137"/>
      <c r="G66" s="137"/>
      <c r="H66" s="137"/>
      <c r="I66" s="137"/>
      <c r="J66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91</v>
      </c>
    </row>
    <row r="2" spans="1:60" ht="24.95" customHeight="1">
      <c r="A2" s="200" t="s">
        <v>8</v>
      </c>
      <c r="B2" s="49" t="s">
        <v>49</v>
      </c>
      <c r="C2" s="203" t="s">
        <v>44</v>
      </c>
      <c r="D2" s="201"/>
      <c r="E2" s="201"/>
      <c r="F2" s="201"/>
      <c r="G2" s="202"/>
      <c r="AG2" t="s">
        <v>92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92</v>
      </c>
      <c r="AG3" t="s">
        <v>93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94</v>
      </c>
    </row>
    <row r="5" spans="1:60">
      <c r="D5" s="10"/>
    </row>
    <row r="6" spans="1:60" ht="38.25">
      <c r="A6" s="210" t="s">
        <v>95</v>
      </c>
      <c r="B6" s="212" t="s">
        <v>96</v>
      </c>
      <c r="C6" s="212" t="s">
        <v>97</v>
      </c>
      <c r="D6" s="211" t="s">
        <v>98</v>
      </c>
      <c r="E6" s="210" t="s">
        <v>99</v>
      </c>
      <c r="F6" s="209" t="s">
        <v>100</v>
      </c>
      <c r="G6" s="210" t="s">
        <v>31</v>
      </c>
      <c r="H6" s="213" t="s">
        <v>32</v>
      </c>
      <c r="I6" s="213" t="s">
        <v>101</v>
      </c>
      <c r="J6" s="213" t="s">
        <v>33</v>
      </c>
      <c r="K6" s="213" t="s">
        <v>102</v>
      </c>
      <c r="L6" s="213" t="s">
        <v>103</v>
      </c>
      <c r="M6" s="213" t="s">
        <v>104</v>
      </c>
      <c r="N6" s="213" t="s">
        <v>105</v>
      </c>
      <c r="O6" s="213" t="s">
        <v>106</v>
      </c>
      <c r="P6" s="213" t="s">
        <v>107</v>
      </c>
      <c r="Q6" s="213" t="s">
        <v>108</v>
      </c>
      <c r="R6" s="213" t="s">
        <v>109</v>
      </c>
      <c r="S6" s="213" t="s">
        <v>110</v>
      </c>
      <c r="T6" s="213" t="s">
        <v>111</v>
      </c>
      <c r="U6" s="213" t="s">
        <v>112</v>
      </c>
      <c r="V6" s="213" t="s">
        <v>113</v>
      </c>
      <c r="W6" s="213" t="s">
        <v>114</v>
      </c>
      <c r="X6" s="213" t="s">
        <v>115</v>
      </c>
      <c r="Y6" s="213" t="s">
        <v>116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ht="25.5">
      <c r="A8" s="238" t="s">
        <v>117</v>
      </c>
      <c r="B8" s="239" t="s">
        <v>68</v>
      </c>
      <c r="C8" s="261" t="s">
        <v>69</v>
      </c>
      <c r="D8" s="240"/>
      <c r="E8" s="241"/>
      <c r="F8" s="242"/>
      <c r="G8" s="242">
        <f>SUMIF(AG9:AG20,"&lt;&gt;NOR",G9:G20)</f>
        <v>0</v>
      </c>
      <c r="H8" s="242"/>
      <c r="I8" s="242">
        <f>SUM(I9:I20)</f>
        <v>0</v>
      </c>
      <c r="J8" s="242"/>
      <c r="K8" s="242">
        <f>SUM(K9:K20)</f>
        <v>0</v>
      </c>
      <c r="L8" s="242"/>
      <c r="M8" s="242">
        <f>SUM(M9:M20)</f>
        <v>0</v>
      </c>
      <c r="N8" s="241"/>
      <c r="O8" s="241">
        <f>SUM(O9:O20)</f>
        <v>0.08</v>
      </c>
      <c r="P8" s="241"/>
      <c r="Q8" s="241">
        <f>SUM(Q9:Q20)</f>
        <v>0</v>
      </c>
      <c r="R8" s="242"/>
      <c r="S8" s="242"/>
      <c r="T8" s="243"/>
      <c r="U8" s="237"/>
      <c r="V8" s="237">
        <f>SUM(V9:V20)</f>
        <v>7.7200000000000006</v>
      </c>
      <c r="W8" s="237"/>
      <c r="X8" s="237"/>
      <c r="Y8" s="237"/>
      <c r="AG8" t="s">
        <v>118</v>
      </c>
    </row>
    <row r="9" spans="1:60" ht="22.5" outlineLevel="1">
      <c r="A9" s="245">
        <v>1</v>
      </c>
      <c r="B9" s="246" t="s">
        <v>119</v>
      </c>
      <c r="C9" s="262" t="s">
        <v>120</v>
      </c>
      <c r="D9" s="247" t="s">
        <v>121</v>
      </c>
      <c r="E9" s="248">
        <v>6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1.3270000000000001E-2</v>
      </c>
      <c r="O9" s="248">
        <f>ROUND(E9*N9,2)</f>
        <v>0.08</v>
      </c>
      <c r="P9" s="248">
        <v>0</v>
      </c>
      <c r="Q9" s="248">
        <f>ROUND(E9*P9,2)</f>
        <v>0</v>
      </c>
      <c r="R9" s="250"/>
      <c r="S9" s="250" t="s">
        <v>122</v>
      </c>
      <c r="T9" s="251" t="s">
        <v>122</v>
      </c>
      <c r="U9" s="234">
        <v>0.95</v>
      </c>
      <c r="V9" s="234">
        <f>ROUND(E9*U9,2)</f>
        <v>5.7</v>
      </c>
      <c r="W9" s="234"/>
      <c r="X9" s="234" t="s">
        <v>123</v>
      </c>
      <c r="Y9" s="234" t="s">
        <v>124</v>
      </c>
      <c r="Z9" s="214"/>
      <c r="AA9" s="214"/>
      <c r="AB9" s="214"/>
      <c r="AC9" s="214"/>
      <c r="AD9" s="214"/>
      <c r="AE9" s="214"/>
      <c r="AF9" s="214"/>
      <c r="AG9" s="214" t="s">
        <v>125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>
      <c r="A10" s="231"/>
      <c r="B10" s="232"/>
      <c r="C10" s="263" t="s">
        <v>126</v>
      </c>
      <c r="D10" s="252"/>
      <c r="E10" s="252"/>
      <c r="F10" s="252"/>
      <c r="G10" s="252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127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2.5" outlineLevel="2">
      <c r="A11" s="231"/>
      <c r="B11" s="232"/>
      <c r="C11" s="264" t="s">
        <v>128</v>
      </c>
      <c r="D11" s="235"/>
      <c r="E11" s="236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129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>
      <c r="A12" s="231"/>
      <c r="B12" s="232"/>
      <c r="C12" s="264" t="s">
        <v>130</v>
      </c>
      <c r="D12" s="235"/>
      <c r="E12" s="236">
        <v>6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129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>
      <c r="A13" s="245">
        <v>2</v>
      </c>
      <c r="B13" s="246" t="s">
        <v>131</v>
      </c>
      <c r="C13" s="262" t="s">
        <v>132</v>
      </c>
      <c r="D13" s="247" t="s">
        <v>133</v>
      </c>
      <c r="E13" s="248">
        <v>1</v>
      </c>
      <c r="F13" s="249"/>
      <c r="G13" s="250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48">
        <v>1.6000000000000001E-4</v>
      </c>
      <c r="O13" s="248">
        <f>ROUND(E13*N13,2)</f>
        <v>0</v>
      </c>
      <c r="P13" s="248">
        <v>0</v>
      </c>
      <c r="Q13" s="248">
        <f>ROUND(E13*P13,2)</f>
        <v>0</v>
      </c>
      <c r="R13" s="250"/>
      <c r="S13" s="250" t="s">
        <v>122</v>
      </c>
      <c r="T13" s="251" t="s">
        <v>122</v>
      </c>
      <c r="U13" s="234">
        <v>1.24</v>
      </c>
      <c r="V13" s="234">
        <f>ROUND(E13*U13,2)</f>
        <v>1.24</v>
      </c>
      <c r="W13" s="234"/>
      <c r="X13" s="234" t="s">
        <v>123</v>
      </c>
      <c r="Y13" s="234" t="s">
        <v>124</v>
      </c>
      <c r="Z13" s="214"/>
      <c r="AA13" s="214"/>
      <c r="AB13" s="214"/>
      <c r="AC13" s="214"/>
      <c r="AD13" s="214"/>
      <c r="AE13" s="214"/>
      <c r="AF13" s="214"/>
      <c r="AG13" s="214" t="s">
        <v>125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>
      <c r="A14" s="231"/>
      <c r="B14" s="232"/>
      <c r="C14" s="263" t="s">
        <v>134</v>
      </c>
      <c r="D14" s="252"/>
      <c r="E14" s="252"/>
      <c r="F14" s="252"/>
      <c r="G14" s="252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127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>
      <c r="A15" s="231"/>
      <c r="B15" s="232"/>
      <c r="C15" s="264" t="s">
        <v>135</v>
      </c>
      <c r="D15" s="235"/>
      <c r="E15" s="236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129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>
      <c r="A16" s="231"/>
      <c r="B16" s="232"/>
      <c r="C16" s="264" t="s">
        <v>136</v>
      </c>
      <c r="D16" s="235"/>
      <c r="E16" s="236"/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129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>
      <c r="A17" s="231"/>
      <c r="B17" s="232"/>
      <c r="C17" s="264" t="s">
        <v>43</v>
      </c>
      <c r="D17" s="235"/>
      <c r="E17" s="236">
        <v>1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129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1">
      <c r="A18" s="245">
        <v>3</v>
      </c>
      <c r="B18" s="246" t="s">
        <v>137</v>
      </c>
      <c r="C18" s="262" t="s">
        <v>138</v>
      </c>
      <c r="D18" s="247" t="s">
        <v>133</v>
      </c>
      <c r="E18" s="248">
        <v>1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48">
        <v>0</v>
      </c>
      <c r="O18" s="248">
        <f>ROUND(E18*N18,2)</f>
        <v>0</v>
      </c>
      <c r="P18" s="248">
        <v>2.2200000000000002E-3</v>
      </c>
      <c r="Q18" s="248">
        <f>ROUND(E18*P18,2)</f>
        <v>0</v>
      </c>
      <c r="R18" s="250"/>
      <c r="S18" s="250" t="s">
        <v>122</v>
      </c>
      <c r="T18" s="251" t="s">
        <v>122</v>
      </c>
      <c r="U18" s="234">
        <v>0.78</v>
      </c>
      <c r="V18" s="234">
        <f>ROUND(E18*U18,2)</f>
        <v>0.78</v>
      </c>
      <c r="W18" s="234"/>
      <c r="X18" s="234" t="s">
        <v>123</v>
      </c>
      <c r="Y18" s="234" t="s">
        <v>124</v>
      </c>
      <c r="Z18" s="214"/>
      <c r="AA18" s="214"/>
      <c r="AB18" s="214"/>
      <c r="AC18" s="214"/>
      <c r="AD18" s="214"/>
      <c r="AE18" s="214"/>
      <c r="AF18" s="214"/>
      <c r="AG18" s="214" t="s">
        <v>125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>
      <c r="A19" s="231"/>
      <c r="B19" s="232"/>
      <c r="C19" s="264" t="s">
        <v>139</v>
      </c>
      <c r="D19" s="235"/>
      <c r="E19" s="236"/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129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>
      <c r="A20" s="231"/>
      <c r="B20" s="232"/>
      <c r="C20" s="264" t="s">
        <v>43</v>
      </c>
      <c r="D20" s="235"/>
      <c r="E20" s="236">
        <v>1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129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>
      <c r="A21" s="238" t="s">
        <v>117</v>
      </c>
      <c r="B21" s="239" t="s">
        <v>70</v>
      </c>
      <c r="C21" s="261" t="s">
        <v>71</v>
      </c>
      <c r="D21" s="240"/>
      <c r="E21" s="241"/>
      <c r="F21" s="242"/>
      <c r="G21" s="242">
        <f>SUMIF(AG22:AG30,"&lt;&gt;NOR",G22:G30)</f>
        <v>0</v>
      </c>
      <c r="H21" s="242"/>
      <c r="I21" s="242">
        <f>SUM(I22:I30)</f>
        <v>0</v>
      </c>
      <c r="J21" s="242"/>
      <c r="K21" s="242">
        <f>SUM(K22:K30)</f>
        <v>0</v>
      </c>
      <c r="L21" s="242"/>
      <c r="M21" s="242">
        <f>SUM(M22:M30)</f>
        <v>0</v>
      </c>
      <c r="N21" s="241"/>
      <c r="O21" s="241">
        <f>SUM(O22:O30)</f>
        <v>18.149999999999999</v>
      </c>
      <c r="P21" s="241"/>
      <c r="Q21" s="241">
        <f>SUM(Q22:Q30)</f>
        <v>0</v>
      </c>
      <c r="R21" s="242"/>
      <c r="S21" s="242"/>
      <c r="T21" s="243"/>
      <c r="U21" s="237"/>
      <c r="V21" s="237">
        <f>SUM(V22:V30)</f>
        <v>136.5</v>
      </c>
      <c r="W21" s="237"/>
      <c r="X21" s="237"/>
      <c r="Y21" s="237"/>
      <c r="AG21" t="s">
        <v>118</v>
      </c>
    </row>
    <row r="22" spans="1:60" outlineLevel="1">
      <c r="A22" s="245">
        <v>4</v>
      </c>
      <c r="B22" s="246" t="s">
        <v>140</v>
      </c>
      <c r="C22" s="262" t="s">
        <v>141</v>
      </c>
      <c r="D22" s="247" t="s">
        <v>121</v>
      </c>
      <c r="E22" s="248">
        <v>350</v>
      </c>
      <c r="F22" s="249"/>
      <c r="G22" s="250">
        <f>ROUND(E22*F22,2)</f>
        <v>0</v>
      </c>
      <c r="H22" s="249"/>
      <c r="I22" s="250">
        <f>ROUND(E22*H22,2)</f>
        <v>0</v>
      </c>
      <c r="J22" s="249"/>
      <c r="K22" s="250">
        <f>ROUND(E22*J22,2)</f>
        <v>0</v>
      </c>
      <c r="L22" s="250">
        <v>21</v>
      </c>
      <c r="M22" s="250">
        <f>G22*(1+L22/100)</f>
        <v>0</v>
      </c>
      <c r="N22" s="248">
        <v>3.1E-4</v>
      </c>
      <c r="O22" s="248">
        <f>ROUND(E22*N22,2)</f>
        <v>0.11</v>
      </c>
      <c r="P22" s="248">
        <v>0</v>
      </c>
      <c r="Q22" s="248">
        <f>ROUND(E22*P22,2)</f>
        <v>0</v>
      </c>
      <c r="R22" s="250"/>
      <c r="S22" s="250" t="s">
        <v>122</v>
      </c>
      <c r="T22" s="251" t="s">
        <v>122</v>
      </c>
      <c r="U22" s="234">
        <v>0.39</v>
      </c>
      <c r="V22" s="234">
        <f>ROUND(E22*U22,2)</f>
        <v>136.5</v>
      </c>
      <c r="W22" s="234"/>
      <c r="X22" s="234" t="s">
        <v>123</v>
      </c>
      <c r="Y22" s="234" t="s">
        <v>124</v>
      </c>
      <c r="Z22" s="214"/>
      <c r="AA22" s="214"/>
      <c r="AB22" s="214"/>
      <c r="AC22" s="214"/>
      <c r="AD22" s="214"/>
      <c r="AE22" s="214"/>
      <c r="AF22" s="214"/>
      <c r="AG22" s="214" t="s">
        <v>125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ht="22.5" outlineLevel="2">
      <c r="A23" s="231"/>
      <c r="B23" s="232"/>
      <c r="C23" s="264" t="s">
        <v>142</v>
      </c>
      <c r="D23" s="235"/>
      <c r="E23" s="236"/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129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>
      <c r="A24" s="231"/>
      <c r="B24" s="232"/>
      <c r="C24" s="264" t="s">
        <v>143</v>
      </c>
      <c r="D24" s="235"/>
      <c r="E24" s="236"/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129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31"/>
      <c r="B25" s="232"/>
      <c r="C25" s="264" t="s">
        <v>144</v>
      </c>
      <c r="D25" s="235"/>
      <c r="E25" s="236">
        <v>350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129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ht="22.5" outlineLevel="1">
      <c r="A26" s="245">
        <v>5</v>
      </c>
      <c r="B26" s="246" t="s">
        <v>145</v>
      </c>
      <c r="C26" s="262" t="s">
        <v>146</v>
      </c>
      <c r="D26" s="247" t="s">
        <v>121</v>
      </c>
      <c r="E26" s="248">
        <v>165.55</v>
      </c>
      <c r="F26" s="249"/>
      <c r="G26" s="250">
        <f>ROUND(E26*F26,2)</f>
        <v>0</v>
      </c>
      <c r="H26" s="249"/>
      <c r="I26" s="250">
        <f>ROUND(E26*H26,2)</f>
        <v>0</v>
      </c>
      <c r="J26" s="249"/>
      <c r="K26" s="250">
        <f>ROUND(E26*J26,2)</f>
        <v>0</v>
      </c>
      <c r="L26" s="250">
        <v>21</v>
      </c>
      <c r="M26" s="250">
        <f>G26*(1+L26/100)</f>
        <v>0</v>
      </c>
      <c r="N26" s="248">
        <v>0.109</v>
      </c>
      <c r="O26" s="248">
        <f>ROUND(E26*N26,2)</f>
        <v>18.04</v>
      </c>
      <c r="P26" s="248">
        <v>0</v>
      </c>
      <c r="Q26" s="248">
        <f>ROUND(E26*P26,2)</f>
        <v>0</v>
      </c>
      <c r="R26" s="250" t="s">
        <v>147</v>
      </c>
      <c r="S26" s="250" t="s">
        <v>122</v>
      </c>
      <c r="T26" s="251" t="s">
        <v>122</v>
      </c>
      <c r="U26" s="234">
        <v>0</v>
      </c>
      <c r="V26" s="234">
        <f>ROUND(E26*U26,2)</f>
        <v>0</v>
      </c>
      <c r="W26" s="234"/>
      <c r="X26" s="234" t="s">
        <v>148</v>
      </c>
      <c r="Y26" s="234" t="s">
        <v>124</v>
      </c>
      <c r="Z26" s="214"/>
      <c r="AA26" s="214"/>
      <c r="AB26" s="214"/>
      <c r="AC26" s="214"/>
      <c r="AD26" s="214"/>
      <c r="AE26" s="214"/>
      <c r="AF26" s="214"/>
      <c r="AG26" s="214" t="s">
        <v>149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>
      <c r="A27" s="231"/>
      <c r="B27" s="232"/>
      <c r="C27" s="264" t="s">
        <v>150</v>
      </c>
      <c r="D27" s="235"/>
      <c r="E27" s="236"/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129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3">
      <c r="A28" s="231"/>
      <c r="B28" s="232"/>
      <c r="C28" s="264" t="s">
        <v>151</v>
      </c>
      <c r="D28" s="235"/>
      <c r="E28" s="236"/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129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>
      <c r="A29" s="231"/>
      <c r="B29" s="232"/>
      <c r="C29" s="264" t="s">
        <v>152</v>
      </c>
      <c r="D29" s="235"/>
      <c r="E29" s="236"/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129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31"/>
      <c r="B30" s="232"/>
      <c r="C30" s="264" t="s">
        <v>153</v>
      </c>
      <c r="D30" s="235"/>
      <c r="E30" s="236">
        <v>165.55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129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>
      <c r="A31" s="238" t="s">
        <v>117</v>
      </c>
      <c r="B31" s="239" t="s">
        <v>72</v>
      </c>
      <c r="C31" s="261" t="s">
        <v>73</v>
      </c>
      <c r="D31" s="240"/>
      <c r="E31" s="241"/>
      <c r="F31" s="242"/>
      <c r="G31" s="242">
        <f>SUMIF(AG32:AG37,"&lt;&gt;NOR",G32:G37)</f>
        <v>0</v>
      </c>
      <c r="H31" s="242"/>
      <c r="I31" s="242">
        <f>SUM(I32:I37)</f>
        <v>0</v>
      </c>
      <c r="J31" s="242"/>
      <c r="K31" s="242">
        <f>SUM(K32:K37)</f>
        <v>0</v>
      </c>
      <c r="L31" s="242"/>
      <c r="M31" s="242">
        <f>SUM(M32:M37)</f>
        <v>0</v>
      </c>
      <c r="N31" s="241"/>
      <c r="O31" s="241">
        <f>SUM(O32:O37)</f>
        <v>0.02</v>
      </c>
      <c r="P31" s="241"/>
      <c r="Q31" s="241">
        <f>SUM(Q32:Q37)</f>
        <v>0</v>
      </c>
      <c r="R31" s="242"/>
      <c r="S31" s="242"/>
      <c r="T31" s="243"/>
      <c r="U31" s="237"/>
      <c r="V31" s="237">
        <f>SUM(V32:V37)</f>
        <v>2.52</v>
      </c>
      <c r="W31" s="237"/>
      <c r="X31" s="237"/>
      <c r="Y31" s="237"/>
      <c r="AG31" t="s">
        <v>118</v>
      </c>
    </row>
    <row r="32" spans="1:60" outlineLevel="1">
      <c r="A32" s="245">
        <v>6</v>
      </c>
      <c r="B32" s="246" t="s">
        <v>154</v>
      </c>
      <c r="C32" s="262" t="s">
        <v>155</v>
      </c>
      <c r="D32" s="247" t="s">
        <v>121</v>
      </c>
      <c r="E32" s="248">
        <v>12</v>
      </c>
      <c r="F32" s="249"/>
      <c r="G32" s="250">
        <f>ROUND(E32*F32,2)</f>
        <v>0</v>
      </c>
      <c r="H32" s="249"/>
      <c r="I32" s="250">
        <f>ROUND(E32*H32,2)</f>
        <v>0</v>
      </c>
      <c r="J32" s="249"/>
      <c r="K32" s="250">
        <f>ROUND(E32*J32,2)</f>
        <v>0</v>
      </c>
      <c r="L32" s="250">
        <v>21</v>
      </c>
      <c r="M32" s="250">
        <f>G32*(1+L32/100)</f>
        <v>0</v>
      </c>
      <c r="N32" s="248">
        <v>1.58E-3</v>
      </c>
      <c r="O32" s="248">
        <f>ROUND(E32*N32,2)</f>
        <v>0.02</v>
      </c>
      <c r="P32" s="248">
        <v>0</v>
      </c>
      <c r="Q32" s="248">
        <f>ROUND(E32*P32,2)</f>
        <v>0</v>
      </c>
      <c r="R32" s="250"/>
      <c r="S32" s="250" t="s">
        <v>122</v>
      </c>
      <c r="T32" s="251" t="s">
        <v>122</v>
      </c>
      <c r="U32" s="234">
        <v>0.21</v>
      </c>
      <c r="V32" s="234">
        <f>ROUND(E32*U32,2)</f>
        <v>2.52</v>
      </c>
      <c r="W32" s="234"/>
      <c r="X32" s="234" t="s">
        <v>123</v>
      </c>
      <c r="Y32" s="234" t="s">
        <v>124</v>
      </c>
      <c r="Z32" s="214"/>
      <c r="AA32" s="214"/>
      <c r="AB32" s="214"/>
      <c r="AC32" s="214"/>
      <c r="AD32" s="214"/>
      <c r="AE32" s="214"/>
      <c r="AF32" s="214"/>
      <c r="AG32" s="214" t="s">
        <v>125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2">
      <c r="A33" s="231"/>
      <c r="B33" s="232"/>
      <c r="C33" s="264" t="s">
        <v>156</v>
      </c>
      <c r="D33" s="235"/>
      <c r="E33" s="236"/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129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>
      <c r="A34" s="231"/>
      <c r="B34" s="232"/>
      <c r="C34" s="264" t="s">
        <v>157</v>
      </c>
      <c r="D34" s="235"/>
      <c r="E34" s="236"/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129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>
      <c r="A35" s="231"/>
      <c r="B35" s="232"/>
      <c r="C35" s="264" t="s">
        <v>158</v>
      </c>
      <c r="D35" s="235"/>
      <c r="E35" s="236">
        <v>12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129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>
      <c r="A36" s="245">
        <v>7</v>
      </c>
      <c r="B36" s="246" t="s">
        <v>159</v>
      </c>
      <c r="C36" s="262" t="s">
        <v>160</v>
      </c>
      <c r="D36" s="247" t="s">
        <v>161</v>
      </c>
      <c r="E36" s="248">
        <v>1</v>
      </c>
      <c r="F36" s="249"/>
      <c r="G36" s="250">
        <f>ROUND(E36*F36,2)</f>
        <v>0</v>
      </c>
      <c r="H36" s="249"/>
      <c r="I36" s="250">
        <f>ROUND(E36*H36,2)</f>
        <v>0</v>
      </c>
      <c r="J36" s="249"/>
      <c r="K36" s="250">
        <f>ROUND(E36*J36,2)</f>
        <v>0</v>
      </c>
      <c r="L36" s="250">
        <v>21</v>
      </c>
      <c r="M36" s="250">
        <f>G36*(1+L36/100)</f>
        <v>0</v>
      </c>
      <c r="N36" s="248">
        <v>0</v>
      </c>
      <c r="O36" s="248">
        <f>ROUND(E36*N36,2)</f>
        <v>0</v>
      </c>
      <c r="P36" s="248">
        <v>0</v>
      </c>
      <c r="Q36" s="248">
        <f>ROUND(E36*P36,2)</f>
        <v>0</v>
      </c>
      <c r="R36" s="250"/>
      <c r="S36" s="250" t="s">
        <v>162</v>
      </c>
      <c r="T36" s="251" t="s">
        <v>163</v>
      </c>
      <c r="U36" s="234">
        <v>0</v>
      </c>
      <c r="V36" s="234">
        <f>ROUND(E36*U36,2)</f>
        <v>0</v>
      </c>
      <c r="W36" s="234"/>
      <c r="X36" s="234" t="s">
        <v>123</v>
      </c>
      <c r="Y36" s="234" t="s">
        <v>124</v>
      </c>
      <c r="Z36" s="214"/>
      <c r="AA36" s="214"/>
      <c r="AB36" s="214"/>
      <c r="AC36" s="214"/>
      <c r="AD36" s="214"/>
      <c r="AE36" s="214"/>
      <c r="AF36" s="214"/>
      <c r="AG36" s="214" t="s">
        <v>125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>
      <c r="A37" s="231"/>
      <c r="B37" s="232"/>
      <c r="C37" s="264" t="s">
        <v>43</v>
      </c>
      <c r="D37" s="235"/>
      <c r="E37" s="236">
        <v>1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129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>
      <c r="A38" s="238" t="s">
        <v>117</v>
      </c>
      <c r="B38" s="239" t="s">
        <v>74</v>
      </c>
      <c r="C38" s="261" t="s">
        <v>75</v>
      </c>
      <c r="D38" s="240"/>
      <c r="E38" s="241"/>
      <c r="F38" s="242"/>
      <c r="G38" s="242">
        <f>SUMIF(AG39:AG95,"&lt;&gt;NOR",G39:G95)</f>
        <v>0</v>
      </c>
      <c r="H38" s="242"/>
      <c r="I38" s="242">
        <f>SUM(I39:I95)</f>
        <v>0</v>
      </c>
      <c r="J38" s="242"/>
      <c r="K38" s="242">
        <f>SUM(K39:K95)</f>
        <v>0</v>
      </c>
      <c r="L38" s="242"/>
      <c r="M38" s="242">
        <f>SUM(M39:M95)</f>
        <v>0</v>
      </c>
      <c r="N38" s="241"/>
      <c r="O38" s="241">
        <f>SUM(O39:O95)</f>
        <v>0</v>
      </c>
      <c r="P38" s="241"/>
      <c r="Q38" s="241">
        <f>SUM(Q39:Q95)</f>
        <v>99.559999999999988</v>
      </c>
      <c r="R38" s="242"/>
      <c r="S38" s="242"/>
      <c r="T38" s="243"/>
      <c r="U38" s="237"/>
      <c r="V38" s="237">
        <f>SUM(V39:V95)</f>
        <v>253.83999999999997</v>
      </c>
      <c r="W38" s="237"/>
      <c r="X38" s="237"/>
      <c r="Y38" s="237"/>
      <c r="AG38" t="s">
        <v>118</v>
      </c>
    </row>
    <row r="39" spans="1:60" outlineLevel="1">
      <c r="A39" s="245">
        <v>8</v>
      </c>
      <c r="B39" s="246" t="s">
        <v>164</v>
      </c>
      <c r="C39" s="262" t="s">
        <v>165</v>
      </c>
      <c r="D39" s="247" t="s">
        <v>166</v>
      </c>
      <c r="E39" s="248">
        <v>131</v>
      </c>
      <c r="F39" s="249"/>
      <c r="G39" s="250">
        <f>ROUND(E39*F39,2)</f>
        <v>0</v>
      </c>
      <c r="H39" s="249"/>
      <c r="I39" s="250">
        <f>ROUND(E39*H39,2)</f>
        <v>0</v>
      </c>
      <c r="J39" s="249"/>
      <c r="K39" s="250">
        <f>ROUND(E39*J39,2)</f>
        <v>0</v>
      </c>
      <c r="L39" s="250">
        <v>21</v>
      </c>
      <c r="M39" s="250">
        <f>G39*(1+L39/100)</f>
        <v>0</v>
      </c>
      <c r="N39" s="248">
        <v>0</v>
      </c>
      <c r="O39" s="248">
        <f>ROUND(E39*N39,2)</f>
        <v>0</v>
      </c>
      <c r="P39" s="248">
        <v>0.27</v>
      </c>
      <c r="Q39" s="248">
        <f>ROUND(E39*P39,2)</f>
        <v>35.369999999999997</v>
      </c>
      <c r="R39" s="250"/>
      <c r="S39" s="250" t="s">
        <v>122</v>
      </c>
      <c r="T39" s="251" t="s">
        <v>122</v>
      </c>
      <c r="U39" s="234">
        <v>0.12</v>
      </c>
      <c r="V39" s="234">
        <f>ROUND(E39*U39,2)</f>
        <v>15.72</v>
      </c>
      <c r="W39" s="234"/>
      <c r="X39" s="234" t="s">
        <v>123</v>
      </c>
      <c r="Y39" s="234" t="s">
        <v>124</v>
      </c>
      <c r="Z39" s="214"/>
      <c r="AA39" s="214"/>
      <c r="AB39" s="214"/>
      <c r="AC39" s="214"/>
      <c r="AD39" s="214"/>
      <c r="AE39" s="214"/>
      <c r="AF39" s="214"/>
      <c r="AG39" s="214" t="s">
        <v>125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ht="22.5" outlineLevel="2">
      <c r="A40" s="231"/>
      <c r="B40" s="232"/>
      <c r="C40" s="264" t="s">
        <v>167</v>
      </c>
      <c r="D40" s="235"/>
      <c r="E40" s="236"/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129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>
      <c r="A41" s="231"/>
      <c r="B41" s="232"/>
      <c r="C41" s="264" t="s">
        <v>168</v>
      </c>
      <c r="D41" s="235"/>
      <c r="E41" s="236">
        <v>131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129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>
      <c r="A42" s="245">
        <v>9</v>
      </c>
      <c r="B42" s="246" t="s">
        <v>169</v>
      </c>
      <c r="C42" s="262" t="s">
        <v>170</v>
      </c>
      <c r="D42" s="247" t="s">
        <v>171</v>
      </c>
      <c r="E42" s="248">
        <v>6.55</v>
      </c>
      <c r="F42" s="249"/>
      <c r="G42" s="250">
        <f>ROUND(E42*F42,2)</f>
        <v>0</v>
      </c>
      <c r="H42" s="249"/>
      <c r="I42" s="250">
        <f>ROUND(E42*H42,2)</f>
        <v>0</v>
      </c>
      <c r="J42" s="249"/>
      <c r="K42" s="250">
        <f>ROUND(E42*J42,2)</f>
        <v>0</v>
      </c>
      <c r="L42" s="250">
        <v>21</v>
      </c>
      <c r="M42" s="250">
        <f>G42*(1+L42/100)</f>
        <v>0</v>
      </c>
      <c r="N42" s="248">
        <v>0</v>
      </c>
      <c r="O42" s="248">
        <f>ROUND(E42*N42,2)</f>
        <v>0</v>
      </c>
      <c r="P42" s="248">
        <v>2</v>
      </c>
      <c r="Q42" s="248">
        <f>ROUND(E42*P42,2)</f>
        <v>13.1</v>
      </c>
      <c r="R42" s="250"/>
      <c r="S42" s="250" t="s">
        <v>122</v>
      </c>
      <c r="T42" s="251" t="s">
        <v>122</v>
      </c>
      <c r="U42" s="234">
        <v>16.54</v>
      </c>
      <c r="V42" s="234">
        <f>ROUND(E42*U42,2)</f>
        <v>108.34</v>
      </c>
      <c r="W42" s="234"/>
      <c r="X42" s="234" t="s">
        <v>123</v>
      </c>
      <c r="Y42" s="234" t="s">
        <v>124</v>
      </c>
      <c r="Z42" s="214"/>
      <c r="AA42" s="214"/>
      <c r="AB42" s="214"/>
      <c r="AC42" s="214"/>
      <c r="AD42" s="214"/>
      <c r="AE42" s="214"/>
      <c r="AF42" s="214"/>
      <c r="AG42" s="214" t="s">
        <v>125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>
      <c r="A43" s="231"/>
      <c r="B43" s="232"/>
      <c r="C43" s="264" t="s">
        <v>172</v>
      </c>
      <c r="D43" s="235"/>
      <c r="E43" s="236"/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129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>
      <c r="A44" s="231"/>
      <c r="B44" s="232"/>
      <c r="C44" s="264" t="s">
        <v>173</v>
      </c>
      <c r="D44" s="235"/>
      <c r="E44" s="236"/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129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>
      <c r="A45" s="231"/>
      <c r="B45" s="232"/>
      <c r="C45" s="264" t="s">
        <v>174</v>
      </c>
      <c r="D45" s="235"/>
      <c r="E45" s="236">
        <v>6.55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129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>
      <c r="A46" s="245">
        <v>10</v>
      </c>
      <c r="B46" s="246" t="s">
        <v>175</v>
      </c>
      <c r="C46" s="262" t="s">
        <v>176</v>
      </c>
      <c r="D46" s="247" t="s">
        <v>121</v>
      </c>
      <c r="E46" s="248">
        <v>250</v>
      </c>
      <c r="F46" s="249"/>
      <c r="G46" s="250">
        <f>ROUND(E46*F46,2)</f>
        <v>0</v>
      </c>
      <c r="H46" s="249"/>
      <c r="I46" s="250">
        <f>ROUND(E46*H46,2)</f>
        <v>0</v>
      </c>
      <c r="J46" s="249"/>
      <c r="K46" s="250">
        <f>ROUND(E46*J46,2)</f>
        <v>0</v>
      </c>
      <c r="L46" s="250">
        <v>21</v>
      </c>
      <c r="M46" s="250">
        <f>G46*(1+L46/100)</f>
        <v>0</v>
      </c>
      <c r="N46" s="248">
        <v>0</v>
      </c>
      <c r="O46" s="248">
        <f>ROUND(E46*N46,2)</f>
        <v>0</v>
      </c>
      <c r="P46" s="248">
        <v>5.9999999999999995E-4</v>
      </c>
      <c r="Q46" s="248">
        <f>ROUND(E46*P46,2)</f>
        <v>0.15</v>
      </c>
      <c r="R46" s="250"/>
      <c r="S46" s="250" t="s">
        <v>122</v>
      </c>
      <c r="T46" s="251" t="s">
        <v>122</v>
      </c>
      <c r="U46" s="234">
        <v>0.02</v>
      </c>
      <c r="V46" s="234">
        <f>ROUND(E46*U46,2)</f>
        <v>5</v>
      </c>
      <c r="W46" s="234"/>
      <c r="X46" s="234" t="s">
        <v>123</v>
      </c>
      <c r="Y46" s="234" t="s">
        <v>124</v>
      </c>
      <c r="Z46" s="214"/>
      <c r="AA46" s="214"/>
      <c r="AB46" s="214"/>
      <c r="AC46" s="214"/>
      <c r="AD46" s="214"/>
      <c r="AE46" s="214"/>
      <c r="AF46" s="214"/>
      <c r="AG46" s="214" t="s">
        <v>125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2">
      <c r="A47" s="231"/>
      <c r="B47" s="232"/>
      <c r="C47" s="264" t="s">
        <v>177</v>
      </c>
      <c r="D47" s="235"/>
      <c r="E47" s="236"/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129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>
      <c r="A48" s="231"/>
      <c r="B48" s="232"/>
      <c r="C48" s="264" t="s">
        <v>178</v>
      </c>
      <c r="D48" s="235"/>
      <c r="E48" s="236"/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129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>
      <c r="A49" s="231"/>
      <c r="B49" s="232"/>
      <c r="C49" s="264" t="s">
        <v>179</v>
      </c>
      <c r="D49" s="235"/>
      <c r="E49" s="236">
        <v>250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129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ht="22.5" outlineLevel="1">
      <c r="A50" s="245">
        <v>11</v>
      </c>
      <c r="B50" s="246" t="s">
        <v>180</v>
      </c>
      <c r="C50" s="262" t="s">
        <v>181</v>
      </c>
      <c r="D50" s="247" t="s">
        <v>121</v>
      </c>
      <c r="E50" s="248">
        <v>5.8</v>
      </c>
      <c r="F50" s="249"/>
      <c r="G50" s="250">
        <f>ROUND(E50*F50,2)</f>
        <v>0</v>
      </c>
      <c r="H50" s="249"/>
      <c r="I50" s="250">
        <f>ROUND(E50*H50,2)</f>
        <v>0</v>
      </c>
      <c r="J50" s="249"/>
      <c r="K50" s="250">
        <f>ROUND(E50*J50,2)</f>
        <v>0</v>
      </c>
      <c r="L50" s="250">
        <v>21</v>
      </c>
      <c r="M50" s="250">
        <f>G50*(1+L50/100)</f>
        <v>0</v>
      </c>
      <c r="N50" s="248">
        <v>3.3E-4</v>
      </c>
      <c r="O50" s="248">
        <f>ROUND(E50*N50,2)</f>
        <v>0</v>
      </c>
      <c r="P50" s="248">
        <v>1.183E-2</v>
      </c>
      <c r="Q50" s="248">
        <f>ROUND(E50*P50,2)</f>
        <v>7.0000000000000007E-2</v>
      </c>
      <c r="R50" s="250"/>
      <c r="S50" s="250" t="s">
        <v>122</v>
      </c>
      <c r="T50" s="251" t="s">
        <v>122</v>
      </c>
      <c r="U50" s="234">
        <v>0.34599999999999997</v>
      </c>
      <c r="V50" s="234">
        <f>ROUND(E50*U50,2)</f>
        <v>2.0099999999999998</v>
      </c>
      <c r="W50" s="234"/>
      <c r="X50" s="234" t="s">
        <v>123</v>
      </c>
      <c r="Y50" s="234" t="s">
        <v>124</v>
      </c>
      <c r="Z50" s="214"/>
      <c r="AA50" s="214"/>
      <c r="AB50" s="214"/>
      <c r="AC50" s="214"/>
      <c r="AD50" s="214"/>
      <c r="AE50" s="214"/>
      <c r="AF50" s="214"/>
      <c r="AG50" s="214" t="s">
        <v>125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2">
      <c r="A51" s="231"/>
      <c r="B51" s="232"/>
      <c r="C51" s="264" t="s">
        <v>182</v>
      </c>
      <c r="D51" s="235"/>
      <c r="E51" s="236"/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129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>
      <c r="A52" s="231"/>
      <c r="B52" s="232"/>
      <c r="C52" s="264" t="s">
        <v>183</v>
      </c>
      <c r="D52" s="235"/>
      <c r="E52" s="236"/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129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>
      <c r="A53" s="231"/>
      <c r="B53" s="232"/>
      <c r="C53" s="264" t="s">
        <v>184</v>
      </c>
      <c r="D53" s="235"/>
      <c r="E53" s="236">
        <v>5.8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129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>
      <c r="A54" s="245">
        <v>12</v>
      </c>
      <c r="B54" s="246" t="s">
        <v>185</v>
      </c>
      <c r="C54" s="262" t="s">
        <v>186</v>
      </c>
      <c r="D54" s="247" t="s">
        <v>121</v>
      </c>
      <c r="E54" s="248">
        <v>210</v>
      </c>
      <c r="F54" s="249"/>
      <c r="G54" s="250">
        <f>ROUND(E54*F54,2)</f>
        <v>0</v>
      </c>
      <c r="H54" s="249"/>
      <c r="I54" s="250">
        <f>ROUND(E54*H54,2)</f>
        <v>0</v>
      </c>
      <c r="J54" s="249"/>
      <c r="K54" s="250">
        <f>ROUND(E54*J54,2)</f>
        <v>0</v>
      </c>
      <c r="L54" s="250">
        <v>21</v>
      </c>
      <c r="M54" s="250">
        <f>G54*(1+L54/100)</f>
        <v>0</v>
      </c>
      <c r="N54" s="248">
        <v>0</v>
      </c>
      <c r="O54" s="248">
        <f>ROUND(E54*N54,2)</f>
        <v>0</v>
      </c>
      <c r="P54" s="248">
        <v>0.11</v>
      </c>
      <c r="Q54" s="248">
        <f>ROUND(E54*P54,2)</f>
        <v>23.1</v>
      </c>
      <c r="R54" s="250"/>
      <c r="S54" s="250" t="s">
        <v>122</v>
      </c>
      <c r="T54" s="251" t="s">
        <v>122</v>
      </c>
      <c r="U54" s="234">
        <v>0.35</v>
      </c>
      <c r="V54" s="234">
        <f>ROUND(E54*U54,2)</f>
        <v>73.5</v>
      </c>
      <c r="W54" s="234"/>
      <c r="X54" s="234" t="s">
        <v>123</v>
      </c>
      <c r="Y54" s="234" t="s">
        <v>124</v>
      </c>
      <c r="Z54" s="214"/>
      <c r="AA54" s="214"/>
      <c r="AB54" s="214"/>
      <c r="AC54" s="214"/>
      <c r="AD54" s="214"/>
      <c r="AE54" s="214"/>
      <c r="AF54" s="214"/>
      <c r="AG54" s="214" t="s">
        <v>125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>
      <c r="A55" s="231"/>
      <c r="B55" s="232"/>
      <c r="C55" s="264" t="s">
        <v>187</v>
      </c>
      <c r="D55" s="235"/>
      <c r="E55" s="236"/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129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>
      <c r="A56" s="231"/>
      <c r="B56" s="232"/>
      <c r="C56" s="264" t="s">
        <v>188</v>
      </c>
      <c r="D56" s="235"/>
      <c r="E56" s="236"/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129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>
      <c r="A57" s="231"/>
      <c r="B57" s="232"/>
      <c r="C57" s="264" t="s">
        <v>189</v>
      </c>
      <c r="D57" s="235"/>
      <c r="E57" s="236"/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129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>
      <c r="A58" s="231"/>
      <c r="B58" s="232"/>
      <c r="C58" s="264" t="s">
        <v>190</v>
      </c>
      <c r="D58" s="235"/>
      <c r="E58" s="236">
        <v>210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129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ht="22.5" outlineLevel="1">
      <c r="A59" s="245">
        <v>13</v>
      </c>
      <c r="B59" s="246" t="s">
        <v>191</v>
      </c>
      <c r="C59" s="262" t="s">
        <v>192</v>
      </c>
      <c r="D59" s="247" t="s">
        <v>171</v>
      </c>
      <c r="E59" s="248">
        <v>18.75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48">
        <v>0</v>
      </c>
      <c r="O59" s="248">
        <f>ROUND(E59*N59,2)</f>
        <v>0</v>
      </c>
      <c r="P59" s="248">
        <v>1.4</v>
      </c>
      <c r="Q59" s="248">
        <f>ROUND(E59*P59,2)</f>
        <v>26.25</v>
      </c>
      <c r="R59" s="250"/>
      <c r="S59" s="250" t="s">
        <v>122</v>
      </c>
      <c r="T59" s="251" t="s">
        <v>122</v>
      </c>
      <c r="U59" s="234">
        <v>1.0509999999999999</v>
      </c>
      <c r="V59" s="234">
        <f>ROUND(E59*U59,2)</f>
        <v>19.71</v>
      </c>
      <c r="W59" s="234"/>
      <c r="X59" s="234" t="s">
        <v>123</v>
      </c>
      <c r="Y59" s="234" t="s">
        <v>124</v>
      </c>
      <c r="Z59" s="214"/>
      <c r="AA59" s="214"/>
      <c r="AB59" s="214"/>
      <c r="AC59" s="214"/>
      <c r="AD59" s="214"/>
      <c r="AE59" s="214"/>
      <c r="AF59" s="214"/>
      <c r="AG59" s="214" t="s">
        <v>125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>
      <c r="A60" s="231"/>
      <c r="B60" s="232"/>
      <c r="C60" s="264" t="s">
        <v>193</v>
      </c>
      <c r="D60" s="235"/>
      <c r="E60" s="236"/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129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ht="22.5" outlineLevel="3">
      <c r="A61" s="231"/>
      <c r="B61" s="232"/>
      <c r="C61" s="264" t="s">
        <v>194</v>
      </c>
      <c r="D61" s="235"/>
      <c r="E61" s="236"/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129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>
      <c r="A62" s="231"/>
      <c r="B62" s="232"/>
      <c r="C62" s="264" t="s">
        <v>195</v>
      </c>
      <c r="D62" s="235"/>
      <c r="E62" s="236">
        <v>18.75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129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22.5" outlineLevel="1">
      <c r="A63" s="245">
        <v>14</v>
      </c>
      <c r="B63" s="246" t="s">
        <v>196</v>
      </c>
      <c r="C63" s="262" t="s">
        <v>197</v>
      </c>
      <c r="D63" s="247" t="s">
        <v>121</v>
      </c>
      <c r="E63" s="248">
        <v>125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</v>
      </c>
      <c r="O63" s="248">
        <f>ROUND(E63*N63,2)</f>
        <v>0</v>
      </c>
      <c r="P63" s="248">
        <v>8.0999999999999996E-4</v>
      </c>
      <c r="Q63" s="248">
        <f>ROUND(E63*P63,2)</f>
        <v>0.1</v>
      </c>
      <c r="R63" s="250"/>
      <c r="S63" s="250" t="s">
        <v>122</v>
      </c>
      <c r="T63" s="251" t="s">
        <v>122</v>
      </c>
      <c r="U63" s="234">
        <v>3.5999999999999997E-2</v>
      </c>
      <c r="V63" s="234">
        <f>ROUND(E63*U63,2)</f>
        <v>4.5</v>
      </c>
      <c r="W63" s="234"/>
      <c r="X63" s="234" t="s">
        <v>123</v>
      </c>
      <c r="Y63" s="234" t="s">
        <v>124</v>
      </c>
      <c r="Z63" s="214"/>
      <c r="AA63" s="214"/>
      <c r="AB63" s="214"/>
      <c r="AC63" s="214"/>
      <c r="AD63" s="214"/>
      <c r="AE63" s="214"/>
      <c r="AF63" s="214"/>
      <c r="AG63" s="214" t="s">
        <v>125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>
      <c r="A64" s="231"/>
      <c r="B64" s="232"/>
      <c r="C64" s="264" t="s">
        <v>198</v>
      </c>
      <c r="D64" s="235"/>
      <c r="E64" s="236"/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129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>
      <c r="A65" s="231"/>
      <c r="B65" s="232"/>
      <c r="C65" s="264" t="s">
        <v>199</v>
      </c>
      <c r="D65" s="235"/>
      <c r="E65" s="236"/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129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>
      <c r="A66" s="231"/>
      <c r="B66" s="232"/>
      <c r="C66" s="264" t="s">
        <v>200</v>
      </c>
      <c r="D66" s="235"/>
      <c r="E66" s="236">
        <v>125</v>
      </c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129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>
      <c r="A67" s="245">
        <v>15</v>
      </c>
      <c r="B67" s="246" t="s">
        <v>201</v>
      </c>
      <c r="C67" s="262" t="s">
        <v>202</v>
      </c>
      <c r="D67" s="247" t="s">
        <v>166</v>
      </c>
      <c r="E67" s="248">
        <v>84.1</v>
      </c>
      <c r="F67" s="249"/>
      <c r="G67" s="250">
        <f>ROUND(E67*F67,2)</f>
        <v>0</v>
      </c>
      <c r="H67" s="249"/>
      <c r="I67" s="250">
        <f>ROUND(E67*H67,2)</f>
        <v>0</v>
      </c>
      <c r="J67" s="249"/>
      <c r="K67" s="250">
        <f>ROUND(E67*J67,2)</f>
        <v>0</v>
      </c>
      <c r="L67" s="250">
        <v>21</v>
      </c>
      <c r="M67" s="250">
        <f>G67*(1+L67/100)</f>
        <v>0</v>
      </c>
      <c r="N67" s="248">
        <v>0</v>
      </c>
      <c r="O67" s="248">
        <f>ROUND(E67*N67,2)</f>
        <v>0</v>
      </c>
      <c r="P67" s="248">
        <v>2.3E-3</v>
      </c>
      <c r="Q67" s="248">
        <f>ROUND(E67*P67,2)</f>
        <v>0.19</v>
      </c>
      <c r="R67" s="250"/>
      <c r="S67" s="250" t="s">
        <v>122</v>
      </c>
      <c r="T67" s="251" t="s">
        <v>122</v>
      </c>
      <c r="U67" s="234">
        <v>0.1</v>
      </c>
      <c r="V67" s="234">
        <f>ROUND(E67*U67,2)</f>
        <v>8.41</v>
      </c>
      <c r="W67" s="234"/>
      <c r="X67" s="234" t="s">
        <v>123</v>
      </c>
      <c r="Y67" s="234" t="s">
        <v>124</v>
      </c>
      <c r="Z67" s="214"/>
      <c r="AA67" s="214"/>
      <c r="AB67" s="214"/>
      <c r="AC67" s="214"/>
      <c r="AD67" s="214"/>
      <c r="AE67" s="214"/>
      <c r="AF67" s="214"/>
      <c r="AG67" s="214" t="s">
        <v>125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ht="22.5" outlineLevel="2">
      <c r="A68" s="231"/>
      <c r="B68" s="232"/>
      <c r="C68" s="264" t="s">
        <v>203</v>
      </c>
      <c r="D68" s="235"/>
      <c r="E68" s="236"/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129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>
      <c r="A69" s="231"/>
      <c r="B69" s="232"/>
      <c r="C69" s="264" t="s">
        <v>204</v>
      </c>
      <c r="D69" s="235"/>
      <c r="E69" s="236"/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129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>
      <c r="A70" s="231"/>
      <c r="B70" s="232"/>
      <c r="C70" s="264" t="s">
        <v>205</v>
      </c>
      <c r="D70" s="235"/>
      <c r="E70" s="236">
        <v>28.52</v>
      </c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129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>
      <c r="A71" s="231"/>
      <c r="B71" s="232"/>
      <c r="C71" s="264" t="s">
        <v>206</v>
      </c>
      <c r="D71" s="235"/>
      <c r="E71" s="236"/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129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>
      <c r="A72" s="231"/>
      <c r="B72" s="232"/>
      <c r="C72" s="264" t="s">
        <v>207</v>
      </c>
      <c r="D72" s="235"/>
      <c r="E72" s="236">
        <v>30.25</v>
      </c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129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>
      <c r="A73" s="231"/>
      <c r="B73" s="232"/>
      <c r="C73" s="264" t="s">
        <v>208</v>
      </c>
      <c r="D73" s="235"/>
      <c r="E73" s="236"/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129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>
      <c r="A74" s="231"/>
      <c r="B74" s="232"/>
      <c r="C74" s="264" t="s">
        <v>209</v>
      </c>
      <c r="D74" s="235"/>
      <c r="E74" s="236">
        <v>8.5500000000000007</v>
      </c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129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>
      <c r="A75" s="231"/>
      <c r="B75" s="232"/>
      <c r="C75" s="264" t="s">
        <v>210</v>
      </c>
      <c r="D75" s="235"/>
      <c r="E75" s="236"/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129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>
      <c r="A76" s="231"/>
      <c r="B76" s="232"/>
      <c r="C76" s="264" t="s">
        <v>211</v>
      </c>
      <c r="D76" s="235"/>
      <c r="E76" s="236">
        <v>16.78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129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ht="22.5" outlineLevel="1">
      <c r="A77" s="245">
        <v>16</v>
      </c>
      <c r="B77" s="246" t="s">
        <v>212</v>
      </c>
      <c r="C77" s="262" t="s">
        <v>213</v>
      </c>
      <c r="D77" s="247" t="s">
        <v>121</v>
      </c>
      <c r="E77" s="248">
        <v>45.65</v>
      </c>
      <c r="F77" s="249"/>
      <c r="G77" s="250">
        <f>ROUND(E77*F77,2)</f>
        <v>0</v>
      </c>
      <c r="H77" s="249"/>
      <c r="I77" s="250">
        <f>ROUND(E77*H77,2)</f>
        <v>0</v>
      </c>
      <c r="J77" s="249"/>
      <c r="K77" s="250">
        <f>ROUND(E77*J77,2)</f>
        <v>0</v>
      </c>
      <c r="L77" s="250">
        <v>21</v>
      </c>
      <c r="M77" s="250">
        <f>G77*(1+L77/100)</f>
        <v>0</v>
      </c>
      <c r="N77" s="248">
        <v>0</v>
      </c>
      <c r="O77" s="248">
        <f>ROUND(E77*N77,2)</f>
        <v>0</v>
      </c>
      <c r="P77" s="248">
        <v>2.4649999999999998E-2</v>
      </c>
      <c r="Q77" s="248">
        <f>ROUND(E77*P77,2)</f>
        <v>1.1299999999999999</v>
      </c>
      <c r="R77" s="250"/>
      <c r="S77" s="250" t="s">
        <v>122</v>
      </c>
      <c r="T77" s="251" t="s">
        <v>122</v>
      </c>
      <c r="U77" s="234">
        <v>0.25</v>
      </c>
      <c r="V77" s="234">
        <f>ROUND(E77*U77,2)</f>
        <v>11.41</v>
      </c>
      <c r="W77" s="234"/>
      <c r="X77" s="234" t="s">
        <v>123</v>
      </c>
      <c r="Y77" s="234" t="s">
        <v>124</v>
      </c>
      <c r="Z77" s="214"/>
      <c r="AA77" s="214"/>
      <c r="AB77" s="214"/>
      <c r="AC77" s="214"/>
      <c r="AD77" s="214"/>
      <c r="AE77" s="214"/>
      <c r="AF77" s="214"/>
      <c r="AG77" s="214" t="s">
        <v>125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>
      <c r="A78" s="231"/>
      <c r="B78" s="232"/>
      <c r="C78" s="264" t="s">
        <v>214</v>
      </c>
      <c r="D78" s="235"/>
      <c r="E78" s="236"/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129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>
      <c r="A79" s="231"/>
      <c r="B79" s="232"/>
      <c r="C79" s="264" t="s">
        <v>215</v>
      </c>
      <c r="D79" s="235"/>
      <c r="E79" s="236"/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129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>
      <c r="A80" s="231"/>
      <c r="B80" s="232"/>
      <c r="C80" s="264" t="s">
        <v>204</v>
      </c>
      <c r="D80" s="235"/>
      <c r="E80" s="236"/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129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>
      <c r="A81" s="231"/>
      <c r="B81" s="232"/>
      <c r="C81" s="264" t="s">
        <v>216</v>
      </c>
      <c r="D81" s="235"/>
      <c r="E81" s="236">
        <v>15.411</v>
      </c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129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>
      <c r="A82" s="231"/>
      <c r="B82" s="232"/>
      <c r="C82" s="264" t="s">
        <v>206</v>
      </c>
      <c r="D82" s="235"/>
      <c r="E82" s="236"/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129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>
      <c r="A83" s="231"/>
      <c r="B83" s="232"/>
      <c r="C83" s="264" t="s">
        <v>217</v>
      </c>
      <c r="D83" s="235"/>
      <c r="E83" s="236">
        <v>16.4175</v>
      </c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129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>
      <c r="A84" s="231"/>
      <c r="B84" s="232"/>
      <c r="C84" s="264" t="s">
        <v>208</v>
      </c>
      <c r="D84" s="235"/>
      <c r="E84" s="236"/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129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>
      <c r="A85" s="231"/>
      <c r="B85" s="232"/>
      <c r="C85" s="264" t="s">
        <v>218</v>
      </c>
      <c r="D85" s="235"/>
      <c r="E85" s="236">
        <v>4.7024999999999997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129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>
      <c r="A86" s="231"/>
      <c r="B86" s="232"/>
      <c r="C86" s="264" t="s">
        <v>210</v>
      </c>
      <c r="D86" s="235"/>
      <c r="E86" s="236"/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129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>
      <c r="A87" s="231"/>
      <c r="B87" s="232"/>
      <c r="C87" s="264" t="s">
        <v>219</v>
      </c>
      <c r="D87" s="235"/>
      <c r="E87" s="236">
        <v>9.1189999999999998</v>
      </c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129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>
      <c r="A88" s="245">
        <v>17</v>
      </c>
      <c r="B88" s="246" t="s">
        <v>220</v>
      </c>
      <c r="C88" s="262" t="s">
        <v>221</v>
      </c>
      <c r="D88" s="247" t="s">
        <v>121</v>
      </c>
      <c r="E88" s="248">
        <v>6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48">
        <v>0</v>
      </c>
      <c r="O88" s="248">
        <f>ROUND(E88*N88,2)</f>
        <v>0</v>
      </c>
      <c r="P88" s="248">
        <v>8.9999999999999998E-4</v>
      </c>
      <c r="Q88" s="248">
        <f>ROUND(E88*P88,2)</f>
        <v>0.01</v>
      </c>
      <c r="R88" s="250"/>
      <c r="S88" s="250" t="s">
        <v>122</v>
      </c>
      <c r="T88" s="251" t="s">
        <v>122</v>
      </c>
      <c r="U88" s="234">
        <v>0.08</v>
      </c>
      <c r="V88" s="234">
        <f>ROUND(E88*U88,2)</f>
        <v>0.48</v>
      </c>
      <c r="W88" s="234"/>
      <c r="X88" s="234" t="s">
        <v>123</v>
      </c>
      <c r="Y88" s="234" t="s">
        <v>124</v>
      </c>
      <c r="Z88" s="214"/>
      <c r="AA88" s="214"/>
      <c r="AB88" s="214"/>
      <c r="AC88" s="214"/>
      <c r="AD88" s="214"/>
      <c r="AE88" s="214"/>
      <c r="AF88" s="214"/>
      <c r="AG88" s="214" t="s">
        <v>125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>
      <c r="A89" s="231"/>
      <c r="B89" s="232"/>
      <c r="C89" s="264" t="s">
        <v>222</v>
      </c>
      <c r="D89" s="235"/>
      <c r="E89" s="236"/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129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ht="22.5" outlineLevel="3">
      <c r="A90" s="231"/>
      <c r="B90" s="232"/>
      <c r="C90" s="264" t="s">
        <v>223</v>
      </c>
      <c r="D90" s="235"/>
      <c r="E90" s="236"/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129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31"/>
      <c r="B91" s="232"/>
      <c r="C91" s="264" t="s">
        <v>130</v>
      </c>
      <c r="D91" s="235"/>
      <c r="E91" s="236">
        <v>6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129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>
      <c r="A92" s="245">
        <v>18</v>
      </c>
      <c r="B92" s="246" t="s">
        <v>224</v>
      </c>
      <c r="C92" s="262" t="s">
        <v>225</v>
      </c>
      <c r="D92" s="247" t="s">
        <v>133</v>
      </c>
      <c r="E92" s="248">
        <v>17</v>
      </c>
      <c r="F92" s="249"/>
      <c r="G92" s="250">
        <f>ROUND(E92*F92,2)</f>
        <v>0</v>
      </c>
      <c r="H92" s="249"/>
      <c r="I92" s="250">
        <f>ROUND(E92*H92,2)</f>
        <v>0</v>
      </c>
      <c r="J92" s="249"/>
      <c r="K92" s="250">
        <f>ROUND(E92*J92,2)</f>
        <v>0</v>
      </c>
      <c r="L92" s="250">
        <v>21</v>
      </c>
      <c r="M92" s="250">
        <f>G92*(1+L92/100)</f>
        <v>0</v>
      </c>
      <c r="N92" s="248">
        <v>0</v>
      </c>
      <c r="O92" s="248">
        <f>ROUND(E92*N92,2)</f>
        <v>0</v>
      </c>
      <c r="P92" s="248">
        <v>5.0000000000000001E-3</v>
      </c>
      <c r="Q92" s="248">
        <f>ROUND(E92*P92,2)</f>
        <v>0.09</v>
      </c>
      <c r="R92" s="250"/>
      <c r="S92" s="250" t="s">
        <v>122</v>
      </c>
      <c r="T92" s="251" t="s">
        <v>122</v>
      </c>
      <c r="U92" s="234">
        <v>0.28000000000000003</v>
      </c>
      <c r="V92" s="234">
        <f>ROUND(E92*U92,2)</f>
        <v>4.76</v>
      </c>
      <c r="W92" s="234"/>
      <c r="X92" s="234" t="s">
        <v>123</v>
      </c>
      <c r="Y92" s="234" t="s">
        <v>124</v>
      </c>
      <c r="Z92" s="214"/>
      <c r="AA92" s="214"/>
      <c r="AB92" s="214"/>
      <c r="AC92" s="214"/>
      <c r="AD92" s="214"/>
      <c r="AE92" s="214"/>
      <c r="AF92" s="214"/>
      <c r="AG92" s="214" t="s">
        <v>125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>
      <c r="A93" s="231"/>
      <c r="B93" s="232"/>
      <c r="C93" s="264" t="s">
        <v>226</v>
      </c>
      <c r="D93" s="235"/>
      <c r="E93" s="236"/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129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ht="22.5" outlineLevel="3">
      <c r="A94" s="231"/>
      <c r="B94" s="232"/>
      <c r="C94" s="264" t="s">
        <v>227</v>
      </c>
      <c r="D94" s="235"/>
      <c r="E94" s="236"/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129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>
      <c r="A95" s="231"/>
      <c r="B95" s="232"/>
      <c r="C95" s="264" t="s">
        <v>228</v>
      </c>
      <c r="D95" s="235"/>
      <c r="E95" s="236">
        <v>17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129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>
      <c r="A96" s="238" t="s">
        <v>117</v>
      </c>
      <c r="B96" s="239" t="s">
        <v>76</v>
      </c>
      <c r="C96" s="261" t="s">
        <v>77</v>
      </c>
      <c r="D96" s="240"/>
      <c r="E96" s="241"/>
      <c r="F96" s="242"/>
      <c r="G96" s="242">
        <f>SUMIF(AG97:AG105,"&lt;&gt;NOR",G97:G105)</f>
        <v>0</v>
      </c>
      <c r="H96" s="242"/>
      <c r="I96" s="242">
        <f>SUM(I97:I105)</f>
        <v>0</v>
      </c>
      <c r="J96" s="242"/>
      <c r="K96" s="242">
        <f>SUM(K97:K105)</f>
        <v>0</v>
      </c>
      <c r="L96" s="242"/>
      <c r="M96" s="242">
        <f>SUM(M97:M105)</f>
        <v>0</v>
      </c>
      <c r="N96" s="241"/>
      <c r="O96" s="241">
        <f>SUM(O97:O105)</f>
        <v>0</v>
      </c>
      <c r="P96" s="241"/>
      <c r="Q96" s="241">
        <f>SUM(Q97:Q105)</f>
        <v>0</v>
      </c>
      <c r="R96" s="242"/>
      <c r="S96" s="242"/>
      <c r="T96" s="243"/>
      <c r="U96" s="237"/>
      <c r="V96" s="237">
        <f>SUM(V97:V105)</f>
        <v>28.189999999999998</v>
      </c>
      <c r="W96" s="237"/>
      <c r="X96" s="237"/>
      <c r="Y96" s="237"/>
      <c r="AG96" t="s">
        <v>118</v>
      </c>
    </row>
    <row r="97" spans="1:60" outlineLevel="1">
      <c r="A97" s="245">
        <v>19</v>
      </c>
      <c r="B97" s="246" t="s">
        <v>229</v>
      </c>
      <c r="C97" s="262" t="s">
        <v>230</v>
      </c>
      <c r="D97" s="247" t="s">
        <v>231</v>
      </c>
      <c r="E97" s="248">
        <v>15</v>
      </c>
      <c r="F97" s="249"/>
      <c r="G97" s="250">
        <f>ROUND(E97*F97,2)</f>
        <v>0</v>
      </c>
      <c r="H97" s="249"/>
      <c r="I97" s="250">
        <f>ROUND(E97*H97,2)</f>
        <v>0</v>
      </c>
      <c r="J97" s="249"/>
      <c r="K97" s="250">
        <f>ROUND(E97*J97,2)</f>
        <v>0</v>
      </c>
      <c r="L97" s="250">
        <v>21</v>
      </c>
      <c r="M97" s="250">
        <f>G97*(1+L97/100)</f>
        <v>0</v>
      </c>
      <c r="N97" s="248">
        <v>0</v>
      </c>
      <c r="O97" s="248">
        <f>ROUND(E97*N97,2)</f>
        <v>0</v>
      </c>
      <c r="P97" s="248">
        <v>0</v>
      </c>
      <c r="Q97" s="248">
        <f>ROUND(E97*P97,2)</f>
        <v>0</v>
      </c>
      <c r="R97" s="250"/>
      <c r="S97" s="250" t="s">
        <v>122</v>
      </c>
      <c r="T97" s="251" t="s">
        <v>122</v>
      </c>
      <c r="U97" s="234">
        <v>1</v>
      </c>
      <c r="V97" s="234">
        <f>ROUND(E97*U97,2)</f>
        <v>15</v>
      </c>
      <c r="W97" s="234"/>
      <c r="X97" s="234" t="s">
        <v>123</v>
      </c>
      <c r="Y97" s="234" t="s">
        <v>124</v>
      </c>
      <c r="Z97" s="214"/>
      <c r="AA97" s="214"/>
      <c r="AB97" s="214"/>
      <c r="AC97" s="214"/>
      <c r="AD97" s="214"/>
      <c r="AE97" s="214"/>
      <c r="AF97" s="214"/>
      <c r="AG97" s="214" t="s">
        <v>232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2">
      <c r="A98" s="231"/>
      <c r="B98" s="232"/>
      <c r="C98" s="264" t="s">
        <v>233</v>
      </c>
      <c r="D98" s="235"/>
      <c r="E98" s="236"/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129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>
      <c r="A99" s="231"/>
      <c r="B99" s="232"/>
      <c r="C99" s="264" t="s">
        <v>234</v>
      </c>
      <c r="D99" s="235"/>
      <c r="E99" s="236"/>
      <c r="F99" s="234"/>
      <c r="G99" s="234"/>
      <c r="H99" s="234"/>
      <c r="I99" s="234"/>
      <c r="J99" s="234"/>
      <c r="K99" s="234"/>
      <c r="L99" s="234"/>
      <c r="M99" s="234"/>
      <c r="N99" s="233"/>
      <c r="O99" s="233"/>
      <c r="P99" s="233"/>
      <c r="Q99" s="233"/>
      <c r="R99" s="234"/>
      <c r="S99" s="234"/>
      <c r="T99" s="234"/>
      <c r="U99" s="234"/>
      <c r="V99" s="234"/>
      <c r="W99" s="234"/>
      <c r="X99" s="234"/>
      <c r="Y99" s="234"/>
      <c r="Z99" s="214"/>
      <c r="AA99" s="214"/>
      <c r="AB99" s="214"/>
      <c r="AC99" s="214"/>
      <c r="AD99" s="214"/>
      <c r="AE99" s="214"/>
      <c r="AF99" s="214"/>
      <c r="AG99" s="214" t="s">
        <v>129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>
      <c r="A100" s="231"/>
      <c r="B100" s="232"/>
      <c r="C100" s="264" t="s">
        <v>235</v>
      </c>
      <c r="D100" s="235"/>
      <c r="E100" s="236">
        <v>15</v>
      </c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129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>
      <c r="A101" s="245">
        <v>20</v>
      </c>
      <c r="B101" s="246" t="s">
        <v>236</v>
      </c>
      <c r="C101" s="262" t="s">
        <v>237</v>
      </c>
      <c r="D101" s="247" t="s">
        <v>238</v>
      </c>
      <c r="E101" s="248">
        <v>42.540999999999997</v>
      </c>
      <c r="F101" s="249"/>
      <c r="G101" s="250">
        <f>ROUND(E101*F101,2)</f>
        <v>0</v>
      </c>
      <c r="H101" s="249"/>
      <c r="I101" s="250">
        <f>ROUND(E101*H101,2)</f>
        <v>0</v>
      </c>
      <c r="J101" s="249"/>
      <c r="K101" s="250">
        <f>ROUND(E101*J101,2)</f>
        <v>0</v>
      </c>
      <c r="L101" s="250">
        <v>21</v>
      </c>
      <c r="M101" s="250">
        <f>G101*(1+L101/100)</f>
        <v>0</v>
      </c>
      <c r="N101" s="248">
        <v>0</v>
      </c>
      <c r="O101" s="248">
        <f>ROUND(E101*N101,2)</f>
        <v>0</v>
      </c>
      <c r="P101" s="248">
        <v>0</v>
      </c>
      <c r="Q101" s="248">
        <f>ROUND(E101*P101,2)</f>
        <v>0</v>
      </c>
      <c r="R101" s="250"/>
      <c r="S101" s="250" t="s">
        <v>122</v>
      </c>
      <c r="T101" s="251" t="s">
        <v>122</v>
      </c>
      <c r="U101" s="234">
        <v>0.31</v>
      </c>
      <c r="V101" s="234">
        <f>ROUND(E101*U101,2)</f>
        <v>13.19</v>
      </c>
      <c r="W101" s="234"/>
      <c r="X101" s="234" t="s">
        <v>123</v>
      </c>
      <c r="Y101" s="234" t="s">
        <v>124</v>
      </c>
      <c r="Z101" s="214"/>
      <c r="AA101" s="214"/>
      <c r="AB101" s="214"/>
      <c r="AC101" s="214"/>
      <c r="AD101" s="214"/>
      <c r="AE101" s="214"/>
      <c r="AF101" s="214"/>
      <c r="AG101" s="214" t="s">
        <v>125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>
      <c r="A102" s="231"/>
      <c r="B102" s="232"/>
      <c r="C102" s="264" t="s">
        <v>239</v>
      </c>
      <c r="D102" s="235"/>
      <c r="E102" s="236"/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129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>
      <c r="A103" s="231"/>
      <c r="B103" s="232"/>
      <c r="C103" s="264" t="s">
        <v>240</v>
      </c>
      <c r="D103" s="235"/>
      <c r="E103" s="236">
        <v>18.23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129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ht="22.5" outlineLevel="3">
      <c r="A104" s="231"/>
      <c r="B104" s="232"/>
      <c r="C104" s="264" t="s">
        <v>241</v>
      </c>
      <c r="D104" s="235"/>
      <c r="E104" s="236"/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129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>
      <c r="A105" s="231"/>
      <c r="B105" s="232"/>
      <c r="C105" s="264" t="s">
        <v>242</v>
      </c>
      <c r="D105" s="235"/>
      <c r="E105" s="236">
        <v>24.311</v>
      </c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129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>
      <c r="A106" s="238" t="s">
        <v>117</v>
      </c>
      <c r="B106" s="239" t="s">
        <v>78</v>
      </c>
      <c r="C106" s="261" t="s">
        <v>79</v>
      </c>
      <c r="D106" s="240"/>
      <c r="E106" s="241"/>
      <c r="F106" s="242"/>
      <c r="G106" s="242">
        <f>SUMIF(AG107:AG162,"&lt;&gt;NOR",G107:G162)</f>
        <v>0</v>
      </c>
      <c r="H106" s="242"/>
      <c r="I106" s="242">
        <f>SUM(I107:I162)</f>
        <v>0</v>
      </c>
      <c r="J106" s="242"/>
      <c r="K106" s="242">
        <f>SUM(K107:K162)</f>
        <v>0</v>
      </c>
      <c r="L106" s="242"/>
      <c r="M106" s="242">
        <f>SUM(M107:M162)</f>
        <v>0</v>
      </c>
      <c r="N106" s="241"/>
      <c r="O106" s="241">
        <f>SUM(O107:O162)</f>
        <v>1.1400000000000001</v>
      </c>
      <c r="P106" s="241"/>
      <c r="Q106" s="241">
        <f>SUM(Q107:Q162)</f>
        <v>0</v>
      </c>
      <c r="R106" s="242"/>
      <c r="S106" s="242"/>
      <c r="T106" s="243"/>
      <c r="U106" s="237"/>
      <c r="V106" s="237">
        <f>SUM(V107:V162)</f>
        <v>633.5</v>
      </c>
      <c r="W106" s="237"/>
      <c r="X106" s="237"/>
      <c r="Y106" s="237"/>
      <c r="AG106" t="s">
        <v>118</v>
      </c>
    </row>
    <row r="107" spans="1:60" outlineLevel="1">
      <c r="A107" s="245">
        <v>21</v>
      </c>
      <c r="B107" s="246" t="s">
        <v>243</v>
      </c>
      <c r="C107" s="262" t="s">
        <v>244</v>
      </c>
      <c r="D107" s="247" t="s">
        <v>121</v>
      </c>
      <c r="E107" s="248">
        <v>418.38</v>
      </c>
      <c r="F107" s="249"/>
      <c r="G107" s="250">
        <f>ROUND(E107*F107,2)</f>
        <v>0</v>
      </c>
      <c r="H107" s="249"/>
      <c r="I107" s="250">
        <f>ROUND(E107*H107,2)</f>
        <v>0</v>
      </c>
      <c r="J107" s="249"/>
      <c r="K107" s="250">
        <f>ROUND(E107*J107,2)</f>
        <v>0</v>
      </c>
      <c r="L107" s="250">
        <v>21</v>
      </c>
      <c r="M107" s="250">
        <f>G107*(1+L107/100)</f>
        <v>0</v>
      </c>
      <c r="N107" s="248">
        <v>0</v>
      </c>
      <c r="O107" s="248">
        <f>ROUND(E107*N107,2)</f>
        <v>0</v>
      </c>
      <c r="P107" s="248">
        <v>0</v>
      </c>
      <c r="Q107" s="248">
        <f>ROUND(E107*P107,2)</f>
        <v>0</v>
      </c>
      <c r="R107" s="250"/>
      <c r="S107" s="250" t="s">
        <v>122</v>
      </c>
      <c r="T107" s="251" t="s">
        <v>122</v>
      </c>
      <c r="U107" s="234">
        <v>0.34899999999999998</v>
      </c>
      <c r="V107" s="234">
        <f>ROUND(E107*U107,2)</f>
        <v>146.01</v>
      </c>
      <c r="W107" s="234"/>
      <c r="X107" s="234" t="s">
        <v>123</v>
      </c>
      <c r="Y107" s="234" t="s">
        <v>124</v>
      </c>
      <c r="Z107" s="214"/>
      <c r="AA107" s="214"/>
      <c r="AB107" s="214"/>
      <c r="AC107" s="214"/>
      <c r="AD107" s="214"/>
      <c r="AE107" s="214"/>
      <c r="AF107" s="214"/>
      <c r="AG107" s="214" t="s">
        <v>125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2.5" outlineLevel="2">
      <c r="A108" s="231"/>
      <c r="B108" s="232"/>
      <c r="C108" s="264" t="s">
        <v>245</v>
      </c>
      <c r="D108" s="235"/>
      <c r="E108" s="236"/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129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ht="22.5" outlineLevel="3">
      <c r="A109" s="231"/>
      <c r="B109" s="232"/>
      <c r="C109" s="264" t="s">
        <v>246</v>
      </c>
      <c r="D109" s="235"/>
      <c r="E109" s="236"/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129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31"/>
      <c r="B110" s="232"/>
      <c r="C110" s="264" t="s">
        <v>247</v>
      </c>
      <c r="D110" s="235"/>
      <c r="E110" s="236">
        <v>418.38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129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33.75" outlineLevel="1">
      <c r="A111" s="245">
        <v>22</v>
      </c>
      <c r="B111" s="246" t="s">
        <v>248</v>
      </c>
      <c r="C111" s="262" t="s">
        <v>249</v>
      </c>
      <c r="D111" s="247" t="s">
        <v>121</v>
      </c>
      <c r="E111" s="248">
        <v>460.28899999999999</v>
      </c>
      <c r="F111" s="249"/>
      <c r="G111" s="250">
        <f>ROUND(E111*F111,2)</f>
        <v>0</v>
      </c>
      <c r="H111" s="249"/>
      <c r="I111" s="250">
        <f>ROUND(E111*H111,2)</f>
        <v>0</v>
      </c>
      <c r="J111" s="249"/>
      <c r="K111" s="250">
        <f>ROUND(E111*J111,2)</f>
        <v>0</v>
      </c>
      <c r="L111" s="250">
        <v>21</v>
      </c>
      <c r="M111" s="250">
        <f>G111*(1+L111/100)</f>
        <v>0</v>
      </c>
      <c r="N111" s="248">
        <v>2.0699999999999998E-3</v>
      </c>
      <c r="O111" s="248">
        <f>ROUND(E111*N111,2)</f>
        <v>0.95</v>
      </c>
      <c r="P111" s="248">
        <v>0</v>
      </c>
      <c r="Q111" s="248">
        <f>ROUND(E111*P111,2)</f>
        <v>0</v>
      </c>
      <c r="R111" s="250"/>
      <c r="S111" s="250" t="s">
        <v>122</v>
      </c>
      <c r="T111" s="251" t="s">
        <v>122</v>
      </c>
      <c r="U111" s="234">
        <v>0.85</v>
      </c>
      <c r="V111" s="234">
        <f>ROUND(E111*U111,2)</f>
        <v>391.25</v>
      </c>
      <c r="W111" s="234"/>
      <c r="X111" s="234" t="s">
        <v>123</v>
      </c>
      <c r="Y111" s="234" t="s">
        <v>124</v>
      </c>
      <c r="Z111" s="214"/>
      <c r="AA111" s="214"/>
      <c r="AB111" s="214"/>
      <c r="AC111" s="214"/>
      <c r="AD111" s="214"/>
      <c r="AE111" s="214"/>
      <c r="AF111" s="214"/>
      <c r="AG111" s="214" t="s">
        <v>125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2">
      <c r="A112" s="231"/>
      <c r="B112" s="232"/>
      <c r="C112" s="263" t="s">
        <v>250</v>
      </c>
      <c r="D112" s="252"/>
      <c r="E112" s="252"/>
      <c r="F112" s="252"/>
      <c r="G112" s="252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127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>
      <c r="A113" s="231"/>
      <c r="B113" s="232"/>
      <c r="C113" s="264" t="s">
        <v>251</v>
      </c>
      <c r="D113" s="235"/>
      <c r="E113" s="236"/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129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ht="22.5" outlineLevel="3">
      <c r="A114" s="231"/>
      <c r="B114" s="232"/>
      <c r="C114" s="264" t="s">
        <v>252</v>
      </c>
      <c r="D114" s="235"/>
      <c r="E114" s="236"/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129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3">
      <c r="A115" s="231"/>
      <c r="B115" s="232"/>
      <c r="C115" s="264" t="s">
        <v>253</v>
      </c>
      <c r="D115" s="235"/>
      <c r="E115" s="236"/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129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>
      <c r="A116" s="231"/>
      <c r="B116" s="232"/>
      <c r="C116" s="264" t="s">
        <v>254</v>
      </c>
      <c r="D116" s="235"/>
      <c r="E116" s="236"/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129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>
      <c r="A117" s="231"/>
      <c r="B117" s="232"/>
      <c r="C117" s="264" t="s">
        <v>255</v>
      </c>
      <c r="D117" s="235"/>
      <c r="E117" s="236"/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129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>
      <c r="A118" s="231"/>
      <c r="B118" s="232"/>
      <c r="C118" s="264" t="s">
        <v>144</v>
      </c>
      <c r="D118" s="235"/>
      <c r="E118" s="236">
        <v>350</v>
      </c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129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>
      <c r="A119" s="231"/>
      <c r="B119" s="232"/>
      <c r="C119" s="264" t="s">
        <v>256</v>
      </c>
      <c r="D119" s="235"/>
      <c r="E119" s="236"/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129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>
      <c r="A120" s="231"/>
      <c r="B120" s="232"/>
      <c r="C120" s="264" t="s">
        <v>204</v>
      </c>
      <c r="D120" s="235"/>
      <c r="E120" s="236"/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129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>
      <c r="A121" s="231"/>
      <c r="B121" s="232"/>
      <c r="C121" s="264" t="s">
        <v>257</v>
      </c>
      <c r="D121" s="235"/>
      <c r="E121" s="236">
        <v>8.5559999999999992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129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>
      <c r="A122" s="231"/>
      <c r="B122" s="232"/>
      <c r="C122" s="264" t="s">
        <v>206</v>
      </c>
      <c r="D122" s="235"/>
      <c r="E122" s="236"/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129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31"/>
      <c r="B123" s="232"/>
      <c r="C123" s="264" t="s">
        <v>258</v>
      </c>
      <c r="D123" s="235"/>
      <c r="E123" s="236">
        <v>9.0749999999999993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129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>
      <c r="A124" s="231"/>
      <c r="B124" s="232"/>
      <c r="C124" s="264" t="s">
        <v>208</v>
      </c>
      <c r="D124" s="235"/>
      <c r="E124" s="236"/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129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>
      <c r="A125" s="231"/>
      <c r="B125" s="232"/>
      <c r="C125" s="264" t="s">
        <v>259</v>
      </c>
      <c r="D125" s="235"/>
      <c r="E125" s="236">
        <v>1.71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129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>
      <c r="A126" s="231"/>
      <c r="B126" s="232"/>
      <c r="C126" s="264" t="s">
        <v>210</v>
      </c>
      <c r="D126" s="235"/>
      <c r="E126" s="236"/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129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>
      <c r="A127" s="231"/>
      <c r="B127" s="232"/>
      <c r="C127" s="264" t="s">
        <v>260</v>
      </c>
      <c r="D127" s="235"/>
      <c r="E127" s="236">
        <v>3.798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129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>
      <c r="A128" s="231"/>
      <c r="B128" s="232"/>
      <c r="C128" s="264" t="s">
        <v>261</v>
      </c>
      <c r="D128" s="235"/>
      <c r="E128" s="236"/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129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31"/>
      <c r="B129" s="232"/>
      <c r="C129" s="264" t="s">
        <v>204</v>
      </c>
      <c r="D129" s="235"/>
      <c r="E129" s="236"/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129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>
      <c r="A130" s="231"/>
      <c r="B130" s="232"/>
      <c r="C130" s="264" t="s">
        <v>216</v>
      </c>
      <c r="D130" s="235"/>
      <c r="E130" s="236">
        <v>15.411</v>
      </c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129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>
      <c r="A131" s="231"/>
      <c r="B131" s="232"/>
      <c r="C131" s="264" t="s">
        <v>206</v>
      </c>
      <c r="D131" s="235"/>
      <c r="E131" s="236"/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129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>
      <c r="A132" s="231"/>
      <c r="B132" s="232"/>
      <c r="C132" s="264" t="s">
        <v>217</v>
      </c>
      <c r="D132" s="235"/>
      <c r="E132" s="236">
        <v>16.4175</v>
      </c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129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>
      <c r="A133" s="231"/>
      <c r="B133" s="232"/>
      <c r="C133" s="264" t="s">
        <v>208</v>
      </c>
      <c r="D133" s="235"/>
      <c r="E133" s="236"/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129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>
      <c r="A134" s="231"/>
      <c r="B134" s="232"/>
      <c r="C134" s="264" t="s">
        <v>218</v>
      </c>
      <c r="D134" s="235"/>
      <c r="E134" s="236">
        <v>4.7024999999999997</v>
      </c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129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>
      <c r="A135" s="231"/>
      <c r="B135" s="232"/>
      <c r="C135" s="264" t="s">
        <v>210</v>
      </c>
      <c r="D135" s="235"/>
      <c r="E135" s="236"/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129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>
      <c r="A136" s="231"/>
      <c r="B136" s="232"/>
      <c r="C136" s="264" t="s">
        <v>219</v>
      </c>
      <c r="D136" s="235"/>
      <c r="E136" s="236">
        <v>9.1189999999999998</v>
      </c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129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ht="22.5" outlineLevel="3">
      <c r="A137" s="231"/>
      <c r="B137" s="232"/>
      <c r="C137" s="264" t="s">
        <v>262</v>
      </c>
      <c r="D137" s="235"/>
      <c r="E137" s="236"/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129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>
      <c r="A138" s="231"/>
      <c r="B138" s="232"/>
      <c r="C138" s="264" t="s">
        <v>204</v>
      </c>
      <c r="D138" s="235"/>
      <c r="E138" s="236"/>
      <c r="F138" s="234"/>
      <c r="G138" s="234"/>
      <c r="H138" s="234"/>
      <c r="I138" s="234"/>
      <c r="J138" s="234"/>
      <c r="K138" s="234"/>
      <c r="L138" s="234"/>
      <c r="M138" s="234"/>
      <c r="N138" s="233"/>
      <c r="O138" s="233"/>
      <c r="P138" s="233"/>
      <c r="Q138" s="233"/>
      <c r="R138" s="234"/>
      <c r="S138" s="234"/>
      <c r="T138" s="234"/>
      <c r="U138" s="234"/>
      <c r="V138" s="234"/>
      <c r="W138" s="234"/>
      <c r="X138" s="234"/>
      <c r="Y138" s="234"/>
      <c r="Z138" s="214"/>
      <c r="AA138" s="214"/>
      <c r="AB138" s="214"/>
      <c r="AC138" s="214"/>
      <c r="AD138" s="214"/>
      <c r="AE138" s="214"/>
      <c r="AF138" s="214"/>
      <c r="AG138" s="214" t="s">
        <v>129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>
      <c r="A139" s="231"/>
      <c r="B139" s="232"/>
      <c r="C139" s="264" t="s">
        <v>263</v>
      </c>
      <c r="D139" s="235"/>
      <c r="E139" s="236">
        <v>14.01</v>
      </c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129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>
      <c r="A140" s="231"/>
      <c r="B140" s="232"/>
      <c r="C140" s="264" t="s">
        <v>206</v>
      </c>
      <c r="D140" s="235"/>
      <c r="E140" s="236"/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129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>
      <c r="A141" s="231"/>
      <c r="B141" s="232"/>
      <c r="C141" s="264" t="s">
        <v>264</v>
      </c>
      <c r="D141" s="235"/>
      <c r="E141" s="236">
        <v>14.925000000000001</v>
      </c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129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>
      <c r="A142" s="231"/>
      <c r="B142" s="232"/>
      <c r="C142" s="264" t="s">
        <v>208</v>
      </c>
      <c r="D142" s="235"/>
      <c r="E142" s="236"/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129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>
      <c r="A143" s="231"/>
      <c r="B143" s="232"/>
      <c r="C143" s="264" t="s">
        <v>265</v>
      </c>
      <c r="D143" s="235"/>
      <c r="E143" s="236">
        <v>4.2750000000000004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129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3">
      <c r="A144" s="231"/>
      <c r="B144" s="232"/>
      <c r="C144" s="264" t="s">
        <v>210</v>
      </c>
      <c r="D144" s="235"/>
      <c r="E144" s="236"/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129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>
      <c r="A145" s="231"/>
      <c r="B145" s="232"/>
      <c r="C145" s="264" t="s">
        <v>266</v>
      </c>
      <c r="D145" s="235"/>
      <c r="E145" s="236">
        <v>8.2899999999999991</v>
      </c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129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>
      <c r="A146" s="245">
        <v>23</v>
      </c>
      <c r="B146" s="246" t="s">
        <v>267</v>
      </c>
      <c r="C146" s="262" t="s">
        <v>268</v>
      </c>
      <c r="D146" s="247" t="s">
        <v>133</v>
      </c>
      <c r="E146" s="248">
        <v>10</v>
      </c>
      <c r="F146" s="249"/>
      <c r="G146" s="250">
        <f>ROUND(E146*F146,2)</f>
        <v>0</v>
      </c>
      <c r="H146" s="249"/>
      <c r="I146" s="250">
        <f>ROUND(E146*H146,2)</f>
        <v>0</v>
      </c>
      <c r="J146" s="249"/>
      <c r="K146" s="250">
        <f>ROUND(E146*J146,2)</f>
        <v>0</v>
      </c>
      <c r="L146" s="250">
        <v>21</v>
      </c>
      <c r="M146" s="250">
        <f>G146*(1+L146/100)</f>
        <v>0</v>
      </c>
      <c r="N146" s="248">
        <v>5.0000000000000002E-5</v>
      </c>
      <c r="O146" s="248">
        <f>ROUND(E146*N146,2)</f>
        <v>0</v>
      </c>
      <c r="P146" s="248">
        <v>0</v>
      </c>
      <c r="Q146" s="248">
        <f>ROUND(E146*P146,2)</f>
        <v>0</v>
      </c>
      <c r="R146" s="250"/>
      <c r="S146" s="250" t="s">
        <v>122</v>
      </c>
      <c r="T146" s="251" t="s">
        <v>122</v>
      </c>
      <c r="U146" s="234">
        <v>0.13</v>
      </c>
      <c r="V146" s="234">
        <f>ROUND(E146*U146,2)</f>
        <v>1.3</v>
      </c>
      <c r="W146" s="234"/>
      <c r="X146" s="234" t="s">
        <v>123</v>
      </c>
      <c r="Y146" s="234" t="s">
        <v>124</v>
      </c>
      <c r="Z146" s="214"/>
      <c r="AA146" s="214"/>
      <c r="AB146" s="214"/>
      <c r="AC146" s="214"/>
      <c r="AD146" s="214"/>
      <c r="AE146" s="214"/>
      <c r="AF146" s="214"/>
      <c r="AG146" s="214" t="s">
        <v>125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2">
      <c r="A147" s="231"/>
      <c r="B147" s="232"/>
      <c r="C147" s="263" t="s">
        <v>269</v>
      </c>
      <c r="D147" s="252"/>
      <c r="E147" s="252"/>
      <c r="F147" s="252"/>
      <c r="G147" s="252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127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2">
      <c r="A148" s="231"/>
      <c r="B148" s="232"/>
      <c r="C148" s="264" t="s">
        <v>270</v>
      </c>
      <c r="D148" s="235"/>
      <c r="E148" s="236"/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129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>
      <c r="A149" s="231"/>
      <c r="B149" s="232"/>
      <c r="C149" s="264" t="s">
        <v>271</v>
      </c>
      <c r="D149" s="235"/>
      <c r="E149" s="236">
        <v>10</v>
      </c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129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>
      <c r="A150" s="245">
        <v>24</v>
      </c>
      <c r="B150" s="246" t="s">
        <v>272</v>
      </c>
      <c r="C150" s="262" t="s">
        <v>273</v>
      </c>
      <c r="D150" s="247" t="s">
        <v>133</v>
      </c>
      <c r="E150" s="248">
        <v>8</v>
      </c>
      <c r="F150" s="249"/>
      <c r="G150" s="250">
        <f>ROUND(E150*F150,2)</f>
        <v>0</v>
      </c>
      <c r="H150" s="249"/>
      <c r="I150" s="250">
        <f>ROUND(E150*H150,2)</f>
        <v>0</v>
      </c>
      <c r="J150" s="249"/>
      <c r="K150" s="250">
        <f>ROUND(E150*J150,2)</f>
        <v>0</v>
      </c>
      <c r="L150" s="250">
        <v>21</v>
      </c>
      <c r="M150" s="250">
        <f>G150*(1+L150/100)</f>
        <v>0</v>
      </c>
      <c r="N150" s="248">
        <v>5.0000000000000002E-5</v>
      </c>
      <c r="O150" s="248">
        <f>ROUND(E150*N150,2)</f>
        <v>0</v>
      </c>
      <c r="P150" s="248">
        <v>0</v>
      </c>
      <c r="Q150" s="248">
        <f>ROUND(E150*P150,2)</f>
        <v>0</v>
      </c>
      <c r="R150" s="250"/>
      <c r="S150" s="250" t="s">
        <v>122</v>
      </c>
      <c r="T150" s="251" t="s">
        <v>122</v>
      </c>
      <c r="U150" s="234">
        <v>0.13</v>
      </c>
      <c r="V150" s="234">
        <f>ROUND(E150*U150,2)</f>
        <v>1.04</v>
      </c>
      <c r="W150" s="234"/>
      <c r="X150" s="234" t="s">
        <v>123</v>
      </c>
      <c r="Y150" s="234" t="s">
        <v>124</v>
      </c>
      <c r="Z150" s="214"/>
      <c r="AA150" s="214"/>
      <c r="AB150" s="214"/>
      <c r="AC150" s="214"/>
      <c r="AD150" s="214"/>
      <c r="AE150" s="214"/>
      <c r="AF150" s="214"/>
      <c r="AG150" s="214" t="s">
        <v>125</v>
      </c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2">
      <c r="A151" s="231"/>
      <c r="B151" s="232"/>
      <c r="C151" s="263" t="s">
        <v>269</v>
      </c>
      <c r="D151" s="252"/>
      <c r="E151" s="252"/>
      <c r="F151" s="252"/>
      <c r="G151" s="252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127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2">
      <c r="A152" s="231"/>
      <c r="B152" s="232"/>
      <c r="C152" s="264" t="s">
        <v>274</v>
      </c>
      <c r="D152" s="235"/>
      <c r="E152" s="236"/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129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>
      <c r="A153" s="231"/>
      <c r="B153" s="232"/>
      <c r="C153" s="264" t="s">
        <v>275</v>
      </c>
      <c r="D153" s="235"/>
      <c r="E153" s="236">
        <v>8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129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ht="22.5" outlineLevel="1">
      <c r="A154" s="245">
        <v>25</v>
      </c>
      <c r="B154" s="246" t="s">
        <v>276</v>
      </c>
      <c r="C154" s="262" t="s">
        <v>277</v>
      </c>
      <c r="D154" s="247" t="s">
        <v>121</v>
      </c>
      <c r="E154" s="248">
        <v>418.38</v>
      </c>
      <c r="F154" s="249"/>
      <c r="G154" s="250">
        <f>ROUND(E154*F154,2)</f>
        <v>0</v>
      </c>
      <c r="H154" s="249"/>
      <c r="I154" s="250">
        <f>ROUND(E154*H154,2)</f>
        <v>0</v>
      </c>
      <c r="J154" s="249"/>
      <c r="K154" s="250">
        <f>ROUND(E154*J154,2)</f>
        <v>0</v>
      </c>
      <c r="L154" s="250">
        <v>21</v>
      </c>
      <c r="M154" s="250">
        <f>G154*(1+L154/100)</f>
        <v>0</v>
      </c>
      <c r="N154" s="248">
        <v>3.2000000000000003E-4</v>
      </c>
      <c r="O154" s="248">
        <f>ROUND(E154*N154,2)</f>
        <v>0.13</v>
      </c>
      <c r="P154" s="248">
        <v>0</v>
      </c>
      <c r="Q154" s="248">
        <f>ROUND(E154*P154,2)</f>
        <v>0</v>
      </c>
      <c r="R154" s="250"/>
      <c r="S154" s="250" t="s">
        <v>122</v>
      </c>
      <c r="T154" s="251" t="s">
        <v>122</v>
      </c>
      <c r="U154" s="234">
        <v>0.1</v>
      </c>
      <c r="V154" s="234">
        <f>ROUND(E154*U154,2)</f>
        <v>41.84</v>
      </c>
      <c r="W154" s="234"/>
      <c r="X154" s="234" t="s">
        <v>123</v>
      </c>
      <c r="Y154" s="234" t="s">
        <v>124</v>
      </c>
      <c r="Z154" s="214"/>
      <c r="AA154" s="214"/>
      <c r="AB154" s="214"/>
      <c r="AC154" s="214"/>
      <c r="AD154" s="214"/>
      <c r="AE154" s="214"/>
      <c r="AF154" s="214"/>
      <c r="AG154" s="214" t="s">
        <v>125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2">
      <c r="A155" s="231"/>
      <c r="B155" s="232"/>
      <c r="C155" s="264" t="s">
        <v>278</v>
      </c>
      <c r="D155" s="235"/>
      <c r="E155" s="236"/>
      <c r="F155" s="234"/>
      <c r="G155" s="234"/>
      <c r="H155" s="234"/>
      <c r="I155" s="234"/>
      <c r="J155" s="234"/>
      <c r="K155" s="234"/>
      <c r="L155" s="234"/>
      <c r="M155" s="234"/>
      <c r="N155" s="233"/>
      <c r="O155" s="233"/>
      <c r="P155" s="233"/>
      <c r="Q155" s="233"/>
      <c r="R155" s="234"/>
      <c r="S155" s="234"/>
      <c r="T155" s="234"/>
      <c r="U155" s="234"/>
      <c r="V155" s="234"/>
      <c r="W155" s="234"/>
      <c r="X155" s="234"/>
      <c r="Y155" s="234"/>
      <c r="Z155" s="214"/>
      <c r="AA155" s="214"/>
      <c r="AB155" s="214"/>
      <c r="AC155" s="214"/>
      <c r="AD155" s="214"/>
      <c r="AE155" s="214"/>
      <c r="AF155" s="214"/>
      <c r="AG155" s="214" t="s">
        <v>129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ht="22.5" outlineLevel="3">
      <c r="A156" s="231"/>
      <c r="B156" s="232"/>
      <c r="C156" s="264" t="s">
        <v>246</v>
      </c>
      <c r="D156" s="235"/>
      <c r="E156" s="236"/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129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>
      <c r="A157" s="231"/>
      <c r="B157" s="232"/>
      <c r="C157" s="264" t="s">
        <v>247</v>
      </c>
      <c r="D157" s="235"/>
      <c r="E157" s="236">
        <v>418.38</v>
      </c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129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ht="22.5" outlineLevel="1">
      <c r="A158" s="245">
        <v>26</v>
      </c>
      <c r="B158" s="246" t="s">
        <v>279</v>
      </c>
      <c r="C158" s="262" t="s">
        <v>280</v>
      </c>
      <c r="D158" s="247" t="s">
        <v>121</v>
      </c>
      <c r="E158" s="248">
        <v>418.38</v>
      </c>
      <c r="F158" s="249"/>
      <c r="G158" s="250">
        <f>ROUND(E158*F158,2)</f>
        <v>0</v>
      </c>
      <c r="H158" s="249"/>
      <c r="I158" s="250">
        <f>ROUND(E158*H158,2)</f>
        <v>0</v>
      </c>
      <c r="J158" s="249"/>
      <c r="K158" s="250">
        <f>ROUND(E158*J158,2)</f>
        <v>0</v>
      </c>
      <c r="L158" s="250">
        <v>21</v>
      </c>
      <c r="M158" s="250">
        <f>G158*(1+L158/100)</f>
        <v>0</v>
      </c>
      <c r="N158" s="248">
        <v>1.4999999999999999E-4</v>
      </c>
      <c r="O158" s="248">
        <f>ROUND(E158*N158,2)</f>
        <v>0.06</v>
      </c>
      <c r="P158" s="248">
        <v>0</v>
      </c>
      <c r="Q158" s="248">
        <f>ROUND(E158*P158,2)</f>
        <v>0</v>
      </c>
      <c r="R158" s="250"/>
      <c r="S158" s="250" t="s">
        <v>122</v>
      </c>
      <c r="T158" s="251" t="s">
        <v>122</v>
      </c>
      <c r="U158" s="234">
        <v>0.12</v>
      </c>
      <c r="V158" s="234">
        <f>ROUND(E158*U158,2)</f>
        <v>50.21</v>
      </c>
      <c r="W158" s="234"/>
      <c r="X158" s="234" t="s">
        <v>123</v>
      </c>
      <c r="Y158" s="234" t="s">
        <v>124</v>
      </c>
      <c r="Z158" s="214"/>
      <c r="AA158" s="214"/>
      <c r="AB158" s="214"/>
      <c r="AC158" s="214"/>
      <c r="AD158" s="214"/>
      <c r="AE158" s="214"/>
      <c r="AF158" s="214"/>
      <c r="AG158" s="214" t="s">
        <v>125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>
      <c r="A159" s="231"/>
      <c r="B159" s="232"/>
      <c r="C159" s="264" t="s">
        <v>281</v>
      </c>
      <c r="D159" s="235"/>
      <c r="E159" s="236"/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129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ht="22.5" outlineLevel="3">
      <c r="A160" s="231"/>
      <c r="B160" s="232"/>
      <c r="C160" s="264" t="s">
        <v>246</v>
      </c>
      <c r="D160" s="235"/>
      <c r="E160" s="236"/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129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>
      <c r="A161" s="231"/>
      <c r="B161" s="232"/>
      <c r="C161" s="264" t="s">
        <v>247</v>
      </c>
      <c r="D161" s="235"/>
      <c r="E161" s="236">
        <v>418.38</v>
      </c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129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>
      <c r="A162" s="253">
        <v>27</v>
      </c>
      <c r="B162" s="254" t="s">
        <v>282</v>
      </c>
      <c r="C162" s="265" t="s">
        <v>283</v>
      </c>
      <c r="D162" s="255" t="s">
        <v>238</v>
      </c>
      <c r="E162" s="256">
        <v>1.1503399999999999</v>
      </c>
      <c r="F162" s="257"/>
      <c r="G162" s="258">
        <f>ROUND(E162*F162,2)</f>
        <v>0</v>
      </c>
      <c r="H162" s="257"/>
      <c r="I162" s="258">
        <f>ROUND(E162*H162,2)</f>
        <v>0</v>
      </c>
      <c r="J162" s="257"/>
      <c r="K162" s="258">
        <f>ROUND(E162*J162,2)</f>
        <v>0</v>
      </c>
      <c r="L162" s="258">
        <v>21</v>
      </c>
      <c r="M162" s="258">
        <f>G162*(1+L162/100)</f>
        <v>0</v>
      </c>
      <c r="N162" s="256">
        <v>0</v>
      </c>
      <c r="O162" s="256">
        <f>ROUND(E162*N162,2)</f>
        <v>0</v>
      </c>
      <c r="P162" s="256">
        <v>0</v>
      </c>
      <c r="Q162" s="256">
        <f>ROUND(E162*P162,2)</f>
        <v>0</v>
      </c>
      <c r="R162" s="258"/>
      <c r="S162" s="258" t="s">
        <v>122</v>
      </c>
      <c r="T162" s="259" t="s">
        <v>122</v>
      </c>
      <c r="U162" s="234">
        <v>1.609</v>
      </c>
      <c r="V162" s="234">
        <f>ROUND(E162*U162,2)</f>
        <v>1.85</v>
      </c>
      <c r="W162" s="234"/>
      <c r="X162" s="234" t="s">
        <v>284</v>
      </c>
      <c r="Y162" s="234" t="s">
        <v>124</v>
      </c>
      <c r="Z162" s="214"/>
      <c r="AA162" s="214"/>
      <c r="AB162" s="214"/>
      <c r="AC162" s="214"/>
      <c r="AD162" s="214"/>
      <c r="AE162" s="214"/>
      <c r="AF162" s="214"/>
      <c r="AG162" s="214" t="s">
        <v>285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>
      <c r="A163" s="238" t="s">
        <v>117</v>
      </c>
      <c r="B163" s="239" t="s">
        <v>80</v>
      </c>
      <c r="C163" s="261" t="s">
        <v>81</v>
      </c>
      <c r="D163" s="240"/>
      <c r="E163" s="241"/>
      <c r="F163" s="242"/>
      <c r="G163" s="242">
        <f>SUMIF(AG164:AG176,"&lt;&gt;NOR",G164:G176)</f>
        <v>0</v>
      </c>
      <c r="H163" s="242"/>
      <c r="I163" s="242">
        <f>SUM(I164:I176)</f>
        <v>0</v>
      </c>
      <c r="J163" s="242"/>
      <c r="K163" s="242">
        <f>SUM(K164:K176)</f>
        <v>0</v>
      </c>
      <c r="L163" s="242"/>
      <c r="M163" s="242">
        <f>SUM(M164:M176)</f>
        <v>0</v>
      </c>
      <c r="N163" s="241"/>
      <c r="O163" s="241">
        <f>SUM(O164:O176)</f>
        <v>0.35</v>
      </c>
      <c r="P163" s="241"/>
      <c r="Q163" s="241">
        <f>SUM(Q164:Q176)</f>
        <v>0</v>
      </c>
      <c r="R163" s="242"/>
      <c r="S163" s="242"/>
      <c r="T163" s="243"/>
      <c r="U163" s="237"/>
      <c r="V163" s="237">
        <f>SUM(V164:V176)</f>
        <v>70.81</v>
      </c>
      <c r="W163" s="237"/>
      <c r="X163" s="237"/>
      <c r="Y163" s="237"/>
      <c r="AG163" t="s">
        <v>118</v>
      </c>
    </row>
    <row r="164" spans="1:60" outlineLevel="1">
      <c r="A164" s="245">
        <v>28</v>
      </c>
      <c r="B164" s="246" t="s">
        <v>286</v>
      </c>
      <c r="C164" s="262" t="s">
        <v>287</v>
      </c>
      <c r="D164" s="247" t="s">
        <v>166</v>
      </c>
      <c r="E164" s="248">
        <v>81.006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4.3499999999999997E-3</v>
      </c>
      <c r="O164" s="248">
        <f>ROUND(E164*N164,2)</f>
        <v>0.35</v>
      </c>
      <c r="P164" s="248">
        <v>0</v>
      </c>
      <c r="Q164" s="248">
        <f>ROUND(E164*P164,2)</f>
        <v>0</v>
      </c>
      <c r="R164" s="250"/>
      <c r="S164" s="250" t="s">
        <v>122</v>
      </c>
      <c r="T164" s="251" t="s">
        <v>122</v>
      </c>
      <c r="U164" s="234">
        <v>0.85365000000000002</v>
      </c>
      <c r="V164" s="234">
        <f>ROUND(E164*U164,2)</f>
        <v>69.150000000000006</v>
      </c>
      <c r="W164" s="234"/>
      <c r="X164" s="234" t="s">
        <v>123</v>
      </c>
      <c r="Y164" s="234" t="s">
        <v>124</v>
      </c>
      <c r="Z164" s="214"/>
      <c r="AA164" s="214"/>
      <c r="AB164" s="214"/>
      <c r="AC164" s="214"/>
      <c r="AD164" s="214"/>
      <c r="AE164" s="214"/>
      <c r="AF164" s="214"/>
      <c r="AG164" s="214" t="s">
        <v>125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>
      <c r="A165" s="231"/>
      <c r="B165" s="232"/>
      <c r="C165" s="264" t="s">
        <v>288</v>
      </c>
      <c r="D165" s="235"/>
      <c r="E165" s="236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129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ht="22.5" outlineLevel="3">
      <c r="A166" s="231"/>
      <c r="B166" s="232"/>
      <c r="C166" s="264" t="s">
        <v>289</v>
      </c>
      <c r="D166" s="235"/>
      <c r="E166" s="236"/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129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>
      <c r="A167" s="231"/>
      <c r="B167" s="232"/>
      <c r="C167" s="264" t="s">
        <v>204</v>
      </c>
      <c r="D167" s="235"/>
      <c r="E167" s="236"/>
      <c r="F167" s="234"/>
      <c r="G167" s="234"/>
      <c r="H167" s="234"/>
      <c r="I167" s="234"/>
      <c r="J167" s="234"/>
      <c r="K167" s="234"/>
      <c r="L167" s="234"/>
      <c r="M167" s="234"/>
      <c r="N167" s="233"/>
      <c r="O167" s="233"/>
      <c r="P167" s="233"/>
      <c r="Q167" s="233"/>
      <c r="R167" s="234"/>
      <c r="S167" s="234"/>
      <c r="T167" s="234"/>
      <c r="U167" s="234"/>
      <c r="V167" s="234"/>
      <c r="W167" s="234"/>
      <c r="X167" s="234"/>
      <c r="Y167" s="234"/>
      <c r="Z167" s="214"/>
      <c r="AA167" s="214"/>
      <c r="AB167" s="214"/>
      <c r="AC167" s="214"/>
      <c r="AD167" s="214"/>
      <c r="AE167" s="214"/>
      <c r="AF167" s="214"/>
      <c r="AG167" s="214" t="s">
        <v>129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>
      <c r="A168" s="231"/>
      <c r="B168" s="232"/>
      <c r="C168" s="264" t="s">
        <v>290</v>
      </c>
      <c r="D168" s="235"/>
      <c r="E168" s="236">
        <v>28.52</v>
      </c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129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>
      <c r="A169" s="231"/>
      <c r="B169" s="232"/>
      <c r="C169" s="264" t="s">
        <v>206</v>
      </c>
      <c r="D169" s="235"/>
      <c r="E169" s="236"/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129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>
      <c r="A170" s="231"/>
      <c r="B170" s="232"/>
      <c r="C170" s="264" t="s">
        <v>291</v>
      </c>
      <c r="D170" s="235"/>
      <c r="E170" s="236">
        <v>30.25</v>
      </c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129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>
      <c r="A171" s="231"/>
      <c r="B171" s="232"/>
      <c r="C171" s="264" t="s">
        <v>208</v>
      </c>
      <c r="D171" s="235"/>
      <c r="E171" s="236"/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129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>
      <c r="A172" s="231"/>
      <c r="B172" s="232"/>
      <c r="C172" s="264" t="s">
        <v>292</v>
      </c>
      <c r="D172" s="235"/>
      <c r="E172" s="236">
        <v>8.5500000000000007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129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>
      <c r="A173" s="231"/>
      <c r="B173" s="232"/>
      <c r="C173" s="264" t="s">
        <v>210</v>
      </c>
      <c r="D173" s="235"/>
      <c r="E173" s="236"/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129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>
      <c r="A174" s="231"/>
      <c r="B174" s="232"/>
      <c r="C174" s="264" t="s">
        <v>293</v>
      </c>
      <c r="D174" s="235"/>
      <c r="E174" s="236">
        <v>13.686</v>
      </c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129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>
      <c r="A175" s="245">
        <v>29</v>
      </c>
      <c r="B175" s="246" t="s">
        <v>294</v>
      </c>
      <c r="C175" s="262" t="s">
        <v>295</v>
      </c>
      <c r="D175" s="247" t="s">
        <v>238</v>
      </c>
      <c r="E175" s="248">
        <v>0.35</v>
      </c>
      <c r="F175" s="249"/>
      <c r="G175" s="250">
        <f>ROUND(E175*F175,2)</f>
        <v>0</v>
      </c>
      <c r="H175" s="249"/>
      <c r="I175" s="250">
        <f>ROUND(E175*H175,2)</f>
        <v>0</v>
      </c>
      <c r="J175" s="249"/>
      <c r="K175" s="250">
        <f>ROUND(E175*J175,2)</f>
        <v>0</v>
      </c>
      <c r="L175" s="250">
        <v>21</v>
      </c>
      <c r="M175" s="250">
        <f>G175*(1+L175/100)</f>
        <v>0</v>
      </c>
      <c r="N175" s="248">
        <v>0</v>
      </c>
      <c r="O175" s="248">
        <f>ROUND(E175*N175,2)</f>
        <v>0</v>
      </c>
      <c r="P175" s="248">
        <v>0</v>
      </c>
      <c r="Q175" s="248">
        <f>ROUND(E175*P175,2)</f>
        <v>0</v>
      </c>
      <c r="R175" s="250"/>
      <c r="S175" s="250" t="s">
        <v>122</v>
      </c>
      <c r="T175" s="251" t="s">
        <v>122</v>
      </c>
      <c r="U175" s="234">
        <v>4.74</v>
      </c>
      <c r="V175" s="234">
        <f>ROUND(E175*U175,2)</f>
        <v>1.66</v>
      </c>
      <c r="W175" s="234"/>
      <c r="X175" s="234" t="s">
        <v>123</v>
      </c>
      <c r="Y175" s="234" t="s">
        <v>124</v>
      </c>
      <c r="Z175" s="214"/>
      <c r="AA175" s="214"/>
      <c r="AB175" s="214"/>
      <c r="AC175" s="214"/>
      <c r="AD175" s="214"/>
      <c r="AE175" s="214"/>
      <c r="AF175" s="214"/>
      <c r="AG175" s="214" t="s">
        <v>125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2">
      <c r="A176" s="231"/>
      <c r="B176" s="232"/>
      <c r="C176" s="264" t="s">
        <v>296</v>
      </c>
      <c r="D176" s="235"/>
      <c r="E176" s="236">
        <v>0.35</v>
      </c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129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>
      <c r="A177" s="238" t="s">
        <v>117</v>
      </c>
      <c r="B177" s="239" t="s">
        <v>82</v>
      </c>
      <c r="C177" s="261" t="s">
        <v>83</v>
      </c>
      <c r="D177" s="240"/>
      <c r="E177" s="241"/>
      <c r="F177" s="242"/>
      <c r="G177" s="242">
        <f>SUMIF(AG178:AG185,"&lt;&gt;NOR",G178:G185)</f>
        <v>0</v>
      </c>
      <c r="H177" s="242"/>
      <c r="I177" s="242">
        <f>SUM(I178:I185)</f>
        <v>0</v>
      </c>
      <c r="J177" s="242"/>
      <c r="K177" s="242">
        <f>SUM(K178:K185)</f>
        <v>0</v>
      </c>
      <c r="L177" s="242"/>
      <c r="M177" s="242">
        <f>SUM(M178:M185)</f>
        <v>0</v>
      </c>
      <c r="N177" s="241"/>
      <c r="O177" s="241">
        <f>SUM(O178:O185)</f>
        <v>0</v>
      </c>
      <c r="P177" s="241"/>
      <c r="Q177" s="241">
        <f>SUM(Q178:Q185)</f>
        <v>0</v>
      </c>
      <c r="R177" s="242"/>
      <c r="S177" s="242"/>
      <c r="T177" s="243"/>
      <c r="U177" s="237"/>
      <c r="V177" s="237">
        <f>SUM(V178:V185)</f>
        <v>1.58</v>
      </c>
      <c r="W177" s="237"/>
      <c r="X177" s="237"/>
      <c r="Y177" s="237"/>
      <c r="AG177" t="s">
        <v>118</v>
      </c>
    </row>
    <row r="178" spans="1:60" outlineLevel="1">
      <c r="A178" s="245">
        <v>30</v>
      </c>
      <c r="B178" s="246" t="s">
        <v>297</v>
      </c>
      <c r="C178" s="262" t="s">
        <v>298</v>
      </c>
      <c r="D178" s="247" t="s">
        <v>121</v>
      </c>
      <c r="E178" s="248">
        <v>11.8</v>
      </c>
      <c r="F178" s="249"/>
      <c r="G178" s="250">
        <f>ROUND(E178*F178,2)</f>
        <v>0</v>
      </c>
      <c r="H178" s="249"/>
      <c r="I178" s="250">
        <f>ROUND(E178*H178,2)</f>
        <v>0</v>
      </c>
      <c r="J178" s="249"/>
      <c r="K178" s="250">
        <f>ROUND(E178*J178,2)</f>
        <v>0</v>
      </c>
      <c r="L178" s="250">
        <v>21</v>
      </c>
      <c r="M178" s="250">
        <f>G178*(1+L178/100)</f>
        <v>0</v>
      </c>
      <c r="N178" s="248">
        <v>1.4999999999999999E-4</v>
      </c>
      <c r="O178" s="248">
        <f>ROUND(E178*N178,2)</f>
        <v>0</v>
      </c>
      <c r="P178" s="248">
        <v>0</v>
      </c>
      <c r="Q178" s="248">
        <f>ROUND(E178*P178,2)</f>
        <v>0</v>
      </c>
      <c r="R178" s="250"/>
      <c r="S178" s="250" t="s">
        <v>122</v>
      </c>
      <c r="T178" s="251" t="s">
        <v>122</v>
      </c>
      <c r="U178" s="234">
        <v>3.2480000000000002E-2</v>
      </c>
      <c r="V178" s="234">
        <f>ROUND(E178*U178,2)</f>
        <v>0.38</v>
      </c>
      <c r="W178" s="234"/>
      <c r="X178" s="234" t="s">
        <v>123</v>
      </c>
      <c r="Y178" s="234" t="s">
        <v>124</v>
      </c>
      <c r="Z178" s="214"/>
      <c r="AA178" s="214"/>
      <c r="AB178" s="214"/>
      <c r="AC178" s="214"/>
      <c r="AD178" s="214"/>
      <c r="AE178" s="214"/>
      <c r="AF178" s="214"/>
      <c r="AG178" s="214" t="s">
        <v>125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2">
      <c r="A179" s="231"/>
      <c r="B179" s="232"/>
      <c r="C179" s="264" t="s">
        <v>299</v>
      </c>
      <c r="D179" s="235"/>
      <c r="E179" s="236"/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129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31"/>
      <c r="B180" s="232"/>
      <c r="C180" s="264" t="s">
        <v>300</v>
      </c>
      <c r="D180" s="235"/>
      <c r="E180" s="236"/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129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>
      <c r="A181" s="231"/>
      <c r="B181" s="232"/>
      <c r="C181" s="264" t="s">
        <v>301</v>
      </c>
      <c r="D181" s="235"/>
      <c r="E181" s="236">
        <v>11.8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129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1">
      <c r="A182" s="245">
        <v>31</v>
      </c>
      <c r="B182" s="246" t="s">
        <v>302</v>
      </c>
      <c r="C182" s="262" t="s">
        <v>303</v>
      </c>
      <c r="D182" s="247" t="s">
        <v>121</v>
      </c>
      <c r="E182" s="248">
        <v>11.8</v>
      </c>
      <c r="F182" s="249"/>
      <c r="G182" s="250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48">
        <v>2.9E-4</v>
      </c>
      <c r="O182" s="248">
        <f>ROUND(E182*N182,2)</f>
        <v>0</v>
      </c>
      <c r="P182" s="248">
        <v>0</v>
      </c>
      <c r="Q182" s="248">
        <f>ROUND(E182*P182,2)</f>
        <v>0</v>
      </c>
      <c r="R182" s="250"/>
      <c r="S182" s="250" t="s">
        <v>122</v>
      </c>
      <c r="T182" s="251" t="s">
        <v>122</v>
      </c>
      <c r="U182" s="234">
        <v>0.10191</v>
      </c>
      <c r="V182" s="234">
        <f>ROUND(E182*U182,2)</f>
        <v>1.2</v>
      </c>
      <c r="W182" s="234"/>
      <c r="X182" s="234" t="s">
        <v>123</v>
      </c>
      <c r="Y182" s="234" t="s">
        <v>124</v>
      </c>
      <c r="Z182" s="214"/>
      <c r="AA182" s="214"/>
      <c r="AB182" s="214"/>
      <c r="AC182" s="214"/>
      <c r="AD182" s="214"/>
      <c r="AE182" s="214"/>
      <c r="AF182" s="214"/>
      <c r="AG182" s="214" t="s">
        <v>125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>
      <c r="A183" s="231"/>
      <c r="B183" s="232"/>
      <c r="C183" s="264" t="s">
        <v>299</v>
      </c>
      <c r="D183" s="235"/>
      <c r="E183" s="236"/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129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>
      <c r="A184" s="231"/>
      <c r="B184" s="232"/>
      <c r="C184" s="264" t="s">
        <v>300</v>
      </c>
      <c r="D184" s="235"/>
      <c r="E184" s="236"/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129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>
      <c r="A185" s="231"/>
      <c r="B185" s="232"/>
      <c r="C185" s="264" t="s">
        <v>301</v>
      </c>
      <c r="D185" s="235"/>
      <c r="E185" s="236">
        <v>11.8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129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>
      <c r="A186" s="238" t="s">
        <v>117</v>
      </c>
      <c r="B186" s="239" t="s">
        <v>84</v>
      </c>
      <c r="C186" s="261" t="s">
        <v>85</v>
      </c>
      <c r="D186" s="240"/>
      <c r="E186" s="241"/>
      <c r="F186" s="242"/>
      <c r="G186" s="242">
        <f>SUMIF(AG187:AG211,"&lt;&gt;NOR",G187:G211)</f>
        <v>0</v>
      </c>
      <c r="H186" s="242"/>
      <c r="I186" s="242">
        <f>SUM(I187:I211)</f>
        <v>0</v>
      </c>
      <c r="J186" s="242"/>
      <c r="K186" s="242">
        <f>SUM(K187:K211)</f>
        <v>0</v>
      </c>
      <c r="L186" s="242"/>
      <c r="M186" s="242">
        <f>SUM(M187:M211)</f>
        <v>0</v>
      </c>
      <c r="N186" s="241"/>
      <c r="O186" s="241">
        <f>SUM(O187:O211)</f>
        <v>0</v>
      </c>
      <c r="P186" s="241"/>
      <c r="Q186" s="241">
        <f>SUM(Q187:Q211)</f>
        <v>0</v>
      </c>
      <c r="R186" s="242"/>
      <c r="S186" s="242"/>
      <c r="T186" s="243"/>
      <c r="U186" s="237"/>
      <c r="V186" s="237">
        <f>SUM(V187:V211)</f>
        <v>0</v>
      </c>
      <c r="W186" s="237"/>
      <c r="X186" s="237"/>
      <c r="Y186" s="237"/>
      <c r="AG186" t="s">
        <v>118</v>
      </c>
    </row>
    <row r="187" spans="1:60" outlineLevel="1">
      <c r="A187" s="245">
        <v>32</v>
      </c>
      <c r="B187" s="246" t="s">
        <v>304</v>
      </c>
      <c r="C187" s="262" t="s">
        <v>305</v>
      </c>
      <c r="D187" s="247" t="s">
        <v>161</v>
      </c>
      <c r="E187" s="248">
        <v>1</v>
      </c>
      <c r="F187" s="249"/>
      <c r="G187" s="250">
        <f>ROUND(E187*F187,2)</f>
        <v>0</v>
      </c>
      <c r="H187" s="249"/>
      <c r="I187" s="250">
        <f>ROUND(E187*H187,2)</f>
        <v>0</v>
      </c>
      <c r="J187" s="249"/>
      <c r="K187" s="250">
        <f>ROUND(E187*J187,2)</f>
        <v>0</v>
      </c>
      <c r="L187" s="250">
        <v>21</v>
      </c>
      <c r="M187" s="250">
        <f>G187*(1+L187/100)</f>
        <v>0</v>
      </c>
      <c r="N187" s="248">
        <v>0</v>
      </c>
      <c r="O187" s="248">
        <f>ROUND(E187*N187,2)</f>
        <v>0</v>
      </c>
      <c r="P187" s="248">
        <v>0</v>
      </c>
      <c r="Q187" s="248">
        <f>ROUND(E187*P187,2)</f>
        <v>0</v>
      </c>
      <c r="R187" s="250"/>
      <c r="S187" s="250" t="s">
        <v>162</v>
      </c>
      <c r="T187" s="251" t="s">
        <v>163</v>
      </c>
      <c r="U187" s="234">
        <v>0</v>
      </c>
      <c r="V187" s="234">
        <f>ROUND(E187*U187,2)</f>
        <v>0</v>
      </c>
      <c r="W187" s="234"/>
      <c r="X187" s="234" t="s">
        <v>123</v>
      </c>
      <c r="Y187" s="234" t="s">
        <v>124</v>
      </c>
      <c r="Z187" s="214"/>
      <c r="AA187" s="214"/>
      <c r="AB187" s="214"/>
      <c r="AC187" s="214"/>
      <c r="AD187" s="214"/>
      <c r="AE187" s="214"/>
      <c r="AF187" s="214"/>
      <c r="AG187" s="214" t="s">
        <v>125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2">
      <c r="A188" s="231"/>
      <c r="B188" s="232"/>
      <c r="C188" s="264" t="s">
        <v>306</v>
      </c>
      <c r="D188" s="235"/>
      <c r="E188" s="236"/>
      <c r="F188" s="234"/>
      <c r="G188" s="234"/>
      <c r="H188" s="234"/>
      <c r="I188" s="234"/>
      <c r="J188" s="234"/>
      <c r="K188" s="234"/>
      <c r="L188" s="234"/>
      <c r="M188" s="234"/>
      <c r="N188" s="233"/>
      <c r="O188" s="233"/>
      <c r="P188" s="233"/>
      <c r="Q188" s="233"/>
      <c r="R188" s="234"/>
      <c r="S188" s="234"/>
      <c r="T188" s="234"/>
      <c r="U188" s="234"/>
      <c r="V188" s="234"/>
      <c r="W188" s="234"/>
      <c r="X188" s="234"/>
      <c r="Y188" s="234"/>
      <c r="Z188" s="214"/>
      <c r="AA188" s="214"/>
      <c r="AB188" s="214"/>
      <c r="AC188" s="214"/>
      <c r="AD188" s="214"/>
      <c r="AE188" s="214"/>
      <c r="AF188" s="214"/>
      <c r="AG188" s="214" t="s">
        <v>129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>
      <c r="A189" s="231"/>
      <c r="B189" s="232"/>
      <c r="C189" s="264" t="s">
        <v>43</v>
      </c>
      <c r="D189" s="235"/>
      <c r="E189" s="236">
        <v>1</v>
      </c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129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>
      <c r="A190" s="245">
        <v>33</v>
      </c>
      <c r="B190" s="246" t="s">
        <v>307</v>
      </c>
      <c r="C190" s="262" t="s">
        <v>308</v>
      </c>
      <c r="D190" s="247" t="s">
        <v>121</v>
      </c>
      <c r="E190" s="248">
        <v>45.65</v>
      </c>
      <c r="F190" s="249"/>
      <c r="G190" s="250">
        <f>ROUND(E190*F190,2)</f>
        <v>0</v>
      </c>
      <c r="H190" s="249"/>
      <c r="I190" s="250">
        <f>ROUND(E190*H190,2)</f>
        <v>0</v>
      </c>
      <c r="J190" s="249"/>
      <c r="K190" s="250">
        <f>ROUND(E190*J190,2)</f>
        <v>0</v>
      </c>
      <c r="L190" s="250">
        <v>21</v>
      </c>
      <c r="M190" s="250">
        <f>G190*(1+L190/100)</f>
        <v>0</v>
      </c>
      <c r="N190" s="248">
        <v>0</v>
      </c>
      <c r="O190" s="248">
        <f>ROUND(E190*N190,2)</f>
        <v>0</v>
      </c>
      <c r="P190" s="248">
        <v>0</v>
      </c>
      <c r="Q190" s="248">
        <f>ROUND(E190*P190,2)</f>
        <v>0</v>
      </c>
      <c r="R190" s="250"/>
      <c r="S190" s="250" t="s">
        <v>162</v>
      </c>
      <c r="T190" s="251" t="s">
        <v>163</v>
      </c>
      <c r="U190" s="234">
        <v>0</v>
      </c>
      <c r="V190" s="234">
        <f>ROUND(E190*U190,2)</f>
        <v>0</v>
      </c>
      <c r="W190" s="234"/>
      <c r="X190" s="234" t="s">
        <v>123</v>
      </c>
      <c r="Y190" s="234" t="s">
        <v>124</v>
      </c>
      <c r="Z190" s="214"/>
      <c r="AA190" s="214"/>
      <c r="AB190" s="214"/>
      <c r="AC190" s="214"/>
      <c r="AD190" s="214"/>
      <c r="AE190" s="214"/>
      <c r="AF190" s="214"/>
      <c r="AG190" s="214" t="s">
        <v>125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2">
      <c r="A191" s="231"/>
      <c r="B191" s="232"/>
      <c r="C191" s="264" t="s">
        <v>309</v>
      </c>
      <c r="D191" s="235"/>
      <c r="E191" s="236"/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129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>
      <c r="A192" s="231"/>
      <c r="B192" s="232"/>
      <c r="C192" s="264" t="s">
        <v>204</v>
      </c>
      <c r="D192" s="235"/>
      <c r="E192" s="236"/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129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3">
      <c r="A193" s="231"/>
      <c r="B193" s="232"/>
      <c r="C193" s="264" t="s">
        <v>216</v>
      </c>
      <c r="D193" s="235"/>
      <c r="E193" s="236">
        <v>15.411</v>
      </c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129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>
      <c r="A194" s="231"/>
      <c r="B194" s="232"/>
      <c r="C194" s="264" t="s">
        <v>206</v>
      </c>
      <c r="D194" s="235"/>
      <c r="E194" s="236"/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129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>
      <c r="A195" s="231"/>
      <c r="B195" s="232"/>
      <c r="C195" s="264" t="s">
        <v>217</v>
      </c>
      <c r="D195" s="235"/>
      <c r="E195" s="236">
        <v>16.4175</v>
      </c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129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3">
      <c r="A196" s="231"/>
      <c r="B196" s="232"/>
      <c r="C196" s="264" t="s">
        <v>208</v>
      </c>
      <c r="D196" s="235"/>
      <c r="E196" s="236"/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129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>
      <c r="A197" s="231"/>
      <c r="B197" s="232"/>
      <c r="C197" s="264" t="s">
        <v>218</v>
      </c>
      <c r="D197" s="235"/>
      <c r="E197" s="236">
        <v>4.7024999999999997</v>
      </c>
      <c r="F197" s="234"/>
      <c r="G197" s="234"/>
      <c r="H197" s="234"/>
      <c r="I197" s="234"/>
      <c r="J197" s="234"/>
      <c r="K197" s="234"/>
      <c r="L197" s="234"/>
      <c r="M197" s="234"/>
      <c r="N197" s="233"/>
      <c r="O197" s="233"/>
      <c r="P197" s="233"/>
      <c r="Q197" s="233"/>
      <c r="R197" s="234"/>
      <c r="S197" s="234"/>
      <c r="T197" s="234"/>
      <c r="U197" s="234"/>
      <c r="V197" s="234"/>
      <c r="W197" s="234"/>
      <c r="X197" s="234"/>
      <c r="Y197" s="234"/>
      <c r="Z197" s="214"/>
      <c r="AA197" s="214"/>
      <c r="AB197" s="214"/>
      <c r="AC197" s="214"/>
      <c r="AD197" s="214"/>
      <c r="AE197" s="214"/>
      <c r="AF197" s="214"/>
      <c r="AG197" s="214" t="s">
        <v>129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3">
      <c r="A198" s="231"/>
      <c r="B198" s="232"/>
      <c r="C198" s="264" t="s">
        <v>210</v>
      </c>
      <c r="D198" s="235"/>
      <c r="E198" s="236"/>
      <c r="F198" s="234"/>
      <c r="G198" s="234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129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>
      <c r="A199" s="231"/>
      <c r="B199" s="232"/>
      <c r="C199" s="264" t="s">
        <v>219</v>
      </c>
      <c r="D199" s="235"/>
      <c r="E199" s="236">
        <v>9.1189999999999998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129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1">
      <c r="A200" s="245">
        <v>34</v>
      </c>
      <c r="B200" s="246" t="s">
        <v>310</v>
      </c>
      <c r="C200" s="262" t="s">
        <v>311</v>
      </c>
      <c r="D200" s="247" t="s">
        <v>161</v>
      </c>
      <c r="E200" s="248">
        <v>1</v>
      </c>
      <c r="F200" s="249"/>
      <c r="G200" s="250">
        <f>ROUND(E200*F200,2)</f>
        <v>0</v>
      </c>
      <c r="H200" s="249"/>
      <c r="I200" s="250">
        <f>ROUND(E200*H200,2)</f>
        <v>0</v>
      </c>
      <c r="J200" s="249"/>
      <c r="K200" s="250">
        <f>ROUND(E200*J200,2)</f>
        <v>0</v>
      </c>
      <c r="L200" s="250">
        <v>21</v>
      </c>
      <c r="M200" s="250">
        <f>G200*(1+L200/100)</f>
        <v>0</v>
      </c>
      <c r="N200" s="248">
        <v>0</v>
      </c>
      <c r="O200" s="248">
        <f>ROUND(E200*N200,2)</f>
        <v>0</v>
      </c>
      <c r="P200" s="248">
        <v>0</v>
      </c>
      <c r="Q200" s="248">
        <f>ROUND(E200*P200,2)</f>
        <v>0</v>
      </c>
      <c r="R200" s="250"/>
      <c r="S200" s="250" t="s">
        <v>162</v>
      </c>
      <c r="T200" s="251" t="s">
        <v>163</v>
      </c>
      <c r="U200" s="234">
        <v>0</v>
      </c>
      <c r="V200" s="234">
        <f>ROUND(E200*U200,2)</f>
        <v>0</v>
      </c>
      <c r="W200" s="234"/>
      <c r="X200" s="234" t="s">
        <v>123</v>
      </c>
      <c r="Y200" s="234" t="s">
        <v>124</v>
      </c>
      <c r="Z200" s="214"/>
      <c r="AA200" s="214"/>
      <c r="AB200" s="214"/>
      <c r="AC200" s="214"/>
      <c r="AD200" s="214"/>
      <c r="AE200" s="214"/>
      <c r="AF200" s="214"/>
      <c r="AG200" s="214" t="s">
        <v>125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2">
      <c r="A201" s="231"/>
      <c r="B201" s="232"/>
      <c r="C201" s="264" t="s">
        <v>312</v>
      </c>
      <c r="D201" s="235"/>
      <c r="E201" s="236"/>
      <c r="F201" s="234"/>
      <c r="G201" s="234"/>
      <c r="H201" s="234"/>
      <c r="I201" s="234"/>
      <c r="J201" s="234"/>
      <c r="K201" s="234"/>
      <c r="L201" s="234"/>
      <c r="M201" s="234"/>
      <c r="N201" s="233"/>
      <c r="O201" s="233"/>
      <c r="P201" s="233"/>
      <c r="Q201" s="233"/>
      <c r="R201" s="234"/>
      <c r="S201" s="234"/>
      <c r="T201" s="234"/>
      <c r="U201" s="234"/>
      <c r="V201" s="234"/>
      <c r="W201" s="234"/>
      <c r="X201" s="234"/>
      <c r="Y201" s="234"/>
      <c r="Z201" s="214"/>
      <c r="AA201" s="214"/>
      <c r="AB201" s="214"/>
      <c r="AC201" s="214"/>
      <c r="AD201" s="214"/>
      <c r="AE201" s="214"/>
      <c r="AF201" s="214"/>
      <c r="AG201" s="214" t="s">
        <v>129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ht="22.5" outlineLevel="3">
      <c r="A202" s="231"/>
      <c r="B202" s="232"/>
      <c r="C202" s="264" t="s">
        <v>313</v>
      </c>
      <c r="D202" s="235"/>
      <c r="E202" s="236"/>
      <c r="F202" s="234"/>
      <c r="G202" s="234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129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>
      <c r="A203" s="231"/>
      <c r="B203" s="232"/>
      <c r="C203" s="264" t="s">
        <v>43</v>
      </c>
      <c r="D203" s="235"/>
      <c r="E203" s="236">
        <v>1</v>
      </c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129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>
      <c r="A204" s="245">
        <v>35</v>
      </c>
      <c r="B204" s="246" t="s">
        <v>314</v>
      </c>
      <c r="C204" s="262" t="s">
        <v>315</v>
      </c>
      <c r="D204" s="247" t="s">
        <v>161</v>
      </c>
      <c r="E204" s="248">
        <v>1</v>
      </c>
      <c r="F204" s="249"/>
      <c r="G204" s="250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48">
        <v>0</v>
      </c>
      <c r="O204" s="248">
        <f>ROUND(E204*N204,2)</f>
        <v>0</v>
      </c>
      <c r="P204" s="248">
        <v>0</v>
      </c>
      <c r="Q204" s="248">
        <f>ROUND(E204*P204,2)</f>
        <v>0</v>
      </c>
      <c r="R204" s="250"/>
      <c r="S204" s="250" t="s">
        <v>162</v>
      </c>
      <c r="T204" s="251" t="s">
        <v>163</v>
      </c>
      <c r="U204" s="234">
        <v>0</v>
      </c>
      <c r="V204" s="234">
        <f>ROUND(E204*U204,2)</f>
        <v>0</v>
      </c>
      <c r="W204" s="234"/>
      <c r="X204" s="234" t="s">
        <v>123</v>
      </c>
      <c r="Y204" s="234" t="s">
        <v>124</v>
      </c>
      <c r="Z204" s="214"/>
      <c r="AA204" s="214"/>
      <c r="AB204" s="214"/>
      <c r="AC204" s="214"/>
      <c r="AD204" s="214"/>
      <c r="AE204" s="214"/>
      <c r="AF204" s="214"/>
      <c r="AG204" s="214" t="s">
        <v>125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2">
      <c r="A205" s="231"/>
      <c r="B205" s="232"/>
      <c r="C205" s="264" t="s">
        <v>316</v>
      </c>
      <c r="D205" s="235"/>
      <c r="E205" s="236"/>
      <c r="F205" s="234"/>
      <c r="G205" s="234"/>
      <c r="H205" s="234"/>
      <c r="I205" s="234"/>
      <c r="J205" s="234"/>
      <c r="K205" s="234"/>
      <c r="L205" s="234"/>
      <c r="M205" s="234"/>
      <c r="N205" s="233"/>
      <c r="O205" s="233"/>
      <c r="P205" s="233"/>
      <c r="Q205" s="233"/>
      <c r="R205" s="234"/>
      <c r="S205" s="234"/>
      <c r="T205" s="234"/>
      <c r="U205" s="234"/>
      <c r="V205" s="234"/>
      <c r="W205" s="234"/>
      <c r="X205" s="234"/>
      <c r="Y205" s="234"/>
      <c r="Z205" s="214"/>
      <c r="AA205" s="214"/>
      <c r="AB205" s="214"/>
      <c r="AC205" s="214"/>
      <c r="AD205" s="214"/>
      <c r="AE205" s="214"/>
      <c r="AF205" s="214"/>
      <c r="AG205" s="214" t="s">
        <v>129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>
      <c r="A206" s="231"/>
      <c r="B206" s="232"/>
      <c r="C206" s="264" t="s">
        <v>317</v>
      </c>
      <c r="D206" s="235"/>
      <c r="E206" s="236"/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129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>
      <c r="A207" s="231"/>
      <c r="B207" s="232"/>
      <c r="C207" s="264" t="s">
        <v>318</v>
      </c>
      <c r="D207" s="235"/>
      <c r="E207" s="236"/>
      <c r="F207" s="234"/>
      <c r="G207" s="234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129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>
      <c r="A208" s="231"/>
      <c r="B208" s="232"/>
      <c r="C208" s="264" t="s">
        <v>43</v>
      </c>
      <c r="D208" s="235"/>
      <c r="E208" s="236">
        <v>1</v>
      </c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129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1">
      <c r="A209" s="245">
        <v>36</v>
      </c>
      <c r="B209" s="246" t="s">
        <v>319</v>
      </c>
      <c r="C209" s="262" t="s">
        <v>320</v>
      </c>
      <c r="D209" s="247" t="s">
        <v>161</v>
      </c>
      <c r="E209" s="248">
        <v>1</v>
      </c>
      <c r="F209" s="249"/>
      <c r="G209" s="250">
        <f>ROUND(E209*F209,2)</f>
        <v>0</v>
      </c>
      <c r="H209" s="249"/>
      <c r="I209" s="250">
        <f>ROUND(E209*H209,2)</f>
        <v>0</v>
      </c>
      <c r="J209" s="249"/>
      <c r="K209" s="250">
        <f>ROUND(E209*J209,2)</f>
        <v>0</v>
      </c>
      <c r="L209" s="250">
        <v>21</v>
      </c>
      <c r="M209" s="250">
        <f>G209*(1+L209/100)</f>
        <v>0</v>
      </c>
      <c r="N209" s="248">
        <v>0</v>
      </c>
      <c r="O209" s="248">
        <f>ROUND(E209*N209,2)</f>
        <v>0</v>
      </c>
      <c r="P209" s="248">
        <v>0</v>
      </c>
      <c r="Q209" s="248">
        <f>ROUND(E209*P209,2)</f>
        <v>0</v>
      </c>
      <c r="R209" s="250"/>
      <c r="S209" s="250" t="s">
        <v>162</v>
      </c>
      <c r="T209" s="251" t="s">
        <v>163</v>
      </c>
      <c r="U209" s="234">
        <v>0</v>
      </c>
      <c r="V209" s="234">
        <f>ROUND(E209*U209,2)</f>
        <v>0</v>
      </c>
      <c r="W209" s="234"/>
      <c r="X209" s="234" t="s">
        <v>123</v>
      </c>
      <c r="Y209" s="234" t="s">
        <v>124</v>
      </c>
      <c r="Z209" s="214"/>
      <c r="AA209" s="214"/>
      <c r="AB209" s="214"/>
      <c r="AC209" s="214"/>
      <c r="AD209" s="214"/>
      <c r="AE209" s="214"/>
      <c r="AF209" s="214"/>
      <c r="AG209" s="214" t="s">
        <v>125</v>
      </c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ht="22.5" outlineLevel="2">
      <c r="A210" s="231"/>
      <c r="B210" s="232"/>
      <c r="C210" s="264" t="s">
        <v>321</v>
      </c>
      <c r="D210" s="235"/>
      <c r="E210" s="236"/>
      <c r="F210" s="234"/>
      <c r="G210" s="234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129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>
      <c r="A211" s="231"/>
      <c r="B211" s="232"/>
      <c r="C211" s="264" t="s">
        <v>43</v>
      </c>
      <c r="D211" s="235"/>
      <c r="E211" s="236">
        <v>1</v>
      </c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129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>
      <c r="A212" s="238" t="s">
        <v>117</v>
      </c>
      <c r="B212" s="239" t="s">
        <v>86</v>
      </c>
      <c r="C212" s="261" t="s">
        <v>87</v>
      </c>
      <c r="D212" s="240"/>
      <c r="E212" s="241"/>
      <c r="F212" s="242"/>
      <c r="G212" s="242">
        <f>SUMIF(AG213:AG277,"&lt;&gt;NOR",G213:G277)</f>
        <v>0</v>
      </c>
      <c r="H212" s="242"/>
      <c r="I212" s="242">
        <f>SUM(I213:I277)</f>
        <v>0</v>
      </c>
      <c r="J212" s="242"/>
      <c r="K212" s="242">
        <f>SUM(K213:K277)</f>
        <v>0</v>
      </c>
      <c r="L212" s="242"/>
      <c r="M212" s="242">
        <f>SUM(M213:M277)</f>
        <v>0</v>
      </c>
      <c r="N212" s="241"/>
      <c r="O212" s="241">
        <f>SUM(O213:O277)</f>
        <v>0</v>
      </c>
      <c r="P212" s="241"/>
      <c r="Q212" s="241">
        <f>SUM(Q213:Q277)</f>
        <v>0</v>
      </c>
      <c r="R212" s="242"/>
      <c r="S212" s="242"/>
      <c r="T212" s="243"/>
      <c r="U212" s="237"/>
      <c r="V212" s="237">
        <f>SUM(V213:V277)</f>
        <v>267.39</v>
      </c>
      <c r="W212" s="237"/>
      <c r="X212" s="237"/>
      <c r="Y212" s="237"/>
      <c r="AG212" t="s">
        <v>118</v>
      </c>
    </row>
    <row r="213" spans="1:60" ht="22.5" outlineLevel="1">
      <c r="A213" s="245">
        <v>37</v>
      </c>
      <c r="B213" s="246" t="s">
        <v>322</v>
      </c>
      <c r="C213" s="262" t="s">
        <v>323</v>
      </c>
      <c r="D213" s="247" t="s">
        <v>171</v>
      </c>
      <c r="E213" s="248">
        <v>18.350000000000001</v>
      </c>
      <c r="F213" s="249"/>
      <c r="G213" s="250">
        <f>ROUND(E213*F213,2)</f>
        <v>0</v>
      </c>
      <c r="H213" s="249"/>
      <c r="I213" s="250">
        <f>ROUND(E213*H213,2)</f>
        <v>0</v>
      </c>
      <c r="J213" s="249"/>
      <c r="K213" s="250">
        <f>ROUND(E213*J213,2)</f>
        <v>0</v>
      </c>
      <c r="L213" s="250">
        <v>21</v>
      </c>
      <c r="M213" s="250">
        <f>G213*(1+L213/100)</f>
        <v>0</v>
      </c>
      <c r="N213" s="248">
        <v>0</v>
      </c>
      <c r="O213" s="248">
        <f>ROUND(E213*N213,2)</f>
        <v>0</v>
      </c>
      <c r="P213" s="248">
        <v>0</v>
      </c>
      <c r="Q213" s="248">
        <f>ROUND(E213*P213,2)</f>
        <v>0</v>
      </c>
      <c r="R213" s="250"/>
      <c r="S213" s="250" t="s">
        <v>122</v>
      </c>
      <c r="T213" s="251" t="s">
        <v>122</v>
      </c>
      <c r="U213" s="234">
        <v>0</v>
      </c>
      <c r="V213" s="234">
        <f>ROUND(E213*U213,2)</f>
        <v>0</v>
      </c>
      <c r="W213" s="234"/>
      <c r="X213" s="234" t="s">
        <v>123</v>
      </c>
      <c r="Y213" s="234" t="s">
        <v>124</v>
      </c>
      <c r="Z213" s="214"/>
      <c r="AA213" s="214"/>
      <c r="AB213" s="214"/>
      <c r="AC213" s="214"/>
      <c r="AD213" s="214"/>
      <c r="AE213" s="214"/>
      <c r="AF213" s="214"/>
      <c r="AG213" s="214" t="s">
        <v>125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2">
      <c r="A214" s="231"/>
      <c r="B214" s="232"/>
      <c r="C214" s="263" t="s">
        <v>324</v>
      </c>
      <c r="D214" s="252"/>
      <c r="E214" s="252"/>
      <c r="F214" s="252"/>
      <c r="G214" s="252"/>
      <c r="H214" s="234"/>
      <c r="I214" s="234"/>
      <c r="J214" s="234"/>
      <c r="K214" s="234"/>
      <c r="L214" s="234"/>
      <c r="M214" s="234"/>
      <c r="N214" s="233"/>
      <c r="O214" s="233"/>
      <c r="P214" s="233"/>
      <c r="Q214" s="233"/>
      <c r="R214" s="234"/>
      <c r="S214" s="234"/>
      <c r="T214" s="234"/>
      <c r="U214" s="234"/>
      <c r="V214" s="234"/>
      <c r="W214" s="234"/>
      <c r="X214" s="234"/>
      <c r="Y214" s="234"/>
      <c r="Z214" s="214"/>
      <c r="AA214" s="214"/>
      <c r="AB214" s="214"/>
      <c r="AC214" s="214"/>
      <c r="AD214" s="214"/>
      <c r="AE214" s="214"/>
      <c r="AF214" s="214"/>
      <c r="AG214" s="214" t="s">
        <v>127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2">
      <c r="A215" s="231"/>
      <c r="B215" s="232"/>
      <c r="C215" s="264" t="s">
        <v>325</v>
      </c>
      <c r="D215" s="235"/>
      <c r="E215" s="236"/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129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>
      <c r="A216" s="231"/>
      <c r="B216" s="232"/>
      <c r="C216" s="264" t="s">
        <v>326</v>
      </c>
      <c r="D216" s="235"/>
      <c r="E216" s="236"/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129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>
      <c r="A217" s="231"/>
      <c r="B217" s="232"/>
      <c r="C217" s="264" t="s">
        <v>327</v>
      </c>
      <c r="D217" s="235"/>
      <c r="E217" s="236">
        <v>18.350000000000001</v>
      </c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129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>
      <c r="A218" s="245">
        <v>38</v>
      </c>
      <c r="B218" s="246" t="s">
        <v>328</v>
      </c>
      <c r="C218" s="262" t="s">
        <v>329</v>
      </c>
      <c r="D218" s="247" t="s">
        <v>238</v>
      </c>
      <c r="E218" s="248">
        <v>0.193</v>
      </c>
      <c r="F218" s="249"/>
      <c r="G218" s="250">
        <f>ROUND(E218*F218,2)</f>
        <v>0</v>
      </c>
      <c r="H218" s="249"/>
      <c r="I218" s="250">
        <f>ROUND(E218*H218,2)</f>
        <v>0</v>
      </c>
      <c r="J218" s="249"/>
      <c r="K218" s="250">
        <f>ROUND(E218*J218,2)</f>
        <v>0</v>
      </c>
      <c r="L218" s="250">
        <v>21</v>
      </c>
      <c r="M218" s="250">
        <f>G218*(1+L218/100)</f>
        <v>0</v>
      </c>
      <c r="N218" s="248">
        <v>0</v>
      </c>
      <c r="O218" s="248">
        <f>ROUND(E218*N218,2)</f>
        <v>0</v>
      </c>
      <c r="P218" s="248">
        <v>0</v>
      </c>
      <c r="Q218" s="248">
        <f>ROUND(E218*P218,2)</f>
        <v>0</v>
      </c>
      <c r="R218" s="250"/>
      <c r="S218" s="250" t="s">
        <v>122</v>
      </c>
      <c r="T218" s="251" t="s">
        <v>122</v>
      </c>
      <c r="U218" s="234">
        <v>0</v>
      </c>
      <c r="V218" s="234">
        <f>ROUND(E218*U218,2)</f>
        <v>0</v>
      </c>
      <c r="W218" s="234"/>
      <c r="X218" s="234" t="s">
        <v>123</v>
      </c>
      <c r="Y218" s="234" t="s">
        <v>124</v>
      </c>
      <c r="Z218" s="214"/>
      <c r="AA218" s="214"/>
      <c r="AB218" s="214"/>
      <c r="AC218" s="214"/>
      <c r="AD218" s="214"/>
      <c r="AE218" s="214"/>
      <c r="AF218" s="214"/>
      <c r="AG218" s="214" t="s">
        <v>125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ht="22.5" outlineLevel="2">
      <c r="A219" s="231"/>
      <c r="B219" s="232"/>
      <c r="C219" s="263" t="s">
        <v>330</v>
      </c>
      <c r="D219" s="252"/>
      <c r="E219" s="252"/>
      <c r="F219" s="252"/>
      <c r="G219" s="252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127</v>
      </c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60" t="str">
        <f>C219</f>
        <v>Pro vyjádření výnosu ve prospěch zhotovitele je nutné jednotkovou cenu uvést se záporným znaménkem. (Získaná částka ponižuje náklad stavby.)</v>
      </c>
      <c r="BB219" s="214"/>
      <c r="BC219" s="214"/>
      <c r="BD219" s="214"/>
      <c r="BE219" s="214"/>
      <c r="BF219" s="214"/>
      <c r="BG219" s="214"/>
      <c r="BH219" s="214"/>
    </row>
    <row r="220" spans="1:60" outlineLevel="2">
      <c r="A220" s="231"/>
      <c r="B220" s="232"/>
      <c r="C220" s="264" t="s">
        <v>331</v>
      </c>
      <c r="D220" s="235"/>
      <c r="E220" s="236"/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129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>
      <c r="A221" s="231"/>
      <c r="B221" s="232"/>
      <c r="C221" s="264" t="s">
        <v>332</v>
      </c>
      <c r="D221" s="235"/>
      <c r="E221" s="236"/>
      <c r="F221" s="234"/>
      <c r="G221" s="234"/>
      <c r="H221" s="234"/>
      <c r="I221" s="234"/>
      <c r="J221" s="234"/>
      <c r="K221" s="234"/>
      <c r="L221" s="234"/>
      <c r="M221" s="234"/>
      <c r="N221" s="233"/>
      <c r="O221" s="233"/>
      <c r="P221" s="233"/>
      <c r="Q221" s="233"/>
      <c r="R221" s="234"/>
      <c r="S221" s="234"/>
      <c r="T221" s="234"/>
      <c r="U221" s="234"/>
      <c r="V221" s="234"/>
      <c r="W221" s="234"/>
      <c r="X221" s="234"/>
      <c r="Y221" s="234"/>
      <c r="Z221" s="214"/>
      <c r="AA221" s="214"/>
      <c r="AB221" s="214"/>
      <c r="AC221" s="214"/>
      <c r="AD221" s="214"/>
      <c r="AE221" s="214"/>
      <c r="AF221" s="214"/>
      <c r="AG221" s="214" t="s">
        <v>129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>
      <c r="A222" s="231"/>
      <c r="B222" s="232"/>
      <c r="C222" s="264" t="s">
        <v>333</v>
      </c>
      <c r="D222" s="235"/>
      <c r="E222" s="236">
        <v>0.193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129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1">
      <c r="A223" s="245">
        <v>39</v>
      </c>
      <c r="B223" s="246" t="s">
        <v>334</v>
      </c>
      <c r="C223" s="262" t="s">
        <v>335</v>
      </c>
      <c r="D223" s="247" t="s">
        <v>238</v>
      </c>
      <c r="E223" s="248">
        <v>99.55</v>
      </c>
      <c r="F223" s="249"/>
      <c r="G223" s="250">
        <f>ROUND(E223*F223,2)</f>
        <v>0</v>
      </c>
      <c r="H223" s="249"/>
      <c r="I223" s="250">
        <f>ROUND(E223*H223,2)</f>
        <v>0</v>
      </c>
      <c r="J223" s="249"/>
      <c r="K223" s="250">
        <f>ROUND(E223*J223,2)</f>
        <v>0</v>
      </c>
      <c r="L223" s="250">
        <v>21</v>
      </c>
      <c r="M223" s="250">
        <f>G223*(1+L223/100)</f>
        <v>0</v>
      </c>
      <c r="N223" s="248">
        <v>0</v>
      </c>
      <c r="O223" s="248">
        <f>ROUND(E223*N223,2)</f>
        <v>0</v>
      </c>
      <c r="P223" s="248">
        <v>0</v>
      </c>
      <c r="Q223" s="248">
        <f>ROUND(E223*P223,2)</f>
        <v>0</v>
      </c>
      <c r="R223" s="250"/>
      <c r="S223" s="250" t="s">
        <v>122</v>
      </c>
      <c r="T223" s="251" t="s">
        <v>122</v>
      </c>
      <c r="U223" s="234">
        <v>0.93</v>
      </c>
      <c r="V223" s="234">
        <f>ROUND(E223*U223,2)</f>
        <v>92.58</v>
      </c>
      <c r="W223" s="234"/>
      <c r="X223" s="234" t="s">
        <v>123</v>
      </c>
      <c r="Y223" s="234" t="s">
        <v>124</v>
      </c>
      <c r="Z223" s="214"/>
      <c r="AA223" s="214"/>
      <c r="AB223" s="214"/>
      <c r="AC223" s="214"/>
      <c r="AD223" s="214"/>
      <c r="AE223" s="214"/>
      <c r="AF223" s="214"/>
      <c r="AG223" s="214" t="s">
        <v>125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2">
      <c r="A224" s="231"/>
      <c r="B224" s="232"/>
      <c r="C224" s="264" t="s">
        <v>336</v>
      </c>
      <c r="D224" s="235"/>
      <c r="E224" s="236"/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129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>
      <c r="A225" s="231"/>
      <c r="B225" s="232"/>
      <c r="C225" s="264" t="s">
        <v>337</v>
      </c>
      <c r="D225" s="235"/>
      <c r="E225" s="236"/>
      <c r="F225" s="234"/>
      <c r="G225" s="234"/>
      <c r="H225" s="234"/>
      <c r="I225" s="234"/>
      <c r="J225" s="234"/>
      <c r="K225" s="234"/>
      <c r="L225" s="234"/>
      <c r="M225" s="234"/>
      <c r="N225" s="233"/>
      <c r="O225" s="233"/>
      <c r="P225" s="233"/>
      <c r="Q225" s="233"/>
      <c r="R225" s="234"/>
      <c r="S225" s="234"/>
      <c r="T225" s="234"/>
      <c r="U225" s="234"/>
      <c r="V225" s="234"/>
      <c r="W225" s="234"/>
      <c r="X225" s="234"/>
      <c r="Y225" s="234"/>
      <c r="Z225" s="214"/>
      <c r="AA225" s="214"/>
      <c r="AB225" s="214"/>
      <c r="AC225" s="214"/>
      <c r="AD225" s="214"/>
      <c r="AE225" s="214"/>
      <c r="AF225" s="214"/>
      <c r="AG225" s="214" t="s">
        <v>129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>
      <c r="A226" s="231"/>
      <c r="B226" s="232"/>
      <c r="C226" s="264" t="s">
        <v>338</v>
      </c>
      <c r="D226" s="235"/>
      <c r="E226" s="236">
        <v>99.55</v>
      </c>
      <c r="F226" s="234"/>
      <c r="G226" s="234"/>
      <c r="H226" s="234"/>
      <c r="I226" s="234"/>
      <c r="J226" s="234"/>
      <c r="K226" s="234"/>
      <c r="L226" s="234"/>
      <c r="M226" s="234"/>
      <c r="N226" s="233"/>
      <c r="O226" s="233"/>
      <c r="P226" s="233"/>
      <c r="Q226" s="233"/>
      <c r="R226" s="234"/>
      <c r="S226" s="234"/>
      <c r="T226" s="234"/>
      <c r="U226" s="234"/>
      <c r="V226" s="234"/>
      <c r="W226" s="234"/>
      <c r="X226" s="234"/>
      <c r="Y226" s="234"/>
      <c r="Z226" s="214"/>
      <c r="AA226" s="214"/>
      <c r="AB226" s="214"/>
      <c r="AC226" s="214"/>
      <c r="AD226" s="214"/>
      <c r="AE226" s="214"/>
      <c r="AF226" s="214"/>
      <c r="AG226" s="214" t="s">
        <v>129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ht="22.5" outlineLevel="1">
      <c r="A227" s="245">
        <v>40</v>
      </c>
      <c r="B227" s="246" t="s">
        <v>339</v>
      </c>
      <c r="C227" s="262" t="s">
        <v>340</v>
      </c>
      <c r="D227" s="247" t="s">
        <v>238</v>
      </c>
      <c r="E227" s="248">
        <v>76.388999999999996</v>
      </c>
      <c r="F227" s="249"/>
      <c r="G227" s="250">
        <f>ROUND(E227*F227,2)</f>
        <v>0</v>
      </c>
      <c r="H227" s="249"/>
      <c r="I227" s="250">
        <f>ROUND(E227*H227,2)</f>
        <v>0</v>
      </c>
      <c r="J227" s="249"/>
      <c r="K227" s="250">
        <f>ROUND(E227*J227,2)</f>
        <v>0</v>
      </c>
      <c r="L227" s="250">
        <v>21</v>
      </c>
      <c r="M227" s="250">
        <f>G227*(1+L227/100)</f>
        <v>0</v>
      </c>
      <c r="N227" s="248">
        <v>0</v>
      </c>
      <c r="O227" s="248">
        <f>ROUND(E227*N227,2)</f>
        <v>0</v>
      </c>
      <c r="P227" s="248">
        <v>0</v>
      </c>
      <c r="Q227" s="248">
        <f>ROUND(E227*P227,2)</f>
        <v>0</v>
      </c>
      <c r="R227" s="250"/>
      <c r="S227" s="250" t="s">
        <v>122</v>
      </c>
      <c r="T227" s="251" t="s">
        <v>122</v>
      </c>
      <c r="U227" s="234">
        <v>0.49</v>
      </c>
      <c r="V227" s="234">
        <f>ROUND(E227*U227,2)</f>
        <v>37.43</v>
      </c>
      <c r="W227" s="234"/>
      <c r="X227" s="234" t="s">
        <v>123</v>
      </c>
      <c r="Y227" s="234" t="s">
        <v>124</v>
      </c>
      <c r="Z227" s="214"/>
      <c r="AA227" s="214"/>
      <c r="AB227" s="214"/>
      <c r="AC227" s="214"/>
      <c r="AD227" s="214"/>
      <c r="AE227" s="214"/>
      <c r="AF227" s="214"/>
      <c r="AG227" s="214" t="s">
        <v>125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2">
      <c r="A228" s="231"/>
      <c r="B228" s="232"/>
      <c r="C228" s="263" t="s">
        <v>341</v>
      </c>
      <c r="D228" s="252"/>
      <c r="E228" s="252"/>
      <c r="F228" s="252"/>
      <c r="G228" s="252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127</v>
      </c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ht="22.5" outlineLevel="2">
      <c r="A229" s="231"/>
      <c r="B229" s="232"/>
      <c r="C229" s="264" t="s">
        <v>342</v>
      </c>
      <c r="D229" s="235"/>
      <c r="E229" s="236"/>
      <c r="F229" s="234"/>
      <c r="G229" s="234"/>
      <c r="H229" s="234"/>
      <c r="I229" s="234"/>
      <c r="J229" s="234"/>
      <c r="K229" s="234"/>
      <c r="L229" s="234"/>
      <c r="M229" s="234"/>
      <c r="N229" s="233"/>
      <c r="O229" s="233"/>
      <c r="P229" s="233"/>
      <c r="Q229" s="233"/>
      <c r="R229" s="234"/>
      <c r="S229" s="234"/>
      <c r="T229" s="234"/>
      <c r="U229" s="234"/>
      <c r="V229" s="234"/>
      <c r="W229" s="234"/>
      <c r="X229" s="234"/>
      <c r="Y229" s="234"/>
      <c r="Z229" s="214"/>
      <c r="AA229" s="214"/>
      <c r="AB229" s="214"/>
      <c r="AC229" s="214"/>
      <c r="AD229" s="214"/>
      <c r="AE229" s="214"/>
      <c r="AF229" s="214"/>
      <c r="AG229" s="214" t="s">
        <v>129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3">
      <c r="A230" s="231"/>
      <c r="B230" s="232"/>
      <c r="C230" s="264" t="s">
        <v>343</v>
      </c>
      <c r="D230" s="235"/>
      <c r="E230" s="236"/>
      <c r="F230" s="234"/>
      <c r="G230" s="234"/>
      <c r="H230" s="234"/>
      <c r="I230" s="234"/>
      <c r="J230" s="234"/>
      <c r="K230" s="234"/>
      <c r="L230" s="234"/>
      <c r="M230" s="234"/>
      <c r="N230" s="233"/>
      <c r="O230" s="233"/>
      <c r="P230" s="233"/>
      <c r="Q230" s="233"/>
      <c r="R230" s="234"/>
      <c r="S230" s="234"/>
      <c r="T230" s="234"/>
      <c r="U230" s="234"/>
      <c r="V230" s="234"/>
      <c r="W230" s="234"/>
      <c r="X230" s="234"/>
      <c r="Y230" s="234"/>
      <c r="Z230" s="214"/>
      <c r="AA230" s="214"/>
      <c r="AB230" s="214"/>
      <c r="AC230" s="214"/>
      <c r="AD230" s="214"/>
      <c r="AE230" s="214"/>
      <c r="AF230" s="214"/>
      <c r="AG230" s="214" t="s">
        <v>129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>
      <c r="A231" s="231"/>
      <c r="B231" s="232"/>
      <c r="C231" s="264" t="s">
        <v>338</v>
      </c>
      <c r="D231" s="235"/>
      <c r="E231" s="236">
        <v>99.55</v>
      </c>
      <c r="F231" s="234"/>
      <c r="G231" s="234"/>
      <c r="H231" s="234"/>
      <c r="I231" s="234"/>
      <c r="J231" s="234"/>
      <c r="K231" s="234"/>
      <c r="L231" s="234"/>
      <c r="M231" s="234"/>
      <c r="N231" s="233"/>
      <c r="O231" s="233"/>
      <c r="P231" s="233"/>
      <c r="Q231" s="233"/>
      <c r="R231" s="234"/>
      <c r="S231" s="234"/>
      <c r="T231" s="234"/>
      <c r="U231" s="234"/>
      <c r="V231" s="234"/>
      <c r="W231" s="234"/>
      <c r="X231" s="234"/>
      <c r="Y231" s="234"/>
      <c r="Z231" s="214"/>
      <c r="AA231" s="214"/>
      <c r="AB231" s="214"/>
      <c r="AC231" s="214"/>
      <c r="AD231" s="214"/>
      <c r="AE231" s="214"/>
      <c r="AF231" s="214"/>
      <c r="AG231" s="214" t="s">
        <v>129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>
      <c r="A232" s="231"/>
      <c r="B232" s="232"/>
      <c r="C232" s="264" t="s">
        <v>344</v>
      </c>
      <c r="D232" s="235"/>
      <c r="E232" s="236"/>
      <c r="F232" s="234"/>
      <c r="G232" s="234"/>
      <c r="H232" s="234"/>
      <c r="I232" s="234"/>
      <c r="J232" s="234"/>
      <c r="K232" s="234"/>
      <c r="L232" s="234"/>
      <c r="M232" s="234"/>
      <c r="N232" s="233"/>
      <c r="O232" s="233"/>
      <c r="P232" s="233"/>
      <c r="Q232" s="233"/>
      <c r="R232" s="234"/>
      <c r="S232" s="234"/>
      <c r="T232" s="234"/>
      <c r="U232" s="234"/>
      <c r="V232" s="234"/>
      <c r="W232" s="234"/>
      <c r="X232" s="234"/>
      <c r="Y232" s="234"/>
      <c r="Z232" s="214"/>
      <c r="AA232" s="214"/>
      <c r="AB232" s="214"/>
      <c r="AC232" s="214"/>
      <c r="AD232" s="214"/>
      <c r="AE232" s="214"/>
      <c r="AF232" s="214"/>
      <c r="AG232" s="214" t="s">
        <v>129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3">
      <c r="A233" s="231"/>
      <c r="B233" s="232"/>
      <c r="C233" s="264" t="s">
        <v>345</v>
      </c>
      <c r="D233" s="235"/>
      <c r="E233" s="236"/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129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>
      <c r="A234" s="231"/>
      <c r="B234" s="232"/>
      <c r="C234" s="264" t="s">
        <v>346</v>
      </c>
      <c r="D234" s="235"/>
      <c r="E234" s="236">
        <v>-1.1259999999999999</v>
      </c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129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3">
      <c r="A235" s="231"/>
      <c r="B235" s="232"/>
      <c r="C235" s="264" t="s">
        <v>347</v>
      </c>
      <c r="D235" s="235"/>
      <c r="E235" s="236"/>
      <c r="F235" s="234"/>
      <c r="G235" s="234"/>
      <c r="H235" s="234"/>
      <c r="I235" s="234"/>
      <c r="J235" s="234"/>
      <c r="K235" s="234"/>
      <c r="L235" s="234"/>
      <c r="M235" s="234"/>
      <c r="N235" s="233"/>
      <c r="O235" s="233"/>
      <c r="P235" s="233"/>
      <c r="Q235" s="233"/>
      <c r="R235" s="234"/>
      <c r="S235" s="234"/>
      <c r="T235" s="234"/>
      <c r="U235" s="234"/>
      <c r="V235" s="234"/>
      <c r="W235" s="234"/>
      <c r="X235" s="234"/>
      <c r="Y235" s="234"/>
      <c r="Z235" s="214"/>
      <c r="AA235" s="214"/>
      <c r="AB235" s="214"/>
      <c r="AC235" s="214"/>
      <c r="AD235" s="214"/>
      <c r="AE235" s="214"/>
      <c r="AF235" s="214"/>
      <c r="AG235" s="214" t="s">
        <v>129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3">
      <c r="A236" s="231"/>
      <c r="B236" s="232"/>
      <c r="C236" s="264" t="s">
        <v>348</v>
      </c>
      <c r="D236" s="235"/>
      <c r="E236" s="236">
        <v>-8.5000000000000006E-2</v>
      </c>
      <c r="F236" s="234"/>
      <c r="G236" s="234"/>
      <c r="H236" s="234"/>
      <c r="I236" s="234"/>
      <c r="J236" s="234"/>
      <c r="K236" s="234"/>
      <c r="L236" s="234"/>
      <c r="M236" s="234"/>
      <c r="N236" s="233"/>
      <c r="O236" s="233"/>
      <c r="P236" s="233"/>
      <c r="Q236" s="233"/>
      <c r="R236" s="234"/>
      <c r="S236" s="234"/>
      <c r="T236" s="234"/>
      <c r="U236" s="234"/>
      <c r="V236" s="234"/>
      <c r="W236" s="234"/>
      <c r="X236" s="234"/>
      <c r="Y236" s="234"/>
      <c r="Z236" s="214"/>
      <c r="AA236" s="214"/>
      <c r="AB236" s="214"/>
      <c r="AC236" s="214"/>
      <c r="AD236" s="214"/>
      <c r="AE236" s="214"/>
      <c r="AF236" s="214"/>
      <c r="AG236" s="214" t="s">
        <v>129</v>
      </c>
      <c r="AH236" s="214">
        <v>0</v>
      </c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3">
      <c r="A237" s="231"/>
      <c r="B237" s="232"/>
      <c r="C237" s="264" t="s">
        <v>349</v>
      </c>
      <c r="D237" s="235"/>
      <c r="E237" s="236"/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129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3">
      <c r="A238" s="231"/>
      <c r="B238" s="232"/>
      <c r="C238" s="264" t="s">
        <v>350</v>
      </c>
      <c r="D238" s="235"/>
      <c r="E238" s="236">
        <v>-21.95</v>
      </c>
      <c r="F238" s="234"/>
      <c r="G238" s="234"/>
      <c r="H238" s="234"/>
      <c r="I238" s="234"/>
      <c r="J238" s="234"/>
      <c r="K238" s="234"/>
      <c r="L238" s="234"/>
      <c r="M238" s="234"/>
      <c r="N238" s="233"/>
      <c r="O238" s="233"/>
      <c r="P238" s="233"/>
      <c r="Q238" s="233"/>
      <c r="R238" s="234"/>
      <c r="S238" s="234"/>
      <c r="T238" s="234"/>
      <c r="U238" s="234"/>
      <c r="V238" s="234"/>
      <c r="W238" s="234"/>
      <c r="X238" s="234"/>
      <c r="Y238" s="234"/>
      <c r="Z238" s="214"/>
      <c r="AA238" s="214"/>
      <c r="AB238" s="214"/>
      <c r="AC238" s="214"/>
      <c r="AD238" s="214"/>
      <c r="AE238" s="214"/>
      <c r="AF238" s="214"/>
      <c r="AG238" s="214" t="s">
        <v>129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ht="22.5" outlineLevel="1">
      <c r="A239" s="245">
        <v>41</v>
      </c>
      <c r="B239" s="246" t="s">
        <v>351</v>
      </c>
      <c r="C239" s="262" t="s">
        <v>352</v>
      </c>
      <c r="D239" s="247" t="s">
        <v>238</v>
      </c>
      <c r="E239" s="248">
        <v>838.47199999999998</v>
      </c>
      <c r="F239" s="249"/>
      <c r="G239" s="250">
        <f>ROUND(E239*F239,2)</f>
        <v>0</v>
      </c>
      <c r="H239" s="249"/>
      <c r="I239" s="250">
        <f>ROUND(E239*H239,2)</f>
        <v>0</v>
      </c>
      <c r="J239" s="249"/>
      <c r="K239" s="250">
        <f>ROUND(E239*J239,2)</f>
        <v>0</v>
      </c>
      <c r="L239" s="250">
        <v>21</v>
      </c>
      <c r="M239" s="250">
        <f>G239*(1+L239/100)</f>
        <v>0</v>
      </c>
      <c r="N239" s="248">
        <v>0</v>
      </c>
      <c r="O239" s="248">
        <f>ROUND(E239*N239,2)</f>
        <v>0</v>
      </c>
      <c r="P239" s="248">
        <v>0</v>
      </c>
      <c r="Q239" s="248">
        <f>ROUND(E239*P239,2)</f>
        <v>0</v>
      </c>
      <c r="R239" s="250"/>
      <c r="S239" s="250" t="s">
        <v>122</v>
      </c>
      <c r="T239" s="251" t="s">
        <v>122</v>
      </c>
      <c r="U239" s="234">
        <v>0</v>
      </c>
      <c r="V239" s="234">
        <f>ROUND(E239*U239,2)</f>
        <v>0</v>
      </c>
      <c r="W239" s="234"/>
      <c r="X239" s="234" t="s">
        <v>123</v>
      </c>
      <c r="Y239" s="234" t="s">
        <v>124</v>
      </c>
      <c r="Z239" s="214"/>
      <c r="AA239" s="214"/>
      <c r="AB239" s="214"/>
      <c r="AC239" s="214"/>
      <c r="AD239" s="214"/>
      <c r="AE239" s="214"/>
      <c r="AF239" s="214"/>
      <c r="AG239" s="214" t="s">
        <v>125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ht="22.5" outlineLevel="2">
      <c r="A240" s="231"/>
      <c r="B240" s="232"/>
      <c r="C240" s="264" t="s">
        <v>353</v>
      </c>
      <c r="D240" s="235"/>
      <c r="E240" s="236"/>
      <c r="F240" s="234"/>
      <c r="G240" s="234"/>
      <c r="H240" s="234"/>
      <c r="I240" s="234"/>
      <c r="J240" s="234"/>
      <c r="K240" s="234"/>
      <c r="L240" s="234"/>
      <c r="M240" s="234"/>
      <c r="N240" s="233"/>
      <c r="O240" s="233"/>
      <c r="P240" s="233"/>
      <c r="Q240" s="233"/>
      <c r="R240" s="234"/>
      <c r="S240" s="234"/>
      <c r="T240" s="234"/>
      <c r="U240" s="234"/>
      <c r="V240" s="234"/>
      <c r="W240" s="234"/>
      <c r="X240" s="234"/>
      <c r="Y240" s="234"/>
      <c r="Z240" s="214"/>
      <c r="AA240" s="214"/>
      <c r="AB240" s="214"/>
      <c r="AC240" s="214"/>
      <c r="AD240" s="214"/>
      <c r="AE240" s="214"/>
      <c r="AF240" s="214"/>
      <c r="AG240" s="214" t="s">
        <v>129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ht="22.5" outlineLevel="3">
      <c r="A241" s="231"/>
      <c r="B241" s="232"/>
      <c r="C241" s="264" t="s">
        <v>354</v>
      </c>
      <c r="D241" s="235"/>
      <c r="E241" s="236"/>
      <c r="F241" s="234"/>
      <c r="G241" s="234"/>
      <c r="H241" s="234"/>
      <c r="I241" s="234"/>
      <c r="J241" s="234"/>
      <c r="K241" s="234"/>
      <c r="L241" s="234"/>
      <c r="M241" s="234"/>
      <c r="N241" s="233"/>
      <c r="O241" s="233"/>
      <c r="P241" s="233"/>
      <c r="Q241" s="233"/>
      <c r="R241" s="234"/>
      <c r="S241" s="234"/>
      <c r="T241" s="234"/>
      <c r="U241" s="234"/>
      <c r="V241" s="234"/>
      <c r="W241" s="234"/>
      <c r="X241" s="234"/>
      <c r="Y241" s="234"/>
      <c r="Z241" s="214"/>
      <c r="AA241" s="214"/>
      <c r="AB241" s="214"/>
      <c r="AC241" s="214"/>
      <c r="AD241" s="214"/>
      <c r="AE241" s="214"/>
      <c r="AF241" s="214"/>
      <c r="AG241" s="214" t="s">
        <v>129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>
      <c r="A242" s="231"/>
      <c r="B242" s="232"/>
      <c r="C242" s="264" t="s">
        <v>355</v>
      </c>
      <c r="D242" s="235"/>
      <c r="E242" s="236">
        <v>837.50699999999995</v>
      </c>
      <c r="F242" s="234"/>
      <c r="G242" s="234"/>
      <c r="H242" s="234"/>
      <c r="I242" s="234"/>
      <c r="J242" s="234"/>
      <c r="K242" s="234"/>
      <c r="L242" s="234"/>
      <c r="M242" s="234"/>
      <c r="N242" s="233"/>
      <c r="O242" s="233"/>
      <c r="P242" s="233"/>
      <c r="Q242" s="233"/>
      <c r="R242" s="234"/>
      <c r="S242" s="234"/>
      <c r="T242" s="234"/>
      <c r="U242" s="234"/>
      <c r="V242" s="234"/>
      <c r="W242" s="234"/>
      <c r="X242" s="234"/>
      <c r="Y242" s="234"/>
      <c r="Z242" s="214"/>
      <c r="AA242" s="214"/>
      <c r="AB242" s="214"/>
      <c r="AC242" s="214"/>
      <c r="AD242" s="214"/>
      <c r="AE242" s="214"/>
      <c r="AF242" s="214"/>
      <c r="AG242" s="214" t="s">
        <v>129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ht="22.5" outlineLevel="3">
      <c r="A243" s="231"/>
      <c r="B243" s="232"/>
      <c r="C243" s="264" t="s">
        <v>356</v>
      </c>
      <c r="D243" s="235"/>
      <c r="E243" s="236"/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129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>
      <c r="A244" s="231"/>
      <c r="B244" s="232"/>
      <c r="C244" s="264" t="s">
        <v>357</v>
      </c>
      <c r="D244" s="235"/>
      <c r="E244" s="236">
        <v>0.96499999999999997</v>
      </c>
      <c r="F244" s="234"/>
      <c r="G244" s="234"/>
      <c r="H244" s="234"/>
      <c r="I244" s="234"/>
      <c r="J244" s="234"/>
      <c r="K244" s="234"/>
      <c r="L244" s="234"/>
      <c r="M244" s="234"/>
      <c r="N244" s="233"/>
      <c r="O244" s="233"/>
      <c r="P244" s="233"/>
      <c r="Q244" s="233"/>
      <c r="R244" s="234"/>
      <c r="S244" s="234"/>
      <c r="T244" s="234"/>
      <c r="U244" s="234"/>
      <c r="V244" s="234"/>
      <c r="W244" s="234"/>
      <c r="X244" s="234"/>
      <c r="Y244" s="234"/>
      <c r="Z244" s="214"/>
      <c r="AA244" s="214"/>
      <c r="AB244" s="214"/>
      <c r="AC244" s="214"/>
      <c r="AD244" s="214"/>
      <c r="AE244" s="214"/>
      <c r="AF244" s="214"/>
      <c r="AG244" s="214" t="s">
        <v>129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1">
      <c r="A245" s="245">
        <v>42</v>
      </c>
      <c r="B245" s="246" t="s">
        <v>358</v>
      </c>
      <c r="C245" s="262" t="s">
        <v>359</v>
      </c>
      <c r="D245" s="247" t="s">
        <v>238</v>
      </c>
      <c r="E245" s="248">
        <v>99.55</v>
      </c>
      <c r="F245" s="249"/>
      <c r="G245" s="250">
        <f>ROUND(E245*F245,2)</f>
        <v>0</v>
      </c>
      <c r="H245" s="249"/>
      <c r="I245" s="250">
        <f>ROUND(E245*H245,2)</f>
        <v>0</v>
      </c>
      <c r="J245" s="249"/>
      <c r="K245" s="250">
        <f>ROUND(E245*J245,2)</f>
        <v>0</v>
      </c>
      <c r="L245" s="250">
        <v>21</v>
      </c>
      <c r="M245" s="250">
        <f>G245*(1+L245/100)</f>
        <v>0</v>
      </c>
      <c r="N245" s="248">
        <v>0</v>
      </c>
      <c r="O245" s="248">
        <f>ROUND(E245*N245,2)</f>
        <v>0</v>
      </c>
      <c r="P245" s="248">
        <v>0</v>
      </c>
      <c r="Q245" s="248">
        <f>ROUND(E245*P245,2)</f>
        <v>0</v>
      </c>
      <c r="R245" s="250"/>
      <c r="S245" s="250" t="s">
        <v>122</v>
      </c>
      <c r="T245" s="251" t="s">
        <v>122</v>
      </c>
      <c r="U245" s="234">
        <v>0.94</v>
      </c>
      <c r="V245" s="234">
        <f>ROUND(E245*U245,2)</f>
        <v>93.58</v>
      </c>
      <c r="W245" s="234"/>
      <c r="X245" s="234" t="s">
        <v>123</v>
      </c>
      <c r="Y245" s="234" t="s">
        <v>124</v>
      </c>
      <c r="Z245" s="214"/>
      <c r="AA245" s="214"/>
      <c r="AB245" s="214"/>
      <c r="AC245" s="214"/>
      <c r="AD245" s="214"/>
      <c r="AE245" s="214"/>
      <c r="AF245" s="214"/>
      <c r="AG245" s="214" t="s">
        <v>125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2">
      <c r="A246" s="231"/>
      <c r="B246" s="232"/>
      <c r="C246" s="264" t="s">
        <v>360</v>
      </c>
      <c r="D246" s="235"/>
      <c r="E246" s="236"/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129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>
      <c r="A247" s="231"/>
      <c r="B247" s="232"/>
      <c r="C247" s="264" t="s">
        <v>361</v>
      </c>
      <c r="D247" s="235"/>
      <c r="E247" s="236"/>
      <c r="F247" s="234"/>
      <c r="G247" s="234"/>
      <c r="H247" s="234"/>
      <c r="I247" s="234"/>
      <c r="J247" s="234"/>
      <c r="K247" s="234"/>
      <c r="L247" s="234"/>
      <c r="M247" s="234"/>
      <c r="N247" s="233"/>
      <c r="O247" s="233"/>
      <c r="P247" s="233"/>
      <c r="Q247" s="233"/>
      <c r="R247" s="234"/>
      <c r="S247" s="234"/>
      <c r="T247" s="234"/>
      <c r="U247" s="234"/>
      <c r="V247" s="234"/>
      <c r="W247" s="234"/>
      <c r="X247" s="234"/>
      <c r="Y247" s="234"/>
      <c r="Z247" s="214"/>
      <c r="AA247" s="214"/>
      <c r="AB247" s="214"/>
      <c r="AC247" s="214"/>
      <c r="AD247" s="214"/>
      <c r="AE247" s="214"/>
      <c r="AF247" s="214"/>
      <c r="AG247" s="214" t="s">
        <v>129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3">
      <c r="A248" s="231"/>
      <c r="B248" s="232"/>
      <c r="C248" s="264" t="s">
        <v>338</v>
      </c>
      <c r="D248" s="235"/>
      <c r="E248" s="236">
        <v>99.55</v>
      </c>
      <c r="F248" s="234"/>
      <c r="G248" s="234"/>
      <c r="H248" s="234"/>
      <c r="I248" s="234"/>
      <c r="J248" s="234"/>
      <c r="K248" s="234"/>
      <c r="L248" s="234"/>
      <c r="M248" s="234"/>
      <c r="N248" s="233"/>
      <c r="O248" s="233"/>
      <c r="P248" s="233"/>
      <c r="Q248" s="233"/>
      <c r="R248" s="234"/>
      <c r="S248" s="234"/>
      <c r="T248" s="234"/>
      <c r="U248" s="234"/>
      <c r="V248" s="234"/>
      <c r="W248" s="234"/>
      <c r="X248" s="234"/>
      <c r="Y248" s="234"/>
      <c r="Z248" s="214"/>
      <c r="AA248" s="214"/>
      <c r="AB248" s="214"/>
      <c r="AC248" s="214"/>
      <c r="AD248" s="214"/>
      <c r="AE248" s="214"/>
      <c r="AF248" s="214"/>
      <c r="AG248" s="214" t="s">
        <v>129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1">
      <c r="A249" s="245">
        <v>43</v>
      </c>
      <c r="B249" s="246" t="s">
        <v>362</v>
      </c>
      <c r="C249" s="262" t="s">
        <v>363</v>
      </c>
      <c r="D249" s="247" t="s">
        <v>238</v>
      </c>
      <c r="E249" s="248">
        <v>398.2</v>
      </c>
      <c r="F249" s="249"/>
      <c r="G249" s="250">
        <f>ROUND(E249*F249,2)</f>
        <v>0</v>
      </c>
      <c r="H249" s="249"/>
      <c r="I249" s="250">
        <f>ROUND(E249*H249,2)</f>
        <v>0</v>
      </c>
      <c r="J249" s="249"/>
      <c r="K249" s="250">
        <f>ROUND(E249*J249,2)</f>
        <v>0</v>
      </c>
      <c r="L249" s="250">
        <v>21</v>
      </c>
      <c r="M249" s="250">
        <f>G249*(1+L249/100)</f>
        <v>0</v>
      </c>
      <c r="N249" s="248">
        <v>0</v>
      </c>
      <c r="O249" s="248">
        <f>ROUND(E249*N249,2)</f>
        <v>0</v>
      </c>
      <c r="P249" s="248">
        <v>0</v>
      </c>
      <c r="Q249" s="248">
        <f>ROUND(E249*P249,2)</f>
        <v>0</v>
      </c>
      <c r="R249" s="250"/>
      <c r="S249" s="250" t="s">
        <v>122</v>
      </c>
      <c r="T249" s="251" t="s">
        <v>122</v>
      </c>
      <c r="U249" s="234">
        <v>0.11</v>
      </c>
      <c r="V249" s="234">
        <f>ROUND(E249*U249,2)</f>
        <v>43.8</v>
      </c>
      <c r="W249" s="234"/>
      <c r="X249" s="234" t="s">
        <v>123</v>
      </c>
      <c r="Y249" s="234" t="s">
        <v>124</v>
      </c>
      <c r="Z249" s="214"/>
      <c r="AA249" s="214"/>
      <c r="AB249" s="214"/>
      <c r="AC249" s="214"/>
      <c r="AD249" s="214"/>
      <c r="AE249" s="214"/>
      <c r="AF249" s="214"/>
      <c r="AG249" s="214" t="s">
        <v>125</v>
      </c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ht="22.5" outlineLevel="2">
      <c r="A250" s="231"/>
      <c r="B250" s="232"/>
      <c r="C250" s="264" t="s">
        <v>364</v>
      </c>
      <c r="D250" s="235"/>
      <c r="E250" s="236"/>
      <c r="F250" s="234"/>
      <c r="G250" s="234"/>
      <c r="H250" s="234"/>
      <c r="I250" s="234"/>
      <c r="J250" s="234"/>
      <c r="K250" s="234"/>
      <c r="L250" s="234"/>
      <c r="M250" s="234"/>
      <c r="N250" s="233"/>
      <c r="O250" s="233"/>
      <c r="P250" s="233"/>
      <c r="Q250" s="233"/>
      <c r="R250" s="234"/>
      <c r="S250" s="234"/>
      <c r="T250" s="234"/>
      <c r="U250" s="234"/>
      <c r="V250" s="234"/>
      <c r="W250" s="234"/>
      <c r="X250" s="234"/>
      <c r="Y250" s="234"/>
      <c r="Z250" s="214"/>
      <c r="AA250" s="214"/>
      <c r="AB250" s="214"/>
      <c r="AC250" s="214"/>
      <c r="AD250" s="214"/>
      <c r="AE250" s="214"/>
      <c r="AF250" s="214"/>
      <c r="AG250" s="214" t="s">
        <v>129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>
      <c r="A251" s="231"/>
      <c r="B251" s="232"/>
      <c r="C251" s="264" t="s">
        <v>361</v>
      </c>
      <c r="D251" s="235"/>
      <c r="E251" s="236"/>
      <c r="F251" s="234"/>
      <c r="G251" s="234"/>
      <c r="H251" s="234"/>
      <c r="I251" s="234"/>
      <c r="J251" s="234"/>
      <c r="K251" s="234"/>
      <c r="L251" s="234"/>
      <c r="M251" s="234"/>
      <c r="N251" s="233"/>
      <c r="O251" s="233"/>
      <c r="P251" s="233"/>
      <c r="Q251" s="233"/>
      <c r="R251" s="234"/>
      <c r="S251" s="234"/>
      <c r="T251" s="234"/>
      <c r="U251" s="234"/>
      <c r="V251" s="234"/>
      <c r="W251" s="234"/>
      <c r="X251" s="234"/>
      <c r="Y251" s="234"/>
      <c r="Z251" s="214"/>
      <c r="AA251" s="214"/>
      <c r="AB251" s="214"/>
      <c r="AC251" s="214"/>
      <c r="AD251" s="214"/>
      <c r="AE251" s="214"/>
      <c r="AF251" s="214"/>
      <c r="AG251" s="214" t="s">
        <v>129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>
      <c r="A252" s="231"/>
      <c r="B252" s="232"/>
      <c r="C252" s="264" t="s">
        <v>365</v>
      </c>
      <c r="D252" s="235"/>
      <c r="E252" s="236">
        <v>398.2</v>
      </c>
      <c r="F252" s="234"/>
      <c r="G252" s="234"/>
      <c r="H252" s="234"/>
      <c r="I252" s="234"/>
      <c r="J252" s="234"/>
      <c r="K252" s="234"/>
      <c r="L252" s="234"/>
      <c r="M252" s="234"/>
      <c r="N252" s="233"/>
      <c r="O252" s="233"/>
      <c r="P252" s="233"/>
      <c r="Q252" s="233"/>
      <c r="R252" s="234"/>
      <c r="S252" s="234"/>
      <c r="T252" s="234"/>
      <c r="U252" s="234"/>
      <c r="V252" s="234"/>
      <c r="W252" s="234"/>
      <c r="X252" s="234"/>
      <c r="Y252" s="234"/>
      <c r="Z252" s="214"/>
      <c r="AA252" s="214"/>
      <c r="AB252" s="214"/>
      <c r="AC252" s="214"/>
      <c r="AD252" s="214"/>
      <c r="AE252" s="214"/>
      <c r="AF252" s="214"/>
      <c r="AG252" s="214" t="s">
        <v>129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1">
      <c r="A253" s="245">
        <v>44</v>
      </c>
      <c r="B253" s="246" t="s">
        <v>366</v>
      </c>
      <c r="C253" s="262" t="s">
        <v>367</v>
      </c>
      <c r="D253" s="247" t="s">
        <v>368</v>
      </c>
      <c r="E253" s="248">
        <v>5</v>
      </c>
      <c r="F253" s="249"/>
      <c r="G253" s="250">
        <f>ROUND(E253*F253,2)</f>
        <v>0</v>
      </c>
      <c r="H253" s="249"/>
      <c r="I253" s="250">
        <f>ROUND(E253*H253,2)</f>
        <v>0</v>
      </c>
      <c r="J253" s="249"/>
      <c r="K253" s="250">
        <f>ROUND(E253*J253,2)</f>
        <v>0</v>
      </c>
      <c r="L253" s="250">
        <v>21</v>
      </c>
      <c r="M253" s="250">
        <f>G253*(1+L253/100)</f>
        <v>0</v>
      </c>
      <c r="N253" s="248">
        <v>0</v>
      </c>
      <c r="O253" s="248">
        <f>ROUND(E253*N253,2)</f>
        <v>0</v>
      </c>
      <c r="P253" s="248">
        <v>0</v>
      </c>
      <c r="Q253" s="248">
        <f>ROUND(E253*P253,2)</f>
        <v>0</v>
      </c>
      <c r="R253" s="250"/>
      <c r="S253" s="250" t="s">
        <v>122</v>
      </c>
      <c r="T253" s="251" t="s">
        <v>122</v>
      </c>
      <c r="U253" s="234">
        <v>0</v>
      </c>
      <c r="V253" s="234">
        <f>ROUND(E253*U253,2)</f>
        <v>0</v>
      </c>
      <c r="W253" s="234"/>
      <c r="X253" s="234" t="s">
        <v>123</v>
      </c>
      <c r="Y253" s="234" t="s">
        <v>124</v>
      </c>
      <c r="Z253" s="214"/>
      <c r="AA253" s="214"/>
      <c r="AB253" s="214"/>
      <c r="AC253" s="214"/>
      <c r="AD253" s="214"/>
      <c r="AE253" s="214"/>
      <c r="AF253" s="214"/>
      <c r="AG253" s="214" t="s">
        <v>125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ht="22.5" outlineLevel="2">
      <c r="A254" s="231"/>
      <c r="B254" s="232"/>
      <c r="C254" s="264" t="s">
        <v>369</v>
      </c>
      <c r="D254" s="235"/>
      <c r="E254" s="236"/>
      <c r="F254" s="234"/>
      <c r="G254" s="234"/>
      <c r="H254" s="234"/>
      <c r="I254" s="234"/>
      <c r="J254" s="234"/>
      <c r="K254" s="234"/>
      <c r="L254" s="234"/>
      <c r="M254" s="234"/>
      <c r="N254" s="233"/>
      <c r="O254" s="233"/>
      <c r="P254" s="233"/>
      <c r="Q254" s="233"/>
      <c r="R254" s="234"/>
      <c r="S254" s="234"/>
      <c r="T254" s="234"/>
      <c r="U254" s="234"/>
      <c r="V254" s="234"/>
      <c r="W254" s="234"/>
      <c r="X254" s="234"/>
      <c r="Y254" s="234"/>
      <c r="Z254" s="214"/>
      <c r="AA254" s="214"/>
      <c r="AB254" s="214"/>
      <c r="AC254" s="214"/>
      <c r="AD254" s="214"/>
      <c r="AE254" s="214"/>
      <c r="AF254" s="214"/>
      <c r="AG254" s="214" t="s">
        <v>129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>
      <c r="A255" s="231"/>
      <c r="B255" s="232"/>
      <c r="C255" s="264" t="s">
        <v>370</v>
      </c>
      <c r="D255" s="235"/>
      <c r="E255" s="236">
        <v>5</v>
      </c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129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ht="22.5" outlineLevel="1">
      <c r="A256" s="245">
        <v>45</v>
      </c>
      <c r="B256" s="246" t="s">
        <v>371</v>
      </c>
      <c r="C256" s="262" t="s">
        <v>372</v>
      </c>
      <c r="D256" s="247" t="s">
        <v>238</v>
      </c>
      <c r="E256" s="248">
        <v>50.866999999999997</v>
      </c>
      <c r="F256" s="249"/>
      <c r="G256" s="250">
        <f>ROUND(E256*F256,2)</f>
        <v>0</v>
      </c>
      <c r="H256" s="249"/>
      <c r="I256" s="250">
        <f>ROUND(E256*H256,2)</f>
        <v>0</v>
      </c>
      <c r="J256" s="249"/>
      <c r="K256" s="250">
        <f>ROUND(E256*J256,2)</f>
        <v>0</v>
      </c>
      <c r="L256" s="250">
        <v>21</v>
      </c>
      <c r="M256" s="250">
        <f>G256*(1+L256/100)</f>
        <v>0</v>
      </c>
      <c r="N256" s="248">
        <v>0</v>
      </c>
      <c r="O256" s="248">
        <f>ROUND(E256*N256,2)</f>
        <v>0</v>
      </c>
      <c r="P256" s="248">
        <v>0</v>
      </c>
      <c r="Q256" s="248">
        <f>ROUND(E256*P256,2)</f>
        <v>0</v>
      </c>
      <c r="R256" s="250"/>
      <c r="S256" s="250" t="s">
        <v>122</v>
      </c>
      <c r="T256" s="251" t="s">
        <v>122</v>
      </c>
      <c r="U256" s="234">
        <v>0</v>
      </c>
      <c r="V256" s="234">
        <f>ROUND(E256*U256,2)</f>
        <v>0</v>
      </c>
      <c r="W256" s="234"/>
      <c r="X256" s="234" t="s">
        <v>123</v>
      </c>
      <c r="Y256" s="234" t="s">
        <v>124</v>
      </c>
      <c r="Z256" s="214"/>
      <c r="AA256" s="214"/>
      <c r="AB256" s="214"/>
      <c r="AC256" s="214"/>
      <c r="AD256" s="214"/>
      <c r="AE256" s="214"/>
      <c r="AF256" s="214"/>
      <c r="AG256" s="214" t="s">
        <v>125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2">
      <c r="A257" s="231"/>
      <c r="B257" s="232"/>
      <c r="C257" s="263" t="s">
        <v>373</v>
      </c>
      <c r="D257" s="252"/>
      <c r="E257" s="252"/>
      <c r="F257" s="252"/>
      <c r="G257" s="252"/>
      <c r="H257" s="234"/>
      <c r="I257" s="234"/>
      <c r="J257" s="234"/>
      <c r="K257" s="234"/>
      <c r="L257" s="234"/>
      <c r="M257" s="234"/>
      <c r="N257" s="233"/>
      <c r="O257" s="233"/>
      <c r="P257" s="233"/>
      <c r="Q257" s="233"/>
      <c r="R257" s="234"/>
      <c r="S257" s="234"/>
      <c r="T257" s="234"/>
      <c r="U257" s="234"/>
      <c r="V257" s="234"/>
      <c r="W257" s="234"/>
      <c r="X257" s="234"/>
      <c r="Y257" s="234"/>
      <c r="Z257" s="214"/>
      <c r="AA257" s="214"/>
      <c r="AB257" s="214"/>
      <c r="AC257" s="214"/>
      <c r="AD257" s="214"/>
      <c r="AE257" s="214"/>
      <c r="AF257" s="214"/>
      <c r="AG257" s="214" t="s">
        <v>127</v>
      </c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2">
      <c r="A258" s="231"/>
      <c r="B258" s="232"/>
      <c r="C258" s="264" t="s">
        <v>326</v>
      </c>
      <c r="D258" s="235"/>
      <c r="E258" s="236"/>
      <c r="F258" s="234"/>
      <c r="G258" s="234"/>
      <c r="H258" s="234"/>
      <c r="I258" s="234"/>
      <c r="J258" s="234"/>
      <c r="K258" s="234"/>
      <c r="L258" s="234"/>
      <c r="M258" s="234"/>
      <c r="N258" s="233"/>
      <c r="O258" s="233"/>
      <c r="P258" s="233"/>
      <c r="Q258" s="233"/>
      <c r="R258" s="234"/>
      <c r="S258" s="234"/>
      <c r="T258" s="234"/>
      <c r="U258" s="234"/>
      <c r="V258" s="234"/>
      <c r="W258" s="234"/>
      <c r="X258" s="234"/>
      <c r="Y258" s="234"/>
      <c r="Z258" s="214"/>
      <c r="AA258" s="214"/>
      <c r="AB258" s="214"/>
      <c r="AC258" s="214"/>
      <c r="AD258" s="214"/>
      <c r="AE258" s="214"/>
      <c r="AF258" s="214"/>
      <c r="AG258" s="214" t="s">
        <v>129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3">
      <c r="A259" s="231"/>
      <c r="B259" s="232"/>
      <c r="C259" s="264" t="s">
        <v>343</v>
      </c>
      <c r="D259" s="235"/>
      <c r="E259" s="236"/>
      <c r="F259" s="234"/>
      <c r="G259" s="234"/>
      <c r="H259" s="234"/>
      <c r="I259" s="234"/>
      <c r="J259" s="234"/>
      <c r="K259" s="234"/>
      <c r="L259" s="234"/>
      <c r="M259" s="234"/>
      <c r="N259" s="233"/>
      <c r="O259" s="233"/>
      <c r="P259" s="233"/>
      <c r="Q259" s="233"/>
      <c r="R259" s="234"/>
      <c r="S259" s="234"/>
      <c r="T259" s="234"/>
      <c r="U259" s="234"/>
      <c r="V259" s="234"/>
      <c r="W259" s="234"/>
      <c r="X259" s="234"/>
      <c r="Y259" s="234"/>
      <c r="Z259" s="214"/>
      <c r="AA259" s="214"/>
      <c r="AB259" s="214"/>
      <c r="AC259" s="214"/>
      <c r="AD259" s="214"/>
      <c r="AE259" s="214"/>
      <c r="AF259" s="214"/>
      <c r="AG259" s="214" t="s">
        <v>129</v>
      </c>
      <c r="AH259" s="214">
        <v>0</v>
      </c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3">
      <c r="A260" s="231"/>
      <c r="B260" s="232"/>
      <c r="C260" s="264" t="s">
        <v>338</v>
      </c>
      <c r="D260" s="235"/>
      <c r="E260" s="236">
        <v>99.55</v>
      </c>
      <c r="F260" s="234"/>
      <c r="G260" s="234"/>
      <c r="H260" s="234"/>
      <c r="I260" s="234"/>
      <c r="J260" s="234"/>
      <c r="K260" s="234"/>
      <c r="L260" s="234"/>
      <c r="M260" s="234"/>
      <c r="N260" s="233"/>
      <c r="O260" s="233"/>
      <c r="P260" s="233"/>
      <c r="Q260" s="233"/>
      <c r="R260" s="234"/>
      <c r="S260" s="234"/>
      <c r="T260" s="234"/>
      <c r="U260" s="234"/>
      <c r="V260" s="234"/>
      <c r="W260" s="234"/>
      <c r="X260" s="234"/>
      <c r="Y260" s="234"/>
      <c r="Z260" s="214"/>
      <c r="AA260" s="214"/>
      <c r="AB260" s="214"/>
      <c r="AC260" s="214"/>
      <c r="AD260" s="214"/>
      <c r="AE260" s="214"/>
      <c r="AF260" s="214"/>
      <c r="AG260" s="214" t="s">
        <v>129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>
      <c r="A261" s="231"/>
      <c r="B261" s="232"/>
      <c r="C261" s="264" t="s">
        <v>344</v>
      </c>
      <c r="D261" s="235"/>
      <c r="E261" s="236"/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129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>
      <c r="A262" s="231"/>
      <c r="B262" s="232"/>
      <c r="C262" s="264" t="s">
        <v>345</v>
      </c>
      <c r="D262" s="235"/>
      <c r="E262" s="236"/>
      <c r="F262" s="234"/>
      <c r="G262" s="234"/>
      <c r="H262" s="234"/>
      <c r="I262" s="234"/>
      <c r="J262" s="234"/>
      <c r="K262" s="234"/>
      <c r="L262" s="234"/>
      <c r="M262" s="234"/>
      <c r="N262" s="233"/>
      <c r="O262" s="233"/>
      <c r="P262" s="233"/>
      <c r="Q262" s="233"/>
      <c r="R262" s="234"/>
      <c r="S262" s="234"/>
      <c r="T262" s="234"/>
      <c r="U262" s="234"/>
      <c r="V262" s="234"/>
      <c r="W262" s="234"/>
      <c r="X262" s="234"/>
      <c r="Y262" s="234"/>
      <c r="Z262" s="214"/>
      <c r="AA262" s="214"/>
      <c r="AB262" s="214"/>
      <c r="AC262" s="214"/>
      <c r="AD262" s="214"/>
      <c r="AE262" s="214"/>
      <c r="AF262" s="214"/>
      <c r="AG262" s="214" t="s">
        <v>129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>
      <c r="A263" s="231"/>
      <c r="B263" s="232"/>
      <c r="C263" s="264" t="s">
        <v>346</v>
      </c>
      <c r="D263" s="235"/>
      <c r="E263" s="236">
        <v>-1.1259999999999999</v>
      </c>
      <c r="F263" s="234"/>
      <c r="G263" s="234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129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3">
      <c r="A264" s="231"/>
      <c r="B264" s="232"/>
      <c r="C264" s="264" t="s">
        <v>347</v>
      </c>
      <c r="D264" s="235"/>
      <c r="E264" s="236"/>
      <c r="F264" s="234"/>
      <c r="G264" s="234"/>
      <c r="H264" s="234"/>
      <c r="I264" s="234"/>
      <c r="J264" s="234"/>
      <c r="K264" s="234"/>
      <c r="L264" s="234"/>
      <c r="M264" s="234"/>
      <c r="N264" s="233"/>
      <c r="O264" s="233"/>
      <c r="P264" s="233"/>
      <c r="Q264" s="233"/>
      <c r="R264" s="234"/>
      <c r="S264" s="234"/>
      <c r="T264" s="234"/>
      <c r="U264" s="234"/>
      <c r="V264" s="234"/>
      <c r="W264" s="234"/>
      <c r="X264" s="234"/>
      <c r="Y264" s="234"/>
      <c r="Z264" s="214"/>
      <c r="AA264" s="214"/>
      <c r="AB264" s="214"/>
      <c r="AC264" s="214"/>
      <c r="AD264" s="214"/>
      <c r="AE264" s="214"/>
      <c r="AF264" s="214"/>
      <c r="AG264" s="214" t="s">
        <v>129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3">
      <c r="A265" s="231"/>
      <c r="B265" s="232"/>
      <c r="C265" s="264" t="s">
        <v>348</v>
      </c>
      <c r="D265" s="235"/>
      <c r="E265" s="236">
        <v>-8.5000000000000006E-2</v>
      </c>
      <c r="F265" s="234"/>
      <c r="G265" s="234"/>
      <c r="H265" s="234"/>
      <c r="I265" s="234"/>
      <c r="J265" s="234"/>
      <c r="K265" s="234"/>
      <c r="L265" s="234"/>
      <c r="M265" s="234"/>
      <c r="N265" s="233"/>
      <c r="O265" s="233"/>
      <c r="P265" s="233"/>
      <c r="Q265" s="233"/>
      <c r="R265" s="234"/>
      <c r="S265" s="234"/>
      <c r="T265" s="234"/>
      <c r="U265" s="234"/>
      <c r="V265" s="234"/>
      <c r="W265" s="234"/>
      <c r="X265" s="234"/>
      <c r="Y265" s="234"/>
      <c r="Z265" s="214"/>
      <c r="AA265" s="214"/>
      <c r="AB265" s="214"/>
      <c r="AC265" s="214"/>
      <c r="AD265" s="214"/>
      <c r="AE265" s="214"/>
      <c r="AF265" s="214"/>
      <c r="AG265" s="214" t="s">
        <v>129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3">
      <c r="A266" s="231"/>
      <c r="B266" s="232"/>
      <c r="C266" s="264" t="s">
        <v>349</v>
      </c>
      <c r="D266" s="235"/>
      <c r="E266" s="236"/>
      <c r="F266" s="234"/>
      <c r="G266" s="234"/>
      <c r="H266" s="234"/>
      <c r="I266" s="234"/>
      <c r="J266" s="234"/>
      <c r="K266" s="234"/>
      <c r="L266" s="234"/>
      <c r="M266" s="234"/>
      <c r="N266" s="233"/>
      <c r="O266" s="233"/>
      <c r="P266" s="233"/>
      <c r="Q266" s="233"/>
      <c r="R266" s="234"/>
      <c r="S266" s="234"/>
      <c r="T266" s="234"/>
      <c r="U266" s="234"/>
      <c r="V266" s="234"/>
      <c r="W266" s="234"/>
      <c r="X266" s="234"/>
      <c r="Y266" s="234"/>
      <c r="Z266" s="214"/>
      <c r="AA266" s="214"/>
      <c r="AB266" s="214"/>
      <c r="AC266" s="214"/>
      <c r="AD266" s="214"/>
      <c r="AE266" s="214"/>
      <c r="AF266" s="214"/>
      <c r="AG266" s="214" t="s">
        <v>129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3">
      <c r="A267" s="231"/>
      <c r="B267" s="232"/>
      <c r="C267" s="264" t="s">
        <v>350</v>
      </c>
      <c r="D267" s="235"/>
      <c r="E267" s="236">
        <v>-21.95</v>
      </c>
      <c r="F267" s="234"/>
      <c r="G267" s="234"/>
      <c r="H267" s="234"/>
      <c r="I267" s="234"/>
      <c r="J267" s="234"/>
      <c r="K267" s="234"/>
      <c r="L267" s="234"/>
      <c r="M267" s="234"/>
      <c r="N267" s="233"/>
      <c r="O267" s="233"/>
      <c r="P267" s="233"/>
      <c r="Q267" s="233"/>
      <c r="R267" s="234"/>
      <c r="S267" s="234"/>
      <c r="T267" s="234"/>
      <c r="U267" s="234"/>
      <c r="V267" s="234"/>
      <c r="W267" s="234"/>
      <c r="X267" s="234"/>
      <c r="Y267" s="234"/>
      <c r="Z267" s="214"/>
      <c r="AA267" s="214"/>
      <c r="AB267" s="214"/>
      <c r="AC267" s="214"/>
      <c r="AD267" s="214"/>
      <c r="AE267" s="214"/>
      <c r="AF267" s="214"/>
      <c r="AG267" s="214" t="s">
        <v>129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>
      <c r="A268" s="231"/>
      <c r="B268" s="232"/>
      <c r="C268" s="264" t="s">
        <v>374</v>
      </c>
      <c r="D268" s="235"/>
      <c r="E268" s="236"/>
      <c r="F268" s="234"/>
      <c r="G268" s="234"/>
      <c r="H268" s="234"/>
      <c r="I268" s="234"/>
      <c r="J268" s="234"/>
      <c r="K268" s="234"/>
      <c r="L268" s="234"/>
      <c r="M268" s="234"/>
      <c r="N268" s="233"/>
      <c r="O268" s="233"/>
      <c r="P268" s="233"/>
      <c r="Q268" s="233"/>
      <c r="R268" s="234"/>
      <c r="S268" s="234"/>
      <c r="T268" s="234"/>
      <c r="U268" s="234"/>
      <c r="V268" s="234"/>
      <c r="W268" s="234"/>
      <c r="X268" s="234"/>
      <c r="Y268" s="234"/>
      <c r="Z268" s="214"/>
      <c r="AA268" s="214"/>
      <c r="AB268" s="214"/>
      <c r="AC268" s="214"/>
      <c r="AD268" s="214"/>
      <c r="AE268" s="214"/>
      <c r="AF268" s="214"/>
      <c r="AG268" s="214" t="s">
        <v>129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>
      <c r="A269" s="231"/>
      <c r="B269" s="232"/>
      <c r="C269" s="264" t="s">
        <v>375</v>
      </c>
      <c r="D269" s="235"/>
      <c r="E269" s="236">
        <v>-25.26</v>
      </c>
      <c r="F269" s="234"/>
      <c r="G269" s="234"/>
      <c r="H269" s="234"/>
      <c r="I269" s="234"/>
      <c r="J269" s="234"/>
      <c r="K269" s="234"/>
      <c r="L269" s="234"/>
      <c r="M269" s="234"/>
      <c r="N269" s="233"/>
      <c r="O269" s="233"/>
      <c r="P269" s="233"/>
      <c r="Q269" s="233"/>
      <c r="R269" s="234"/>
      <c r="S269" s="234"/>
      <c r="T269" s="234"/>
      <c r="U269" s="234"/>
      <c r="V269" s="234"/>
      <c r="W269" s="234"/>
      <c r="X269" s="234"/>
      <c r="Y269" s="234"/>
      <c r="Z269" s="214"/>
      <c r="AA269" s="214"/>
      <c r="AB269" s="214"/>
      <c r="AC269" s="214"/>
      <c r="AD269" s="214"/>
      <c r="AE269" s="214"/>
      <c r="AF269" s="214"/>
      <c r="AG269" s="214" t="s">
        <v>129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>
      <c r="A270" s="231"/>
      <c r="B270" s="232"/>
      <c r="C270" s="264" t="s">
        <v>376</v>
      </c>
      <c r="D270" s="235"/>
      <c r="E270" s="236"/>
      <c r="F270" s="234"/>
      <c r="G270" s="234"/>
      <c r="H270" s="234"/>
      <c r="I270" s="234"/>
      <c r="J270" s="234"/>
      <c r="K270" s="234"/>
      <c r="L270" s="234"/>
      <c r="M270" s="234"/>
      <c r="N270" s="233"/>
      <c r="O270" s="233"/>
      <c r="P270" s="233"/>
      <c r="Q270" s="233"/>
      <c r="R270" s="234"/>
      <c r="S270" s="234"/>
      <c r="T270" s="234"/>
      <c r="U270" s="234"/>
      <c r="V270" s="234"/>
      <c r="W270" s="234"/>
      <c r="X270" s="234"/>
      <c r="Y270" s="234"/>
      <c r="Z270" s="214"/>
      <c r="AA270" s="214"/>
      <c r="AB270" s="214"/>
      <c r="AC270" s="214"/>
      <c r="AD270" s="214"/>
      <c r="AE270" s="214"/>
      <c r="AF270" s="214"/>
      <c r="AG270" s="214" t="s">
        <v>129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3">
      <c r="A271" s="231"/>
      <c r="B271" s="232"/>
      <c r="C271" s="264" t="s">
        <v>377</v>
      </c>
      <c r="D271" s="235"/>
      <c r="E271" s="236">
        <v>-6.9000000000000006E-2</v>
      </c>
      <c r="F271" s="234"/>
      <c r="G271" s="234"/>
      <c r="H271" s="234"/>
      <c r="I271" s="234"/>
      <c r="J271" s="234"/>
      <c r="K271" s="234"/>
      <c r="L271" s="234"/>
      <c r="M271" s="234"/>
      <c r="N271" s="233"/>
      <c r="O271" s="233"/>
      <c r="P271" s="233"/>
      <c r="Q271" s="233"/>
      <c r="R271" s="234"/>
      <c r="S271" s="234"/>
      <c r="T271" s="234"/>
      <c r="U271" s="234"/>
      <c r="V271" s="234"/>
      <c r="W271" s="234"/>
      <c r="X271" s="234"/>
      <c r="Y271" s="234"/>
      <c r="Z271" s="214"/>
      <c r="AA271" s="214"/>
      <c r="AB271" s="214"/>
      <c r="AC271" s="214"/>
      <c r="AD271" s="214"/>
      <c r="AE271" s="214"/>
      <c r="AF271" s="214"/>
      <c r="AG271" s="214" t="s">
        <v>129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>
      <c r="A272" s="231"/>
      <c r="B272" s="232"/>
      <c r="C272" s="264" t="s">
        <v>378</v>
      </c>
      <c r="D272" s="235"/>
      <c r="E272" s="236"/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129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3">
      <c r="A273" s="231"/>
      <c r="B273" s="232"/>
      <c r="C273" s="264" t="s">
        <v>379</v>
      </c>
      <c r="D273" s="235"/>
      <c r="E273" s="236">
        <v>-0.193</v>
      </c>
      <c r="F273" s="234"/>
      <c r="G273" s="234"/>
      <c r="H273" s="234"/>
      <c r="I273" s="234"/>
      <c r="J273" s="234"/>
      <c r="K273" s="234"/>
      <c r="L273" s="234"/>
      <c r="M273" s="234"/>
      <c r="N273" s="233"/>
      <c r="O273" s="233"/>
      <c r="P273" s="233"/>
      <c r="Q273" s="233"/>
      <c r="R273" s="234"/>
      <c r="S273" s="234"/>
      <c r="T273" s="234"/>
      <c r="U273" s="234"/>
      <c r="V273" s="234"/>
      <c r="W273" s="234"/>
      <c r="X273" s="234"/>
      <c r="Y273" s="234"/>
      <c r="Z273" s="214"/>
      <c r="AA273" s="214"/>
      <c r="AB273" s="214"/>
      <c r="AC273" s="214"/>
      <c r="AD273" s="214"/>
      <c r="AE273" s="214"/>
      <c r="AF273" s="214"/>
      <c r="AG273" s="214" t="s">
        <v>129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ht="22.5" outlineLevel="1">
      <c r="A274" s="245">
        <v>46</v>
      </c>
      <c r="B274" s="246" t="s">
        <v>380</v>
      </c>
      <c r="C274" s="262" t="s">
        <v>381</v>
      </c>
      <c r="D274" s="247" t="s">
        <v>238</v>
      </c>
      <c r="E274" s="248">
        <v>6.9000000000000006E-2</v>
      </c>
      <c r="F274" s="249"/>
      <c r="G274" s="250">
        <f>ROUND(E274*F274,2)</f>
        <v>0</v>
      </c>
      <c r="H274" s="249"/>
      <c r="I274" s="250">
        <f>ROUND(E274*H274,2)</f>
        <v>0</v>
      </c>
      <c r="J274" s="249"/>
      <c r="K274" s="250">
        <f>ROUND(E274*J274,2)</f>
        <v>0</v>
      </c>
      <c r="L274" s="250">
        <v>21</v>
      </c>
      <c r="M274" s="250">
        <f>G274*(1+L274/100)</f>
        <v>0</v>
      </c>
      <c r="N274" s="248">
        <v>0</v>
      </c>
      <c r="O274" s="248">
        <f>ROUND(E274*N274,2)</f>
        <v>0</v>
      </c>
      <c r="P274" s="248">
        <v>0</v>
      </c>
      <c r="Q274" s="248">
        <f>ROUND(E274*P274,2)</f>
        <v>0</v>
      </c>
      <c r="R274" s="250"/>
      <c r="S274" s="250" t="s">
        <v>122</v>
      </c>
      <c r="T274" s="251" t="s">
        <v>122</v>
      </c>
      <c r="U274" s="234">
        <v>0</v>
      </c>
      <c r="V274" s="234">
        <f>ROUND(E274*U274,2)</f>
        <v>0</v>
      </c>
      <c r="W274" s="234"/>
      <c r="X274" s="234" t="s">
        <v>123</v>
      </c>
      <c r="Y274" s="234" t="s">
        <v>124</v>
      </c>
      <c r="Z274" s="214"/>
      <c r="AA274" s="214"/>
      <c r="AB274" s="214"/>
      <c r="AC274" s="214"/>
      <c r="AD274" s="214"/>
      <c r="AE274" s="214"/>
      <c r="AF274" s="214"/>
      <c r="AG274" s="214" t="s">
        <v>125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2">
      <c r="A275" s="231"/>
      <c r="B275" s="232"/>
      <c r="C275" s="263" t="s">
        <v>382</v>
      </c>
      <c r="D275" s="252"/>
      <c r="E275" s="252"/>
      <c r="F275" s="252"/>
      <c r="G275" s="252"/>
      <c r="H275" s="234"/>
      <c r="I275" s="234"/>
      <c r="J275" s="234"/>
      <c r="K275" s="234"/>
      <c r="L275" s="234"/>
      <c r="M275" s="234"/>
      <c r="N275" s="233"/>
      <c r="O275" s="233"/>
      <c r="P275" s="233"/>
      <c r="Q275" s="233"/>
      <c r="R275" s="234"/>
      <c r="S275" s="234"/>
      <c r="T275" s="234"/>
      <c r="U275" s="234"/>
      <c r="V275" s="234"/>
      <c r="W275" s="234"/>
      <c r="X275" s="234"/>
      <c r="Y275" s="234"/>
      <c r="Z275" s="214"/>
      <c r="AA275" s="214"/>
      <c r="AB275" s="214"/>
      <c r="AC275" s="214"/>
      <c r="AD275" s="214"/>
      <c r="AE275" s="214"/>
      <c r="AF275" s="214"/>
      <c r="AG275" s="214" t="s">
        <v>127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ht="22.5" outlineLevel="2">
      <c r="A276" s="231"/>
      <c r="B276" s="232"/>
      <c r="C276" s="264" t="s">
        <v>383</v>
      </c>
      <c r="D276" s="235"/>
      <c r="E276" s="236"/>
      <c r="F276" s="234"/>
      <c r="G276" s="234"/>
      <c r="H276" s="234"/>
      <c r="I276" s="234"/>
      <c r="J276" s="234"/>
      <c r="K276" s="234"/>
      <c r="L276" s="234"/>
      <c r="M276" s="234"/>
      <c r="N276" s="233"/>
      <c r="O276" s="233"/>
      <c r="P276" s="233"/>
      <c r="Q276" s="233"/>
      <c r="R276" s="234"/>
      <c r="S276" s="234"/>
      <c r="T276" s="234"/>
      <c r="U276" s="234"/>
      <c r="V276" s="234"/>
      <c r="W276" s="234"/>
      <c r="X276" s="234"/>
      <c r="Y276" s="234"/>
      <c r="Z276" s="214"/>
      <c r="AA276" s="214"/>
      <c r="AB276" s="214"/>
      <c r="AC276" s="214"/>
      <c r="AD276" s="214"/>
      <c r="AE276" s="214"/>
      <c r="AF276" s="214"/>
      <c r="AG276" s="214" t="s">
        <v>129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3">
      <c r="A277" s="231"/>
      <c r="B277" s="232"/>
      <c r="C277" s="264" t="s">
        <v>384</v>
      </c>
      <c r="D277" s="235"/>
      <c r="E277" s="236">
        <v>6.9000000000000006E-2</v>
      </c>
      <c r="F277" s="234"/>
      <c r="G277" s="234"/>
      <c r="H277" s="234"/>
      <c r="I277" s="234"/>
      <c r="J277" s="234"/>
      <c r="K277" s="234"/>
      <c r="L277" s="234"/>
      <c r="M277" s="234"/>
      <c r="N277" s="233"/>
      <c r="O277" s="233"/>
      <c r="P277" s="233"/>
      <c r="Q277" s="233"/>
      <c r="R277" s="234"/>
      <c r="S277" s="234"/>
      <c r="T277" s="234"/>
      <c r="U277" s="234"/>
      <c r="V277" s="234"/>
      <c r="W277" s="234"/>
      <c r="X277" s="234"/>
      <c r="Y277" s="234"/>
      <c r="Z277" s="214"/>
      <c r="AA277" s="214"/>
      <c r="AB277" s="214"/>
      <c r="AC277" s="214"/>
      <c r="AD277" s="214"/>
      <c r="AE277" s="214"/>
      <c r="AF277" s="214"/>
      <c r="AG277" s="214" t="s">
        <v>129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>
      <c r="A278" s="238" t="s">
        <v>117</v>
      </c>
      <c r="B278" s="239" t="s">
        <v>89</v>
      </c>
      <c r="C278" s="261" t="s">
        <v>29</v>
      </c>
      <c r="D278" s="240"/>
      <c r="E278" s="241"/>
      <c r="F278" s="242"/>
      <c r="G278" s="242">
        <f>SUMIF(AG279:AG287,"&lt;&gt;NOR",G279:G287)</f>
        <v>0</v>
      </c>
      <c r="H278" s="242"/>
      <c r="I278" s="242">
        <f>SUM(I279:I287)</f>
        <v>0</v>
      </c>
      <c r="J278" s="242"/>
      <c r="K278" s="242">
        <f>SUM(K279:K287)</f>
        <v>0</v>
      </c>
      <c r="L278" s="242"/>
      <c r="M278" s="242">
        <f>SUM(M279:M287)</f>
        <v>0</v>
      </c>
      <c r="N278" s="241"/>
      <c r="O278" s="241">
        <f>SUM(O279:O287)</f>
        <v>0</v>
      </c>
      <c r="P278" s="241"/>
      <c r="Q278" s="241">
        <f>SUM(Q279:Q287)</f>
        <v>0</v>
      </c>
      <c r="R278" s="242"/>
      <c r="S278" s="242"/>
      <c r="T278" s="243"/>
      <c r="U278" s="237"/>
      <c r="V278" s="237">
        <f>SUM(V279:V287)</f>
        <v>0</v>
      </c>
      <c r="W278" s="237"/>
      <c r="X278" s="237"/>
      <c r="Y278" s="237"/>
      <c r="AG278" t="s">
        <v>118</v>
      </c>
    </row>
    <row r="279" spans="1:60" outlineLevel="1">
      <c r="A279" s="245">
        <v>47</v>
      </c>
      <c r="B279" s="246" t="s">
        <v>385</v>
      </c>
      <c r="C279" s="262" t="s">
        <v>386</v>
      </c>
      <c r="D279" s="247" t="s">
        <v>387</v>
      </c>
      <c r="E279" s="248">
        <v>1</v>
      </c>
      <c r="F279" s="249"/>
      <c r="G279" s="250">
        <f>ROUND(E279*F279,2)</f>
        <v>0</v>
      </c>
      <c r="H279" s="249"/>
      <c r="I279" s="250">
        <f>ROUND(E279*H279,2)</f>
        <v>0</v>
      </c>
      <c r="J279" s="249"/>
      <c r="K279" s="250">
        <f>ROUND(E279*J279,2)</f>
        <v>0</v>
      </c>
      <c r="L279" s="250">
        <v>21</v>
      </c>
      <c r="M279" s="250">
        <f>G279*(1+L279/100)</f>
        <v>0</v>
      </c>
      <c r="N279" s="248">
        <v>0</v>
      </c>
      <c r="O279" s="248">
        <f>ROUND(E279*N279,2)</f>
        <v>0</v>
      </c>
      <c r="P279" s="248">
        <v>0</v>
      </c>
      <c r="Q279" s="248">
        <f>ROUND(E279*P279,2)</f>
        <v>0</v>
      </c>
      <c r="R279" s="250"/>
      <c r="S279" s="250" t="s">
        <v>122</v>
      </c>
      <c r="T279" s="251" t="s">
        <v>163</v>
      </c>
      <c r="U279" s="234">
        <v>0</v>
      </c>
      <c r="V279" s="234">
        <f>ROUND(E279*U279,2)</f>
        <v>0</v>
      </c>
      <c r="W279" s="234"/>
      <c r="X279" s="234" t="s">
        <v>388</v>
      </c>
      <c r="Y279" s="234" t="s">
        <v>124</v>
      </c>
      <c r="Z279" s="214"/>
      <c r="AA279" s="214"/>
      <c r="AB279" s="214"/>
      <c r="AC279" s="214"/>
      <c r="AD279" s="214"/>
      <c r="AE279" s="214"/>
      <c r="AF279" s="214"/>
      <c r="AG279" s="214" t="s">
        <v>389</v>
      </c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2">
      <c r="A280" s="231"/>
      <c r="B280" s="232"/>
      <c r="C280" s="263" t="s">
        <v>390</v>
      </c>
      <c r="D280" s="252"/>
      <c r="E280" s="252"/>
      <c r="F280" s="252"/>
      <c r="G280" s="252"/>
      <c r="H280" s="234"/>
      <c r="I280" s="234"/>
      <c r="J280" s="234"/>
      <c r="K280" s="234"/>
      <c r="L280" s="234"/>
      <c r="M280" s="234"/>
      <c r="N280" s="233"/>
      <c r="O280" s="233"/>
      <c r="P280" s="233"/>
      <c r="Q280" s="233"/>
      <c r="R280" s="234"/>
      <c r="S280" s="234"/>
      <c r="T280" s="234"/>
      <c r="U280" s="234"/>
      <c r="V280" s="234"/>
      <c r="W280" s="234"/>
      <c r="X280" s="234"/>
      <c r="Y280" s="234"/>
      <c r="Z280" s="214"/>
      <c r="AA280" s="214"/>
      <c r="AB280" s="214"/>
      <c r="AC280" s="214"/>
      <c r="AD280" s="214"/>
      <c r="AE280" s="214"/>
      <c r="AF280" s="214"/>
      <c r="AG280" s="214" t="s">
        <v>127</v>
      </c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outlineLevel="2">
      <c r="A281" s="231"/>
      <c r="B281" s="232"/>
      <c r="C281" s="264" t="s">
        <v>391</v>
      </c>
      <c r="D281" s="235"/>
      <c r="E281" s="236"/>
      <c r="F281" s="234"/>
      <c r="G281" s="234"/>
      <c r="H281" s="234"/>
      <c r="I281" s="234"/>
      <c r="J281" s="234"/>
      <c r="K281" s="234"/>
      <c r="L281" s="234"/>
      <c r="M281" s="234"/>
      <c r="N281" s="233"/>
      <c r="O281" s="233"/>
      <c r="P281" s="233"/>
      <c r="Q281" s="233"/>
      <c r="R281" s="234"/>
      <c r="S281" s="234"/>
      <c r="T281" s="234"/>
      <c r="U281" s="234"/>
      <c r="V281" s="234"/>
      <c r="W281" s="234"/>
      <c r="X281" s="234"/>
      <c r="Y281" s="234"/>
      <c r="Z281" s="214"/>
      <c r="AA281" s="214"/>
      <c r="AB281" s="214"/>
      <c r="AC281" s="214"/>
      <c r="AD281" s="214"/>
      <c r="AE281" s="214"/>
      <c r="AF281" s="214"/>
      <c r="AG281" s="214" t="s">
        <v>129</v>
      </c>
      <c r="AH281" s="214">
        <v>0</v>
      </c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3">
      <c r="A282" s="231"/>
      <c r="B282" s="232"/>
      <c r="C282" s="264" t="s">
        <v>392</v>
      </c>
      <c r="D282" s="235"/>
      <c r="E282" s="236"/>
      <c r="F282" s="234"/>
      <c r="G282" s="234"/>
      <c r="H282" s="234"/>
      <c r="I282" s="234"/>
      <c r="J282" s="234"/>
      <c r="K282" s="234"/>
      <c r="L282" s="234"/>
      <c r="M282" s="234"/>
      <c r="N282" s="233"/>
      <c r="O282" s="233"/>
      <c r="P282" s="233"/>
      <c r="Q282" s="233"/>
      <c r="R282" s="234"/>
      <c r="S282" s="234"/>
      <c r="T282" s="234"/>
      <c r="U282" s="234"/>
      <c r="V282" s="234"/>
      <c r="W282" s="234"/>
      <c r="X282" s="234"/>
      <c r="Y282" s="234"/>
      <c r="Z282" s="214"/>
      <c r="AA282" s="214"/>
      <c r="AB282" s="214"/>
      <c r="AC282" s="214"/>
      <c r="AD282" s="214"/>
      <c r="AE282" s="214"/>
      <c r="AF282" s="214"/>
      <c r="AG282" s="214" t="s">
        <v>129</v>
      </c>
      <c r="AH282" s="214">
        <v>0</v>
      </c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ht="22.5" outlineLevel="3">
      <c r="A283" s="231"/>
      <c r="B283" s="232"/>
      <c r="C283" s="264" t="s">
        <v>393</v>
      </c>
      <c r="D283" s="235"/>
      <c r="E283" s="236"/>
      <c r="F283" s="234"/>
      <c r="G283" s="234"/>
      <c r="H283" s="234"/>
      <c r="I283" s="234"/>
      <c r="J283" s="234"/>
      <c r="K283" s="234"/>
      <c r="L283" s="234"/>
      <c r="M283" s="234"/>
      <c r="N283" s="233"/>
      <c r="O283" s="233"/>
      <c r="P283" s="233"/>
      <c r="Q283" s="233"/>
      <c r="R283" s="234"/>
      <c r="S283" s="234"/>
      <c r="T283" s="234"/>
      <c r="U283" s="234"/>
      <c r="V283" s="234"/>
      <c r="W283" s="234"/>
      <c r="X283" s="234"/>
      <c r="Y283" s="234"/>
      <c r="Z283" s="214"/>
      <c r="AA283" s="214"/>
      <c r="AB283" s="214"/>
      <c r="AC283" s="214"/>
      <c r="AD283" s="214"/>
      <c r="AE283" s="214"/>
      <c r="AF283" s="214"/>
      <c r="AG283" s="214" t="s">
        <v>129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ht="22.5" outlineLevel="3">
      <c r="A284" s="231"/>
      <c r="B284" s="232"/>
      <c r="C284" s="264" t="s">
        <v>394</v>
      </c>
      <c r="D284" s="235"/>
      <c r="E284" s="236"/>
      <c r="F284" s="234"/>
      <c r="G284" s="234"/>
      <c r="H284" s="234"/>
      <c r="I284" s="234"/>
      <c r="J284" s="234"/>
      <c r="K284" s="234"/>
      <c r="L284" s="234"/>
      <c r="M284" s="234"/>
      <c r="N284" s="233"/>
      <c r="O284" s="233"/>
      <c r="P284" s="233"/>
      <c r="Q284" s="233"/>
      <c r="R284" s="234"/>
      <c r="S284" s="234"/>
      <c r="T284" s="234"/>
      <c r="U284" s="234"/>
      <c r="V284" s="234"/>
      <c r="W284" s="234"/>
      <c r="X284" s="234"/>
      <c r="Y284" s="234"/>
      <c r="Z284" s="214"/>
      <c r="AA284" s="214"/>
      <c r="AB284" s="214"/>
      <c r="AC284" s="214"/>
      <c r="AD284" s="214"/>
      <c r="AE284" s="214"/>
      <c r="AF284" s="214"/>
      <c r="AG284" s="214" t="s">
        <v>129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3">
      <c r="A285" s="231"/>
      <c r="B285" s="232"/>
      <c r="C285" s="264" t="s">
        <v>43</v>
      </c>
      <c r="D285" s="235"/>
      <c r="E285" s="236">
        <v>1</v>
      </c>
      <c r="F285" s="234"/>
      <c r="G285" s="234"/>
      <c r="H285" s="234"/>
      <c r="I285" s="234"/>
      <c r="J285" s="234"/>
      <c r="K285" s="234"/>
      <c r="L285" s="234"/>
      <c r="M285" s="234"/>
      <c r="N285" s="233"/>
      <c r="O285" s="233"/>
      <c r="P285" s="233"/>
      <c r="Q285" s="233"/>
      <c r="R285" s="234"/>
      <c r="S285" s="234"/>
      <c r="T285" s="234"/>
      <c r="U285" s="234"/>
      <c r="V285" s="234"/>
      <c r="W285" s="234"/>
      <c r="X285" s="234"/>
      <c r="Y285" s="234"/>
      <c r="Z285" s="214"/>
      <c r="AA285" s="214"/>
      <c r="AB285" s="214"/>
      <c r="AC285" s="214"/>
      <c r="AD285" s="214"/>
      <c r="AE285" s="214"/>
      <c r="AF285" s="214"/>
      <c r="AG285" s="214" t="s">
        <v>129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1">
      <c r="A286" s="245">
        <v>48</v>
      </c>
      <c r="B286" s="246" t="s">
        <v>395</v>
      </c>
      <c r="C286" s="262" t="s">
        <v>396</v>
      </c>
      <c r="D286" s="247" t="s">
        <v>387</v>
      </c>
      <c r="E286" s="248">
        <v>1</v>
      </c>
      <c r="F286" s="249"/>
      <c r="G286" s="250">
        <f>ROUND(E286*F286,2)</f>
        <v>0</v>
      </c>
      <c r="H286" s="249"/>
      <c r="I286" s="250">
        <f>ROUND(E286*H286,2)</f>
        <v>0</v>
      </c>
      <c r="J286" s="249"/>
      <c r="K286" s="250">
        <f>ROUND(E286*J286,2)</f>
        <v>0</v>
      </c>
      <c r="L286" s="250">
        <v>21</v>
      </c>
      <c r="M286" s="250">
        <f>G286*(1+L286/100)</f>
        <v>0</v>
      </c>
      <c r="N286" s="248">
        <v>0</v>
      </c>
      <c r="O286" s="248">
        <f>ROUND(E286*N286,2)</f>
        <v>0</v>
      </c>
      <c r="P286" s="248">
        <v>0</v>
      </c>
      <c r="Q286" s="248">
        <f>ROUND(E286*P286,2)</f>
        <v>0</v>
      </c>
      <c r="R286" s="250"/>
      <c r="S286" s="250" t="s">
        <v>162</v>
      </c>
      <c r="T286" s="251" t="s">
        <v>163</v>
      </c>
      <c r="U286" s="234">
        <v>0</v>
      </c>
      <c r="V286" s="234">
        <f>ROUND(E286*U286,2)</f>
        <v>0</v>
      </c>
      <c r="W286" s="234"/>
      <c r="X286" s="234" t="s">
        <v>388</v>
      </c>
      <c r="Y286" s="234" t="s">
        <v>124</v>
      </c>
      <c r="Z286" s="214"/>
      <c r="AA286" s="214"/>
      <c r="AB286" s="214"/>
      <c r="AC286" s="214"/>
      <c r="AD286" s="214"/>
      <c r="AE286" s="214"/>
      <c r="AF286" s="214"/>
      <c r="AG286" s="214" t="s">
        <v>389</v>
      </c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2">
      <c r="A287" s="231"/>
      <c r="B287" s="232"/>
      <c r="C287" s="264" t="s">
        <v>43</v>
      </c>
      <c r="D287" s="235"/>
      <c r="E287" s="236">
        <v>1</v>
      </c>
      <c r="F287" s="234"/>
      <c r="G287" s="234"/>
      <c r="H287" s="234"/>
      <c r="I287" s="234"/>
      <c r="J287" s="234"/>
      <c r="K287" s="234"/>
      <c r="L287" s="234"/>
      <c r="M287" s="234"/>
      <c r="N287" s="233"/>
      <c r="O287" s="233"/>
      <c r="P287" s="233"/>
      <c r="Q287" s="233"/>
      <c r="R287" s="234"/>
      <c r="S287" s="234"/>
      <c r="T287" s="234"/>
      <c r="U287" s="234"/>
      <c r="V287" s="234"/>
      <c r="W287" s="234"/>
      <c r="X287" s="234"/>
      <c r="Y287" s="234"/>
      <c r="Z287" s="214"/>
      <c r="AA287" s="214"/>
      <c r="AB287" s="214"/>
      <c r="AC287" s="214"/>
      <c r="AD287" s="214"/>
      <c r="AE287" s="214"/>
      <c r="AF287" s="214"/>
      <c r="AG287" s="214" t="s">
        <v>129</v>
      </c>
      <c r="AH287" s="214">
        <v>0</v>
      </c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>
      <c r="A288" s="3"/>
      <c r="B288" s="4"/>
      <c r="C288" s="266"/>
      <c r="D288" s="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AE288">
        <v>12</v>
      </c>
      <c r="AF288">
        <v>21</v>
      </c>
      <c r="AG288" t="s">
        <v>103</v>
      </c>
    </row>
    <row r="289" spans="1:33">
      <c r="A289" s="217"/>
      <c r="B289" s="218" t="s">
        <v>31</v>
      </c>
      <c r="C289" s="267"/>
      <c r="D289" s="219"/>
      <c r="E289" s="220"/>
      <c r="F289" s="220"/>
      <c r="G289" s="244">
        <f>G8+G21+G31+G38+G96+G106+G163+G177+G186+G212+G278</f>
        <v>0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AE289">
        <f>SUMIF(L7:L287,AE288,G7:G287)</f>
        <v>0</v>
      </c>
      <c r="AF289">
        <f>SUMIF(L7:L287,AF288,G7:G287)</f>
        <v>0</v>
      </c>
      <c r="AG289" t="s">
        <v>397</v>
      </c>
    </row>
    <row r="290" spans="1:33">
      <c r="A290" s="3"/>
      <c r="B290" s="4"/>
      <c r="C290" s="266"/>
      <c r="D290" s="6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33">
      <c r="A291" s="3"/>
      <c r="B291" s="4"/>
      <c r="C291" s="266"/>
      <c r="D291" s="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33">
      <c r="A292" s="221" t="s">
        <v>398</v>
      </c>
      <c r="B292" s="221"/>
      <c r="C292" s="268"/>
      <c r="D292" s="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33">
      <c r="A293" s="222"/>
      <c r="B293" s="223"/>
      <c r="C293" s="269"/>
      <c r="D293" s="223"/>
      <c r="E293" s="223"/>
      <c r="F293" s="223"/>
      <c r="G293" s="22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AG293" t="s">
        <v>399</v>
      </c>
    </row>
    <row r="294" spans="1:33">
      <c r="A294" s="225"/>
      <c r="B294" s="226"/>
      <c r="C294" s="270"/>
      <c r="D294" s="226"/>
      <c r="E294" s="226"/>
      <c r="F294" s="226"/>
      <c r="G294" s="22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33">
      <c r="A295" s="225"/>
      <c r="B295" s="226"/>
      <c r="C295" s="270"/>
      <c r="D295" s="226"/>
      <c r="E295" s="226"/>
      <c r="F295" s="226"/>
      <c r="G295" s="22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33">
      <c r="A296" s="225"/>
      <c r="B296" s="226"/>
      <c r="C296" s="270"/>
      <c r="D296" s="226"/>
      <c r="E296" s="226"/>
      <c r="F296" s="226"/>
      <c r="G296" s="22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33">
      <c r="A297" s="228"/>
      <c r="B297" s="229"/>
      <c r="C297" s="271"/>
      <c r="D297" s="229"/>
      <c r="E297" s="229"/>
      <c r="F297" s="229"/>
      <c r="G297" s="23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33">
      <c r="A298" s="3"/>
      <c r="B298" s="4"/>
      <c r="C298" s="266"/>
      <c r="D298" s="6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33">
      <c r="C299" s="272"/>
      <c r="D299" s="10"/>
      <c r="AG299" t="s">
        <v>400</v>
      </c>
    </row>
    <row r="300" spans="1:33">
      <c r="D300" s="10"/>
    </row>
    <row r="301" spans="1:33">
      <c r="D301" s="10"/>
    </row>
    <row r="302" spans="1:33">
      <c r="D302" s="10"/>
    </row>
    <row r="303" spans="1:33">
      <c r="D303" s="10"/>
    </row>
    <row r="304" spans="1:33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17">
    <mergeCell ref="C280:G280"/>
    <mergeCell ref="C151:G151"/>
    <mergeCell ref="C214:G214"/>
    <mergeCell ref="C219:G219"/>
    <mergeCell ref="C228:G228"/>
    <mergeCell ref="C257:G257"/>
    <mergeCell ref="C275:G275"/>
    <mergeCell ref="A1:G1"/>
    <mergeCell ref="C2:G2"/>
    <mergeCell ref="C3:G3"/>
    <mergeCell ref="C4:G4"/>
    <mergeCell ref="A292:C292"/>
    <mergeCell ref="A293:G297"/>
    <mergeCell ref="C10:G10"/>
    <mergeCell ref="C14:G14"/>
    <mergeCell ref="C112:G112"/>
    <mergeCell ref="C147:G147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2025-01-15T14:30:27Z</dcterms:modified>
</cp:coreProperties>
</file>