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Zakázky\2024\Vláďa Polda\24-91 Výměna oken B2 Magistrát\"/>
    </mc:Choice>
  </mc:AlternateContent>
  <bookViews>
    <workbookView xWindow="0" yWindow="0" windowWidth="0" windowHeight="0"/>
  </bookViews>
  <sheets>
    <sheet name="Rekapitulace stavby" sheetId="1" r:id="rId1"/>
    <sheet name="16-2024 - Výměna oken v č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'16-2024 - Výměna oken v č...'!$C$126:$K$317</definedName>
    <definedName name="_xlnm.Print_Area" localSheetId="1">'16-2024 - Výměna oken v č...'!$C$4:$J$76,'16-2024 - Výměna oken v č...'!$C$82:$J$110,'16-2024 - Výměna oken v č...'!$C$116:$J$317</definedName>
    <definedName name="_xlnm.Print_Titles" localSheetId="1">'16-2024 - Výměna oken v č...'!$126:$126</definedName>
    <definedName name="_xlnm.Print_Area" localSheetId="2">'Seznam figur'!$C$4:$G$52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P208"/>
  <c r="J35"/>
  <c r="J34"/>
  <c i="1" r="AY95"/>
  <c i="2" r="J33"/>
  <c i="1" r="AX95"/>
  <c i="2" r="BI316"/>
  <c r="BH316"/>
  <c r="BG316"/>
  <c r="BF316"/>
  <c r="T316"/>
  <c r="T315"/>
  <c r="R316"/>
  <c r="R315"/>
  <c r="P316"/>
  <c r="P315"/>
  <c r="BI314"/>
  <c r="BH314"/>
  <c r="BG314"/>
  <c r="BF314"/>
  <c r="T314"/>
  <c r="R314"/>
  <c r="P314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298"/>
  <c r="BH298"/>
  <c r="BG298"/>
  <c r="BF298"/>
  <c r="T298"/>
  <c r="R298"/>
  <c r="P298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R279"/>
  <c r="P279"/>
  <c r="BI277"/>
  <c r="BH277"/>
  <c r="BG277"/>
  <c r="BF277"/>
  <c r="T277"/>
  <c r="R277"/>
  <c r="P277"/>
  <c r="BI267"/>
  <c r="BH267"/>
  <c r="BG267"/>
  <c r="BF267"/>
  <c r="T267"/>
  <c r="R267"/>
  <c r="P267"/>
  <c r="BI257"/>
  <c r="BH257"/>
  <c r="BG257"/>
  <c r="BF257"/>
  <c r="T257"/>
  <c r="R257"/>
  <c r="P257"/>
  <c r="BI247"/>
  <c r="BH247"/>
  <c r="BG247"/>
  <c r="BF247"/>
  <c r="T247"/>
  <c r="R247"/>
  <c r="P247"/>
  <c r="BI245"/>
  <c r="BH245"/>
  <c r="BG245"/>
  <c r="BF245"/>
  <c r="T245"/>
  <c r="R245"/>
  <c r="P245"/>
  <c r="BI235"/>
  <c r="BH235"/>
  <c r="BG235"/>
  <c r="BF235"/>
  <c r="T235"/>
  <c r="R235"/>
  <c r="P235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T205"/>
  <c r="R206"/>
  <c r="R205"/>
  <c r="P206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J124"/>
  <c r="J123"/>
  <c r="F123"/>
  <c r="F121"/>
  <c r="E119"/>
  <c r="J90"/>
  <c r="J89"/>
  <c r="F89"/>
  <c r="F87"/>
  <c r="E85"/>
  <c r="J16"/>
  <c r="E16"/>
  <c r="F124"/>
  <c r="J15"/>
  <c r="J10"/>
  <c r="J121"/>
  <c i="1" r="L90"/>
  <c r="AM90"/>
  <c r="AM89"/>
  <c r="L89"/>
  <c r="AM87"/>
  <c r="L87"/>
  <c r="L85"/>
  <c r="L84"/>
  <c i="2" r="BK202"/>
  <c r="BK155"/>
  <c r="BK138"/>
  <c r="BK130"/>
  <c r="BK298"/>
  <c r="J283"/>
  <c r="BK279"/>
  <c r="BK267"/>
  <c r="BK257"/>
  <c r="J247"/>
  <c r="J235"/>
  <c r="J225"/>
  <c r="BK221"/>
  <c r="BK219"/>
  <c r="BK217"/>
  <c r="BK213"/>
  <c r="J211"/>
  <c r="BK204"/>
  <c r="BK200"/>
  <c r="BK195"/>
  <c r="J193"/>
  <c r="J189"/>
  <c r="J180"/>
  <c r="J168"/>
  <c r="J155"/>
  <c r="J133"/>
  <c r="J313"/>
  <c r="J308"/>
  <c r="J277"/>
  <c r="J143"/>
  <c r="BK197"/>
  <c r="BK191"/>
  <c r="BK183"/>
  <c r="J177"/>
  <c r="BK168"/>
  <c r="J166"/>
  <c r="J147"/>
  <c r="BK314"/>
  <c r="BK308"/>
  <c r="J279"/>
  <c r="BK159"/>
  <c r="J245"/>
  <c r="J223"/>
  <c r="J219"/>
  <c r="BK215"/>
  <c r="J213"/>
  <c r="BK209"/>
  <c r="J202"/>
  <c r="J200"/>
  <c r="J195"/>
  <c r="J191"/>
  <c r="J183"/>
  <c r="J175"/>
  <c r="J173"/>
  <c r="J163"/>
  <c r="J145"/>
  <c r="J314"/>
  <c r="BK310"/>
  <c r="BK288"/>
  <c r="BK163"/>
  <c r="BK152"/>
  <c r="BK143"/>
  <c r="J138"/>
  <c r="J130"/>
  <c i="1" r="AS94"/>
  <c i="2" r="BK316"/>
  <c r="J209"/>
  <c r="J206"/>
  <c r="J204"/>
  <c r="J201"/>
  <c r="BK177"/>
  <c r="BK175"/>
  <c r="J159"/>
  <c r="BK147"/>
  <c r="BK145"/>
  <c r="BK133"/>
  <c r="J298"/>
  <c r="J288"/>
  <c r="BK277"/>
  <c r="J267"/>
  <c r="J257"/>
  <c r="BK247"/>
  <c r="BK245"/>
  <c r="BK235"/>
  <c r="BK225"/>
  <c r="BK223"/>
  <c r="J221"/>
  <c r="J217"/>
  <c r="J215"/>
  <c r="BK211"/>
  <c r="BK206"/>
  <c r="BK201"/>
  <c r="J197"/>
  <c r="BK193"/>
  <c r="BK189"/>
  <c r="BK180"/>
  <c r="BK173"/>
  <c r="BK166"/>
  <c r="J152"/>
  <c r="J316"/>
  <c r="BK313"/>
  <c r="J310"/>
  <c r="BK283"/>
  <c l="1" r="R132"/>
  <c r="R128"/>
  <c r="BK188"/>
  <c r="J188"/>
  <c r="J98"/>
  <c r="T188"/>
  <c r="T199"/>
  <c r="BK132"/>
  <c r="J132"/>
  <c r="J97"/>
  <c r="T132"/>
  <c r="T128"/>
  <c r="P188"/>
  <c r="R188"/>
  <c r="BK199"/>
  <c r="J199"/>
  <c r="J99"/>
  <c r="P199"/>
  <c r="R199"/>
  <c r="P224"/>
  <c r="BK278"/>
  <c r="J278"/>
  <c r="J105"/>
  <c r="R278"/>
  <c r="P287"/>
  <c r="T208"/>
  <c r="BK224"/>
  <c r="J224"/>
  <c r="J104"/>
  <c r="T224"/>
  <c r="P278"/>
  <c r="T278"/>
  <c r="T287"/>
  <c r="P132"/>
  <c r="P128"/>
  <c r="P127"/>
  <c i="1" r="AU95"/>
  <c i="2" r="BK208"/>
  <c r="J208"/>
  <c r="J102"/>
  <c r="R208"/>
  <c r="BK216"/>
  <c r="J216"/>
  <c r="J103"/>
  <c r="P216"/>
  <c r="P207"/>
  <c r="R216"/>
  <c r="T216"/>
  <c r="R224"/>
  <c r="BK287"/>
  <c r="J287"/>
  <c r="J106"/>
  <c r="R287"/>
  <c r="BK312"/>
  <c r="J312"/>
  <c r="J108"/>
  <c r="P312"/>
  <c r="P311"/>
  <c r="R312"/>
  <c r="R311"/>
  <c r="T312"/>
  <c r="T311"/>
  <c r="BK129"/>
  <c r="J129"/>
  <c r="J96"/>
  <c r="BK205"/>
  <c r="J205"/>
  <c r="J100"/>
  <c r="BK315"/>
  <c r="J315"/>
  <c r="J109"/>
  <c r="J87"/>
  <c r="BE130"/>
  <c r="BE133"/>
  <c r="BE189"/>
  <c r="BE277"/>
  <c r="BE298"/>
  <c r="BE308"/>
  <c r="BE310"/>
  <c r="BE313"/>
  <c r="BE314"/>
  <c r="BE316"/>
  <c r="BE138"/>
  <c r="BE143"/>
  <c r="BE159"/>
  <c r="BE163"/>
  <c r="BE166"/>
  <c r="BE168"/>
  <c r="BE173"/>
  <c r="BE175"/>
  <c r="BE177"/>
  <c r="BE180"/>
  <c r="BE183"/>
  <c r="BE191"/>
  <c r="BE193"/>
  <c r="BE195"/>
  <c r="BE197"/>
  <c r="BE200"/>
  <c r="BE201"/>
  <c r="BE202"/>
  <c r="BE204"/>
  <c r="BE209"/>
  <c r="BE211"/>
  <c r="BE213"/>
  <c r="BE215"/>
  <c r="BE217"/>
  <c r="BE219"/>
  <c r="BE221"/>
  <c r="BE223"/>
  <c r="BE225"/>
  <c r="BE235"/>
  <c r="BE245"/>
  <c r="BE247"/>
  <c r="BE257"/>
  <c r="BE267"/>
  <c r="BE279"/>
  <c r="BE283"/>
  <c r="BE288"/>
  <c r="F90"/>
  <c r="BE152"/>
  <c r="BE155"/>
  <c r="BE206"/>
  <c r="BE145"/>
  <c r="BE147"/>
  <c r="F32"/>
  <c i="1" r="BA95"/>
  <c r="BA94"/>
  <c r="W30"/>
  <c i="2" r="F35"/>
  <c i="1" r="BD95"/>
  <c r="BD94"/>
  <c r="W33"/>
  <c i="2" r="F34"/>
  <c i="1" r="BC95"/>
  <c r="BC94"/>
  <c r="AY94"/>
  <c i="2" r="F33"/>
  <c i="1" r="BB95"/>
  <c r="BB94"/>
  <c r="W31"/>
  <c i="2" r="J32"/>
  <c i="1" r="AW95"/>
  <c r="AU94"/>
  <c i="2" l="1" r="T207"/>
  <c r="T127"/>
  <c r="R207"/>
  <c r="R127"/>
  <c r="BK207"/>
  <c r="J207"/>
  <c r="J101"/>
  <c r="BK128"/>
  <c r="BK311"/>
  <c r="J311"/>
  <c r="J107"/>
  <c i="1" r="AW94"/>
  <c r="AK30"/>
  <c r="AX94"/>
  <c i="2" r="F31"/>
  <c i="1" r="AZ95"/>
  <c r="AZ94"/>
  <c r="W29"/>
  <c i="2" r="J31"/>
  <c i="1" r="AV95"/>
  <c r="AT95"/>
  <c r="W32"/>
  <c i="2" l="1" r="BK127"/>
  <c r="J127"/>
  <c r="J94"/>
  <c r="J128"/>
  <c r="J95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<sst xmlns="http://schemas.openxmlformats.org/spreadsheetml/2006/main">
  <si>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</si>
  <si>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</si>
  <si>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</si>
  <si>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</si>
  <si>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</si>
  <si>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{80f31d3d-d00f-47aa-9755-2005f59e83d6}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</si>
  <si>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</si>
  <si>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</si>
  <si>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</si>
  <si>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</si>
  <si>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</si>
  <si>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</si>
  <si>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</si>
  <si>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</si>
  <si>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16/2024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</si>
  <si>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</si>
  <si>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</si>
  <si>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oken v části 3.N.P. budovy B2 magistrátu - Děčín</t>
  </si>
  <si>
    <t>KSO:</t>
  </si>
  <si>
    <t>CC-CZ:</t>
  </si>
  <si>
    <t>Místo:</t>
  </si>
  <si>
    <t>st.p.č. 341</t>
  </si>
  <si>
    <t>Datum:</t>
  </si>
  <si>
    <t>2. 11. 2024</t>
  </si>
  <si>
    <t>Zadavatel:</t>
  </si>
  <si>
    <t>IČ:</t>
  </si>
  <si>
    <t>Statutární město Děčín</t>
  </si>
  <si>
    <t>DIČ:</t>
  </si>
  <si>
    <t>Uchazeč:</t>
  </si>
  <si>
    <t>Vyplň údaj</t>
  </si>
  <si>
    <t>Projektant:</t>
  </si>
  <si>
    <t>Ing. Vladimír Polda</t>
  </si>
  <si>
    <t>True</t>
  </si>
  <si>
    <t>Zpracovatel:</t>
  </si>
  <si>
    <t>Ing. Jan Duben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</si>
  <si>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</si>
  <si>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</si>
  <si>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</si>
  <si>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</si>
  <si>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</si>
  <si>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</si>
  <si>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</si>
  <si>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</si>
  <si>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</si>
  <si>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</si>
  <si>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</si>
  <si>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</si>
  <si>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</si>
  <si>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</si>
  <si>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</si>
  <si>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</si>
  <si>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</si>
  <si>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</si>
  <si>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</si>
  <si>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</si>
  <si>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</si>
  <si>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</si>
  <si>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</si>
  <si>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</si>
  <si>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</si>
  <si>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</si>
  <si>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</si>
  <si>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</si>
  <si>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</si>
  <si>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</si>
  <si>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</si>
  <si>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</si>
  <si>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</si>
  <si>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</si>
  <si>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</si>
  <si>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</si>
  <si>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</si>
  <si>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</si>
  <si>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</si>
  <si>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</si>
  <si>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</si>
  <si>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</si>
  <si>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</si>
  <si>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</si>
  <si>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</si>
  <si>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</si>
  <si>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</si>
  <si>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</si>
  <si>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zdivonové</t>
  </si>
  <si>
    <t>12,672</t>
  </si>
  <si>
    <t>2</t>
  </si>
  <si>
    <t>ostění</t>
  </si>
  <si>
    <t>9,504</t>
  </si>
  <si>
    <t>KRYCÍ LIST SOUPISU PRACÍ</t>
  </si>
  <si>
    <t>ostěnívně</t>
  </si>
  <si>
    <t>8,863</t>
  </si>
  <si>
    <t>šambran</t>
  </si>
  <si>
    <t>7,94</t>
  </si>
  <si>
    <t>šambr</t>
  </si>
  <si>
    <t>6,55</t>
  </si>
  <si>
    <t>sdkpříč</t>
  </si>
  <si>
    <t>2,919</t>
  </si>
  <si>
    <t>malba</t>
  </si>
  <si>
    <t>51,326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</si>
  <si>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</si>
  <si>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</si>
  <si>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</si>
  <si>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</si>
  <si>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</si>
  <si>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</si>
  <si>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</si>
  <si>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</si>
  <si>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</si>
  <si>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</si>
  <si>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</si>
  <si>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</si>
  <si>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</si>
  <si>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</si>
  <si>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</si>
  <si>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</si>
  <si>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</si>
  <si>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</si>
  <si>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</si>
  <si>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</si>
  <si>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</si>
  <si>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</si>
  <si>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</si>
  <si>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</si>
  <si>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</si>
  <si>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</si>
  <si>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</si>
  <si>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</si>
  <si>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</si>
  <si>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</si>
  <si>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</si>
  <si>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</si>
  <si>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</si>
  <si>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</si>
  <si>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</si>
  <si>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</si>
  <si>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</si>
  <si>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</si>
  <si>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</si>
  <si>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310271031</t>
  </si>
  <si>
    <t>Zazdívka otvorů ve zdivu nadzákladovém pl do 1 m2 pórobetonovými tvárnicemi do P2 na tenkovrstvou maltu tl 300 m</t>
  </si>
  <si>
    <t>m2</t>
  </si>
  <si>
    <t>4</t>
  </si>
  <si>
    <t>2093758734</t>
  </si>
  <si>
    <t>VV</t>
  </si>
  <si>
    <t>"zděné pilíře mezi novými okny - dle výkresu stavebních úprav" 1,76*(0,6+0,6+0,75+0,75+0,75+0,75+0,75+0,75+0,3+0,3+0,45+0,45)</t>
  </si>
  <si>
    <t>6</t>
  </si>
  <si>
    <t>Úpravy povrchů, podlahy a osazování výplní</t>
  </si>
  <si>
    <t>612142001</t>
  </si>
  <si>
    <t>Pletivo sklovláknité vnitřních stěn vtlačené do tmelu</t>
  </si>
  <si>
    <t>1780196523</t>
  </si>
  <si>
    <t>"zděné pilíře mezi novými okny - dle výkresu stavebních úprav" zdivonové</t>
  </si>
  <si>
    <t>"ostění nových zděných pilířů" 1,76*0,3*18</t>
  </si>
  <si>
    <t>"doplnění demontované části SDK příček" sdkpříč</t>
  </si>
  <si>
    <t>Součet</t>
  </si>
  <si>
    <t>612321131</t>
  </si>
  <si>
    <t>Vápenocementový štuk vnitřních stěn tloušťky do 3 mm</t>
  </si>
  <si>
    <t>-277404589</t>
  </si>
  <si>
    <t>"ostění nových zděných pilířů" ostění</t>
  </si>
  <si>
    <t>619991001</t>
  </si>
  <si>
    <t>Zakrytí podlahy fólií</t>
  </si>
  <si>
    <t>1112912810</t>
  </si>
  <si>
    <t>"dle výkresů bouracích prací" 1*(2,63+2,5+2,5+2,5+2,5+2,5+2,5+2,95)</t>
  </si>
  <si>
    <t>5</t>
  </si>
  <si>
    <t>619991011</t>
  </si>
  <si>
    <t>Obalení samostatných konstrukcí a prvků fólií</t>
  </si>
  <si>
    <t>1452720797</t>
  </si>
  <si>
    <t>"dle výkresů bouracích prací - odhad" 25</t>
  </si>
  <si>
    <t>622142001</t>
  </si>
  <si>
    <t>Sklovláknité pletivo vnějších stěn vtlačené do tmelu</t>
  </si>
  <si>
    <t>1316866248</t>
  </si>
  <si>
    <t>"vnější ostění - dle výkresu stavebních úprav" 0,18*1,76*7+0,08*1,76*19+3,97</t>
  </si>
  <si>
    <t>"šambrány kolem oken - dle výkresu stavebních úprav" 7,94</t>
  </si>
  <si>
    <t>7</t>
  </si>
  <si>
    <t>622143003</t>
  </si>
  <si>
    <t>Montáž omítkových plastových nebo pozinkovaných rohových profilů</t>
  </si>
  <si>
    <t>m</t>
  </si>
  <si>
    <t>403655666</t>
  </si>
  <si>
    <t>"vnější ostění a nadpraží - dle výkresu stavebních úprav"</t>
  </si>
  <si>
    <t>(1,72+1,76*2)*2+0,93+1,76*2+1,01+1,76*2+(1,75+1,76*2)*4+1,77+1,76*2+(1,8+1,76*2)*2+1,87+1,76*2</t>
  </si>
  <si>
    <t>8</t>
  </si>
  <si>
    <t>M</t>
  </si>
  <si>
    <t>63127416</t>
  </si>
  <si>
    <t>profil rohový PVC s výztužnou tkaninou š 100/100mm</t>
  </si>
  <si>
    <t>-295273315</t>
  </si>
  <si>
    <t>1,76*2*2+1,76*2+1,76*2+1,76*2*4+1,76*2+1,76*2*2+1,76*2</t>
  </si>
  <si>
    <t>42,24*1,05 'Přepočtené koeficientem množství</t>
  </si>
  <si>
    <t>9</t>
  </si>
  <si>
    <t>59051510</t>
  </si>
  <si>
    <t>profil napojovací nadokenní PVC s okapnicí s výztužnou tkaninou</t>
  </si>
  <si>
    <t>1072982902</t>
  </si>
  <si>
    <t>1,72*2+0,93+1,01+1,75*4+1,77+1,8*2+1,87</t>
  </si>
  <si>
    <t>19,62*1,05 'Přepočtené koeficientem množství</t>
  </si>
  <si>
    <t>10</t>
  </si>
  <si>
    <t>622143004</t>
  </si>
  <si>
    <t>Montáž omítkových samolepících začišťovacích profilů pro spojení s okenním rámem</t>
  </si>
  <si>
    <t>-1141686514</t>
  </si>
  <si>
    <t>11</t>
  </si>
  <si>
    <t>28342201</t>
  </si>
  <si>
    <t>profil začišťovací PVC 9mm</t>
  </si>
  <si>
    <t>1427128786</t>
  </si>
  <si>
    <t>61,86*1,05 'Přepočtené koeficientem množství</t>
  </si>
  <si>
    <t>622151001</t>
  </si>
  <si>
    <t>Penetrační akrylátový nátěr vnějších pastovitých tenkovrstvých omítek stěn</t>
  </si>
  <si>
    <t>465037093</t>
  </si>
  <si>
    <t>"vnější ostění - dle výkresu stavebních úprav" ostěnívně</t>
  </si>
  <si>
    <t>"šambrány kolem oken - dle výkresu stavebních úprav" šambran</t>
  </si>
  <si>
    <t>13</t>
  </si>
  <si>
    <t>622231101</t>
  </si>
  <si>
    <t>Montáž kontaktního zateplení vnějších stěn lepením a mechanickým kotvením desek z fenolické pěny tl do 40 mm</t>
  </si>
  <si>
    <t>1721233871</t>
  </si>
  <si>
    <t>"zděné pilíře mezi novými okny - dle výkresu stavebních úprav" 7,2*1,76</t>
  </si>
  <si>
    <t>14</t>
  </si>
  <si>
    <t>28376802</t>
  </si>
  <si>
    <t>deska fenolická tepelně izolační fasádní λ=0,021 tl 40mm</t>
  </si>
  <si>
    <t>1342809607</t>
  </si>
  <si>
    <t>12,672*1,1 'Přepočtené koeficientem množství</t>
  </si>
  <si>
    <t>15</t>
  </si>
  <si>
    <t>622232001</t>
  </si>
  <si>
    <t>Montáž kontaktního zateplení vnějšího ostění, nadpraží nebo parapetu hl. špalety do 200 mm lepením desek z fenolické pěny tl do 40 mm</t>
  </si>
  <si>
    <t>83768581</t>
  </si>
  <si>
    <t>16</t>
  </si>
  <si>
    <t>28376800</t>
  </si>
  <si>
    <t>deska fenolická tepelně izolační fasádní λ=0,021 tl 20mm</t>
  </si>
  <si>
    <t>1230231329</t>
  </si>
  <si>
    <t>8,863*1,1 'Přepočtené koeficientem množství</t>
  </si>
  <si>
    <t>17</t>
  </si>
  <si>
    <t>622531012</t>
  </si>
  <si>
    <t>Tenkovrstvá silikonová zatíraná omítka zrnitost 1,5 mm vnějších stěn</t>
  </si>
  <si>
    <t>701115528</t>
  </si>
  <si>
    <t>Ostatní konstrukce a práce, bourání</t>
  </si>
  <si>
    <t>18</t>
  </si>
  <si>
    <t>945412111</t>
  </si>
  <si>
    <t>Teleskopická hydraulická montážní plošina výška zdvihu do 8 m</t>
  </si>
  <si>
    <t>den</t>
  </si>
  <si>
    <t>273779972</t>
  </si>
  <si>
    <t>"předpoklad použití 3 dny" 3</t>
  </si>
  <si>
    <t>19</t>
  </si>
  <si>
    <t>968082015</t>
  </si>
  <si>
    <t>Vybourání plastových rámů oken včetně křídel plochy do 1 m2</t>
  </si>
  <si>
    <t>953345601</t>
  </si>
  <si>
    <t>"dle výkresů bouracích prací" 0,4*1,76</t>
  </si>
  <si>
    <t>20</t>
  </si>
  <si>
    <t>968082016</t>
  </si>
  <si>
    <t>Vybourání plastových rámů oken včetně křídel plochy přes 1 do 2 m2</t>
  </si>
  <si>
    <t>-750260073</t>
  </si>
  <si>
    <t>"dle výkresů bouracích prací" 0,88*1,76+1,06*1,76</t>
  </si>
  <si>
    <t>968082017</t>
  </si>
  <si>
    <t>Vybourání plastových rámů oken včetně křídel plochy přes 2 do 4 m2</t>
  </si>
  <si>
    <t>1431584941</t>
  </si>
  <si>
    <t>"dle výkresů bouracích prací" 1,87*1,76+1,68*1,76+1,45*1,76*3</t>
  </si>
  <si>
    <t>22</t>
  </si>
  <si>
    <t>968082018</t>
  </si>
  <si>
    <t>Vybourání plastových rámů oken včetně křídel plochy přes 4 m2</t>
  </si>
  <si>
    <t>1897410634</t>
  </si>
  <si>
    <t>"dle výkresů bouracích prací" 2,36*1,76+2,4*1,76*3+2,28*1,876+2,47*1,76+2,9*1,76</t>
  </si>
  <si>
    <t>997</t>
  </si>
  <si>
    <t>Přesun sutě</t>
  </si>
  <si>
    <t>23</t>
  </si>
  <si>
    <t>997013212</t>
  </si>
  <si>
    <t>Vnitrostaveništní doprava suti a vybouraných hmot pro budovy v přes 6 do 9 m ručně</t>
  </si>
  <si>
    <t>t</t>
  </si>
  <si>
    <t>-2032757670</t>
  </si>
  <si>
    <t>24</t>
  </si>
  <si>
    <t>997013501</t>
  </si>
  <si>
    <t>Odvoz suti a vybouraných hmot na skládku nebo meziskládku do 1 km se složením</t>
  </si>
  <si>
    <t>-1190281639</t>
  </si>
  <si>
    <t>25</t>
  </si>
  <si>
    <t>997013509</t>
  </si>
  <si>
    <t>Příplatek k odvozu suti a vybouraných hmot na skládku ZKD 1 km přes 1 km</t>
  </si>
  <si>
    <t>-659730527</t>
  </si>
  <si>
    <t>2,447*8 'Přepočtené koeficientem množství</t>
  </si>
  <si>
    <t>26</t>
  </si>
  <si>
    <t>997013631</t>
  </si>
  <si>
    <t>Poplatek za uložení na skládce (skládkovné) stavebního odpadu směsného kód odpadu 17 09 04</t>
  </si>
  <si>
    <t>1422082808</t>
  </si>
  <si>
    <t>998</t>
  </si>
  <si>
    <t>Přesun hmot</t>
  </si>
  <si>
    <t>27</t>
  </si>
  <si>
    <t>998011002</t>
  </si>
  <si>
    <t>Přesun hmot pro budovy zděné v přes 6 do 12 m</t>
  </si>
  <si>
    <t>-749576214</t>
  </si>
  <si>
    <t>PSV</t>
  </si>
  <si>
    <t>Práce a dodávky PSV</t>
  </si>
  <si>
    <t>763</t>
  </si>
  <si>
    <t>Konstrukce suché výstavby</t>
  </si>
  <si>
    <t>28</t>
  </si>
  <si>
    <t>763101816</t>
  </si>
  <si>
    <t>Vyřezání otvoru v SDK desce v příčce nebo předsazené stěně jednoduché opláštění přes 0,25 do 0,5 m2</t>
  </si>
  <si>
    <t>kus</t>
  </si>
  <si>
    <t>506496156</t>
  </si>
  <si>
    <t>"dle výkresů bouracích prací" 7</t>
  </si>
  <si>
    <t>29</t>
  </si>
  <si>
    <t>763111771</t>
  </si>
  <si>
    <t>Příplatek k SDK příčce za rovinnost kvality Q3</t>
  </si>
  <si>
    <t>-653909360</t>
  </si>
  <si>
    <t>"doplnění demontované části SDK příček" 7*0,15*2,78</t>
  </si>
  <si>
    <t>30</t>
  </si>
  <si>
    <t>763112951</t>
  </si>
  <si>
    <t>Vyspravení SDK příčky, předsazené stěny pl přes 0,25 do 0,5 m2 deska 1xA 12,5</t>
  </si>
  <si>
    <t>978846208</t>
  </si>
  <si>
    <t>"doplnění demontované části SDK příček" 7</t>
  </si>
  <si>
    <t>31</t>
  </si>
  <si>
    <t>998763302</t>
  </si>
  <si>
    <t>Přesun hmot tonážní pro konstrukce montované z desek v objektech v přes 6 do 12 m</t>
  </si>
  <si>
    <t>38402291</t>
  </si>
  <si>
    <t>764</t>
  </si>
  <si>
    <t>Konstrukce klempířské</t>
  </si>
  <si>
    <t>32</t>
  </si>
  <si>
    <t>764002851</t>
  </si>
  <si>
    <t>Demontáž oplechování parapetů do suti</t>
  </si>
  <si>
    <t>-351643552</t>
  </si>
  <si>
    <t>"odstřihnutí původního parapetu" 1,72*2+0,93+1,01+1,75*4+1,77+1,8*2+1,87+2</t>
  </si>
  <si>
    <t>33</t>
  </si>
  <si>
    <t>764248504</t>
  </si>
  <si>
    <t>Oplechování římsy rovné mechanicky kotvené z TiZn plechu s povrchovou úpravou rš do 330 mm</t>
  </si>
  <si>
    <t>-1228978710</t>
  </si>
  <si>
    <t>"krycí lišta" 12,95</t>
  </si>
  <si>
    <t>34</t>
  </si>
  <si>
    <t>764246502</t>
  </si>
  <si>
    <t>Oplechování parapetů rovných mechanicky kotvené z TiZn plechu s povrchovou úpravou rš 200 mm</t>
  </si>
  <si>
    <t>-1288470252</t>
  </si>
  <si>
    <t>"úprava stávajícího oplechování parapetu" 1,72*2+0,93+1,01+1,75*4+1,77+1,8*2+1,87+2</t>
  </si>
  <si>
    <t>35</t>
  </si>
  <si>
    <t>998764102</t>
  </si>
  <si>
    <t>Přesun hmot tonážní pro konstrukce klempířské v objektech v přes 6 do 12 m</t>
  </si>
  <si>
    <t>1953255114</t>
  </si>
  <si>
    <t>766</t>
  </si>
  <si>
    <t>Konstrukce truhlářské</t>
  </si>
  <si>
    <t>36</t>
  </si>
  <si>
    <t>766622132</t>
  </si>
  <si>
    <t>Montáž plastových oken plochy přes 1 m2 otevíravých v do 2,5 m s rámem do zdiva</t>
  </si>
  <si>
    <t>1276766680</t>
  </si>
  <si>
    <t>"dle výpisu výplní otvorů - 1" 2*1,72*1,76</t>
  </si>
  <si>
    <t>"dle výpisu výplní otvorů - 2" 0,93*1,76</t>
  </si>
  <si>
    <t>"dle výpisu výplní otvorů - 3" 1,1*1,76</t>
  </si>
  <si>
    <t>"dle výpisu výplní otvorů - 4" 4*1,75*1,76</t>
  </si>
  <si>
    <t>"dle výpisu výplní otvorů - 5" 1,77*1,76</t>
  </si>
  <si>
    <t>"dle výpisu výplní otvorů - 6" 2*1,8*1,76</t>
  </si>
  <si>
    <t>"dle výpisu výplní otvorů - 7" 1,87*1,76</t>
  </si>
  <si>
    <t>"dle výpisu výplní otvorů - 8" 2*1,76</t>
  </si>
  <si>
    <t>37</t>
  </si>
  <si>
    <t>61140054</t>
  </si>
  <si>
    <t>okno plastové otevíravé/sklopné trojsklo přes plochu 1m2 v 1,5-2,5m</t>
  </si>
  <si>
    <t>-2060583151</t>
  </si>
  <si>
    <t>38</t>
  </si>
  <si>
    <t>766691811</t>
  </si>
  <si>
    <t>Demontáž parapetních desek dřevěných nebo plastových šířky do 300 mm</t>
  </si>
  <si>
    <t>2120050525</t>
  </si>
  <si>
    <t>"dle výkresů bouracích prací" 1,87+2,36+1,68+2,4*3+0,88+1,06+2,28+0,4+1,45*3+2,47+2,9</t>
  </si>
  <si>
    <t>39</t>
  </si>
  <si>
    <t>766694116</t>
  </si>
  <si>
    <t>Montáž parapetních desek dřevěných nebo plastových š do 30 cm</t>
  </si>
  <si>
    <t>209030886</t>
  </si>
  <si>
    <t>"dle výpisu výplní otvorů - 1" 2*1,72</t>
  </si>
  <si>
    <t>"dle výpisu výplní otvorů - 2" 0,93</t>
  </si>
  <si>
    <t>"dle výpisu výplní otvorů - 3" 1,1</t>
  </si>
  <si>
    <t>"dle výpisu výplní otvorů - 4" 4*1,75</t>
  </si>
  <si>
    <t>"dle výpisu výplní otvorů - 5" 1,77</t>
  </si>
  <si>
    <t>"dle výpisu výplní otvorů - 6" 2*1,8</t>
  </si>
  <si>
    <t>"dle výpisu výplní otvorů - 7" 1,87</t>
  </si>
  <si>
    <t>"dle výpisu výplní otvorů - 8" 2</t>
  </si>
  <si>
    <t>40</t>
  </si>
  <si>
    <t>61140080</t>
  </si>
  <si>
    <t>parapet plastový vnitřní š 300mm</t>
  </si>
  <si>
    <t>-323574770</t>
  </si>
  <si>
    <t>41</t>
  </si>
  <si>
    <t>61144019</t>
  </si>
  <si>
    <t>koncovka k parapetu plastovému vnitřnímu 1 pár</t>
  </si>
  <si>
    <t>sada</t>
  </si>
  <si>
    <t>-1310518542</t>
  </si>
  <si>
    <t>"dle výpisu výplní otvorů - 1" 2</t>
  </si>
  <si>
    <t>"dle výpisu výplní otvorů - 2" 1</t>
  </si>
  <si>
    <t>"dle výpisu výplní otvorů - 3" 1</t>
  </si>
  <si>
    <t>"dle výpisu výplní otvorů - 4" 4</t>
  </si>
  <si>
    <t>"dle výpisu výplní otvorů - 5" 1</t>
  </si>
  <si>
    <t>"dle výpisu výplní otvorů - 6" 2</t>
  </si>
  <si>
    <t>"dle výpisu výplní otvorů - 7" 1</t>
  </si>
  <si>
    <t>"dle výpisu výplní otvorů - 8" 1</t>
  </si>
  <si>
    <t>42</t>
  </si>
  <si>
    <t>998766102</t>
  </si>
  <si>
    <t>Přesun hmot tonážní pro kce truhlářské v objektech v přes 6 do 12 m</t>
  </si>
  <si>
    <t>-49341943</t>
  </si>
  <si>
    <t>784</t>
  </si>
  <si>
    <t>Dokončovací práce - malby a tapety</t>
  </si>
  <si>
    <t>43</t>
  </si>
  <si>
    <t>784181101</t>
  </si>
  <si>
    <t>Základní akrylátová jednonásobná bezbarvá penetrace podkladu v místnostech v do 3,80 m</t>
  </si>
  <si>
    <t>950209408</t>
  </si>
  <si>
    <t>"výmalba stěny s oknem" 2,78*(2,63+2,5*6+2,95+5,08+3,1+3,39)-(1,72+1,72+0,93+1,01+1,75+1,75+1,75+1,75+1,77+1,8+1,8+1,87+2)*1,76</t>
  </si>
  <si>
    <t>44</t>
  </si>
  <si>
    <t>784211101</t>
  </si>
  <si>
    <t>Dvojnásobné bílé malby ze směsí za mokra výborně oděruvzdorných v místnostech v do 3,80 m</t>
  </si>
  <si>
    <t>-633804550</t>
  </si>
  <si>
    <t>"výmalba stěny s oknem" malba</t>
  </si>
  <si>
    <t>786</t>
  </si>
  <si>
    <t>Dokončovací práce - čalounické úpravy</t>
  </si>
  <si>
    <t>45</t>
  </si>
  <si>
    <t>786612200</t>
  </si>
  <si>
    <t>Montáž zastiňujících rolet z textilií nebo umělých tkanin</t>
  </si>
  <si>
    <t>-2025722623</t>
  </si>
  <si>
    <t>46</t>
  </si>
  <si>
    <t>6312801R</t>
  </si>
  <si>
    <t>roleta textilní včetně příslušenství</t>
  </si>
  <si>
    <t>536835677</t>
  </si>
  <si>
    <t>47</t>
  </si>
  <si>
    <t>78662612D</t>
  </si>
  <si>
    <t>Demontáž žaluzie vnitřní</t>
  </si>
  <si>
    <t>553551182</t>
  </si>
  <si>
    <t>"dle výkresů bouracích prací" 1,87*1,76+2,36*1,76+1,68*1,76+2,4*1,76*3+0,88*1,76+1,06*1,76+2,28*1,876+0,4*1,76+1,45*1,76*3+2,47*1,76+2,9*1,76</t>
  </si>
  <si>
    <t>48</t>
  </si>
  <si>
    <t>998786102</t>
  </si>
  <si>
    <t>Přesun hmot tonážní pro stínění a čalounické úpravy v objektech v přes 6 do 12 m</t>
  </si>
  <si>
    <t>806605815</t>
  </si>
  <si>
    <t>VRN</t>
  </si>
  <si>
    <t>Vedlejší rozpočtové náklady</t>
  </si>
  <si>
    <t>VRN3</t>
  </si>
  <si>
    <t>Zařízení staveniště</t>
  </si>
  <si>
    <t>49</t>
  </si>
  <si>
    <t>030001000</t>
  </si>
  <si>
    <t>Kč</t>
  </si>
  <si>
    <t>1024</t>
  </si>
  <si>
    <t>1766027120</t>
  </si>
  <si>
    <t>50</t>
  </si>
  <si>
    <t>031303000</t>
  </si>
  <si>
    <t>Náklady na zábor veřejného prostranství</t>
  </si>
  <si>
    <t>529517752</t>
  </si>
  <si>
    <t>VRN7</t>
  </si>
  <si>
    <t>Provozní vlivy</t>
  </si>
  <si>
    <t>51</t>
  </si>
  <si>
    <t>070001000</t>
  </si>
  <si>
    <t>-115196267</t>
  </si>
  <si>
    <t xml:space="preserve">"provoz magistrátu" 1 </t>
  </si>
  <si>
    <t>SEZNAM FIGUR</t>
  </si>
  <si>
    <t>Výměra</t>
  </si>
  <si>
    <t>lešení</t>
  </si>
  <si>
    <t>"dle výkresu pohledů" 550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</si>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</sst>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16/2024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Výměna oken v části 3.N.P. budovy B2 magistrátu - Děčín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st.p.č. 341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2. 11. 2024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Statutární město Děčín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Vladimír Polda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Jan Duben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'16-2024 - Výměna oken v č...'!J28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'16-2024 - Výměna oken v č...'!P127</f>
        <v>0</v>
      </c>
      <c r="AV95" s="127">
        <f>'16-2024 - Výměna oken v č...'!J31</f>
        <v>0</v>
      </c>
      <c r="AW95" s="127">
        <f>'16-2024 - Výměna oken v č...'!J32</f>
        <v>0</v>
      </c>
      <c r="AX95" s="127">
        <f>'16-2024 - Výměna oken v č...'!J33</f>
        <v>0</v>
      </c>
      <c r="AY95" s="127">
        <f>'16-2024 - Výměna oken v č...'!J34</f>
        <v>0</v>
      </c>
      <c r="AZ95" s="127">
        <f>'16-2024 - Výměna oken v č...'!F31</f>
        <v>0</v>
      </c>
      <c r="BA95" s="127">
        <f>'16-2024 - Výměna oken v č...'!F32</f>
        <v>0</v>
      </c>
      <c r="BB95" s="127">
        <f>'16-2024 - Výměna oken v č...'!F33</f>
        <v>0</v>
      </c>
      <c r="BC95" s="127">
        <f>'16-2024 - Výměna oken v č...'!F34</f>
        <v>0</v>
      </c>
      <c r="BD95" s="129">
        <f>'16-2024 - Výměna oken v č...'!F35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0hR+OtHpFMpCwve5XCEnPanHPqIBfdeS+CGiP9IpCoBFugUEau+gAt6cc3DniNFQB4+GjUyUJ7HYYsrb1Yacxg==" hashValue="FFxGpk197+1FwiOEw4m2J3J86UMiiOUUAxPDCxyFhiNo8gfl3HaFRGioCD6DsXjjf+whC+IdY+DbOnkh3Qk/0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6-2024 - Výměna oken v č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31" t="s">
        <v>83</v>
      </c>
      <c r="BA2" s="131" t="s">
        <v>1</v>
      </c>
      <c r="BB2" s="131" t="s">
        <v>1</v>
      </c>
      <c r="BC2" s="131" t="s">
        <v>84</v>
      </c>
      <c r="BD2" s="131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85</v>
      </c>
      <c r="AZ3" s="131" t="s">
        <v>86</v>
      </c>
      <c r="BA3" s="131" t="s">
        <v>1</v>
      </c>
      <c r="BB3" s="131" t="s">
        <v>1</v>
      </c>
      <c r="BC3" s="131" t="s">
        <v>87</v>
      </c>
      <c r="BD3" s="131" t="s">
        <v>85</v>
      </c>
    </row>
    <row r="4" s="1" customFormat="1" ht="24.96" customHeight="1">
      <c r="B4" s="20"/>
      <c r="D4" s="134" t="s">
        <v>88</v>
      </c>
      <c r="L4" s="20"/>
      <c r="M4" s="135" t="s">
        <v>10</v>
      </c>
      <c r="AT4" s="17" t="s">
        <v>4</v>
      </c>
      <c r="AZ4" s="131" t="s">
        <v>89</v>
      </c>
      <c r="BA4" s="131" t="s">
        <v>1</v>
      </c>
      <c r="BB4" s="131" t="s">
        <v>1</v>
      </c>
      <c r="BC4" s="131" t="s">
        <v>90</v>
      </c>
      <c r="BD4" s="131" t="s">
        <v>85</v>
      </c>
    </row>
    <row r="5" s="1" customFormat="1" ht="6.96" customHeight="1">
      <c r="B5" s="20"/>
      <c r="L5" s="20"/>
      <c r="AZ5" s="131" t="s">
        <v>91</v>
      </c>
      <c r="BA5" s="131" t="s">
        <v>1</v>
      </c>
      <c r="BB5" s="131" t="s">
        <v>1</v>
      </c>
      <c r="BC5" s="131" t="s">
        <v>92</v>
      </c>
      <c r="BD5" s="131" t="s">
        <v>85</v>
      </c>
    </row>
    <row r="6" s="2" customFormat="1" ht="12" customHeight="1">
      <c r="A6" s="38"/>
      <c r="B6" s="44"/>
      <c r="C6" s="38"/>
      <c r="D6" s="136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Z6" s="131" t="s">
        <v>93</v>
      </c>
      <c r="BA6" s="131" t="s">
        <v>1</v>
      </c>
      <c r="BB6" s="131" t="s">
        <v>1</v>
      </c>
      <c r="BC6" s="131" t="s">
        <v>94</v>
      </c>
      <c r="BD6" s="131" t="s">
        <v>85</v>
      </c>
    </row>
    <row r="7" s="2" customFormat="1" ht="16.5" customHeight="1">
      <c r="A7" s="38"/>
      <c r="B7" s="44"/>
      <c r="C7" s="38"/>
      <c r="D7" s="38"/>
      <c r="E7" s="137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Z7" s="131" t="s">
        <v>95</v>
      </c>
      <c r="BA7" s="131" t="s">
        <v>1</v>
      </c>
      <c r="BB7" s="131" t="s">
        <v>1</v>
      </c>
      <c r="BC7" s="131" t="s">
        <v>96</v>
      </c>
      <c r="BD7" s="131" t="s">
        <v>85</v>
      </c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1" t="s">
        <v>97</v>
      </c>
      <c r="BA8" s="131" t="s">
        <v>1</v>
      </c>
      <c r="BB8" s="131" t="s">
        <v>1</v>
      </c>
      <c r="BC8" s="131" t="s">
        <v>98</v>
      </c>
      <c r="BD8" s="131" t="s">
        <v>85</v>
      </c>
    </row>
    <row r="9" s="2" customFormat="1" ht="12" customHeight="1">
      <c r="A9" s="38"/>
      <c r="B9" s="44"/>
      <c r="C9" s="38"/>
      <c r="D9" s="136" t="s">
        <v>18</v>
      </c>
      <c r="E9" s="38"/>
      <c r="F9" s="138" t="s">
        <v>1</v>
      </c>
      <c r="G9" s="38"/>
      <c r="H9" s="38"/>
      <c r="I9" s="136" t="s">
        <v>19</v>
      </c>
      <c r="J9" s="138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6" t="s">
        <v>20</v>
      </c>
      <c r="E10" s="38"/>
      <c r="F10" s="138" t="s">
        <v>21</v>
      </c>
      <c r="G10" s="38"/>
      <c r="H10" s="38"/>
      <c r="I10" s="136" t="s">
        <v>22</v>
      </c>
      <c r="J10" s="139" t="str">
        <f>'Rekapitulace stavby'!AN8</f>
        <v>2. 11. 2024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24</v>
      </c>
      <c r="E12" s="38"/>
      <c r="F12" s="38"/>
      <c r="G12" s="38"/>
      <c r="H12" s="38"/>
      <c r="I12" s="136" t="s">
        <v>25</v>
      </c>
      <c r="J12" s="138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8" t="s">
        <v>26</v>
      </c>
      <c r="F13" s="38"/>
      <c r="G13" s="38"/>
      <c r="H13" s="38"/>
      <c r="I13" s="136" t="s">
        <v>27</v>
      </c>
      <c r="J13" s="138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6" t="s">
        <v>28</v>
      </c>
      <c r="E15" s="38"/>
      <c r="F15" s="38"/>
      <c r="G15" s="38"/>
      <c r="H15" s="38"/>
      <c r="I15" s="136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8"/>
      <c r="G16" s="138"/>
      <c r="H16" s="138"/>
      <c r="I16" s="136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6" t="s">
        <v>30</v>
      </c>
      <c r="E18" s="38"/>
      <c r="F18" s="38"/>
      <c r="G18" s="38"/>
      <c r="H18" s="38"/>
      <c r="I18" s="136" t="s">
        <v>25</v>
      </c>
      <c r="J18" s="138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8" t="s">
        <v>31</v>
      </c>
      <c r="F19" s="38"/>
      <c r="G19" s="38"/>
      <c r="H19" s="38"/>
      <c r="I19" s="136" t="s">
        <v>27</v>
      </c>
      <c r="J19" s="138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6" t="s">
        <v>33</v>
      </c>
      <c r="E21" s="38"/>
      <c r="F21" s="38"/>
      <c r="G21" s="38"/>
      <c r="H21" s="38"/>
      <c r="I21" s="136" t="s">
        <v>25</v>
      </c>
      <c r="J21" s="138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8" t="s">
        <v>34</v>
      </c>
      <c r="F22" s="38"/>
      <c r="G22" s="38"/>
      <c r="H22" s="38"/>
      <c r="I22" s="136" t="s">
        <v>27</v>
      </c>
      <c r="J22" s="138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6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4"/>
      <c r="E27" s="144"/>
      <c r="F27" s="144"/>
      <c r="G27" s="144"/>
      <c r="H27" s="144"/>
      <c r="I27" s="144"/>
      <c r="J27" s="144"/>
      <c r="K27" s="144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5" t="s">
        <v>36</v>
      </c>
      <c r="E28" s="38"/>
      <c r="F28" s="38"/>
      <c r="G28" s="38"/>
      <c r="H28" s="38"/>
      <c r="I28" s="38"/>
      <c r="J28" s="146">
        <f>ROUND(J127,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4"/>
      <c r="E29" s="144"/>
      <c r="F29" s="144"/>
      <c r="G29" s="144"/>
      <c r="H29" s="144"/>
      <c r="I29" s="144"/>
      <c r="J29" s="144"/>
      <c r="K29" s="14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7" t="s">
        <v>38</v>
      </c>
      <c r="G30" s="38"/>
      <c r="H30" s="38"/>
      <c r="I30" s="147" t="s">
        <v>37</v>
      </c>
      <c r="J30" s="147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8" t="s">
        <v>40</v>
      </c>
      <c r="E31" s="136" t="s">
        <v>41</v>
      </c>
      <c r="F31" s="149">
        <f>ROUND((SUM(BE127:BE317)),  2)</f>
        <v>0</v>
      </c>
      <c r="G31" s="38"/>
      <c r="H31" s="38"/>
      <c r="I31" s="150">
        <v>0.20999999999999999</v>
      </c>
      <c r="J31" s="149">
        <f>ROUND(((SUM(BE127:BE317))*I31),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6" t="s">
        <v>42</v>
      </c>
      <c r="F32" s="149">
        <f>ROUND((SUM(BF127:BF317)),  2)</f>
        <v>0</v>
      </c>
      <c r="G32" s="38"/>
      <c r="H32" s="38"/>
      <c r="I32" s="150">
        <v>0.12</v>
      </c>
      <c r="J32" s="149">
        <f>ROUND(((SUM(BF127:BF317))*I32),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6" t="s">
        <v>43</v>
      </c>
      <c r="F33" s="149">
        <f>ROUND((SUM(BG127:BG317)),  2)</f>
        <v>0</v>
      </c>
      <c r="G33" s="38"/>
      <c r="H33" s="38"/>
      <c r="I33" s="150">
        <v>0.20999999999999999</v>
      </c>
      <c r="J33" s="149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6" t="s">
        <v>44</v>
      </c>
      <c r="F34" s="149">
        <f>ROUND((SUM(BH127:BH317)),  2)</f>
        <v>0</v>
      </c>
      <c r="G34" s="38"/>
      <c r="H34" s="38"/>
      <c r="I34" s="150">
        <v>0.12</v>
      </c>
      <c r="J34" s="149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45</v>
      </c>
      <c r="F35" s="149">
        <f>ROUND((SUM(BI127:BI317)),  2)</f>
        <v>0</v>
      </c>
      <c r="G35" s="38"/>
      <c r="H35" s="38"/>
      <c r="I35" s="150">
        <v>0</v>
      </c>
      <c r="J35" s="149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1"/>
      <c r="D37" s="152" t="s">
        <v>46</v>
      </c>
      <c r="E37" s="153"/>
      <c r="F37" s="153"/>
      <c r="G37" s="154" t="s">
        <v>47</v>
      </c>
      <c r="H37" s="155" t="s">
        <v>48</v>
      </c>
      <c r="I37" s="153"/>
      <c r="J37" s="156">
        <f>SUM(J28:J35)</f>
        <v>0</v>
      </c>
      <c r="K37" s="157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Výměna oken v části 3.N.P. budovy B2 magistrátu - Děčín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st.p.č. 341</v>
      </c>
      <c r="G87" s="40"/>
      <c r="H87" s="40"/>
      <c r="I87" s="32" t="s">
        <v>22</v>
      </c>
      <c r="J87" s="79" t="str">
        <f>IF(J10="","",J10)</f>
        <v>2. 11. 2024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Statutární město Děčín</v>
      </c>
      <c r="G89" s="40"/>
      <c r="H89" s="40"/>
      <c r="I89" s="32" t="s">
        <v>30</v>
      </c>
      <c r="J89" s="36" t="str">
        <f>E19</f>
        <v>Ing. Vladimír Polda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Ing. Jan Duben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9" t="s">
        <v>100</v>
      </c>
      <c r="D92" s="170"/>
      <c r="E92" s="170"/>
      <c r="F92" s="170"/>
      <c r="G92" s="170"/>
      <c r="H92" s="170"/>
      <c r="I92" s="170"/>
      <c r="J92" s="171" t="s">
        <v>101</v>
      </c>
      <c r="K92" s="17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2" t="s">
        <v>102</v>
      </c>
      <c r="D94" s="40"/>
      <c r="E94" s="40"/>
      <c r="F94" s="40"/>
      <c r="G94" s="40"/>
      <c r="H94" s="40"/>
      <c r="I94" s="40"/>
      <c r="J94" s="110">
        <f>J127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103</v>
      </c>
    </row>
    <row r="95" s="9" customFormat="1" ht="24.96" customHeight="1">
      <c r="A95" s="9"/>
      <c r="B95" s="173"/>
      <c r="C95" s="174"/>
      <c r="D95" s="175" t="s">
        <v>104</v>
      </c>
      <c r="E95" s="176"/>
      <c r="F95" s="176"/>
      <c r="G95" s="176"/>
      <c r="H95" s="176"/>
      <c r="I95" s="176"/>
      <c r="J95" s="177">
        <f>J128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9"/>
      <c r="C96" s="180"/>
      <c r="D96" s="181" t="s">
        <v>105</v>
      </c>
      <c r="E96" s="182"/>
      <c r="F96" s="182"/>
      <c r="G96" s="182"/>
      <c r="H96" s="182"/>
      <c r="I96" s="182"/>
      <c r="J96" s="183">
        <f>J129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J132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9"/>
      <c r="C98" s="180"/>
      <c r="D98" s="181" t="s">
        <v>107</v>
      </c>
      <c r="E98" s="182"/>
      <c r="F98" s="182"/>
      <c r="G98" s="182"/>
      <c r="H98" s="182"/>
      <c r="I98" s="182"/>
      <c r="J98" s="183">
        <f>J188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108</v>
      </c>
      <c r="E99" s="182"/>
      <c r="F99" s="182"/>
      <c r="G99" s="182"/>
      <c r="H99" s="182"/>
      <c r="I99" s="182"/>
      <c r="J99" s="183">
        <f>J199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9"/>
      <c r="C100" s="180"/>
      <c r="D100" s="181" t="s">
        <v>109</v>
      </c>
      <c r="E100" s="182"/>
      <c r="F100" s="182"/>
      <c r="G100" s="182"/>
      <c r="H100" s="182"/>
      <c r="I100" s="182"/>
      <c r="J100" s="183">
        <f>J205</f>
        <v>0</v>
      </c>
      <c r="K100" s="180"/>
      <c r="L100" s="18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3"/>
      <c r="C101" s="174"/>
      <c r="D101" s="175" t="s">
        <v>110</v>
      </c>
      <c r="E101" s="176"/>
      <c r="F101" s="176"/>
      <c r="G101" s="176"/>
      <c r="H101" s="176"/>
      <c r="I101" s="176"/>
      <c r="J101" s="177">
        <f>J207</f>
        <v>0</v>
      </c>
      <c r="K101" s="174"/>
      <c r="L101" s="17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9"/>
      <c r="C102" s="180"/>
      <c r="D102" s="181" t="s">
        <v>111</v>
      </c>
      <c r="E102" s="182"/>
      <c r="F102" s="182"/>
      <c r="G102" s="182"/>
      <c r="H102" s="182"/>
      <c r="I102" s="182"/>
      <c r="J102" s="183">
        <f>J208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9"/>
      <c r="C103" s="180"/>
      <c r="D103" s="181" t="s">
        <v>112</v>
      </c>
      <c r="E103" s="182"/>
      <c r="F103" s="182"/>
      <c r="G103" s="182"/>
      <c r="H103" s="182"/>
      <c r="I103" s="182"/>
      <c r="J103" s="183">
        <f>J216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9"/>
      <c r="C104" s="180"/>
      <c r="D104" s="181" t="s">
        <v>113</v>
      </c>
      <c r="E104" s="182"/>
      <c r="F104" s="182"/>
      <c r="G104" s="182"/>
      <c r="H104" s="182"/>
      <c r="I104" s="182"/>
      <c r="J104" s="183">
        <f>J224</f>
        <v>0</v>
      </c>
      <c r="K104" s="180"/>
      <c r="L104" s="18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9"/>
      <c r="C105" s="180"/>
      <c r="D105" s="181" t="s">
        <v>114</v>
      </c>
      <c r="E105" s="182"/>
      <c r="F105" s="182"/>
      <c r="G105" s="182"/>
      <c r="H105" s="182"/>
      <c r="I105" s="182"/>
      <c r="J105" s="183">
        <f>J278</f>
        <v>0</v>
      </c>
      <c r="K105" s="180"/>
      <c r="L105" s="18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9"/>
      <c r="C106" s="180"/>
      <c r="D106" s="181" t="s">
        <v>115</v>
      </c>
      <c r="E106" s="182"/>
      <c r="F106" s="182"/>
      <c r="G106" s="182"/>
      <c r="H106" s="182"/>
      <c r="I106" s="182"/>
      <c r="J106" s="183">
        <f>J287</f>
        <v>0</v>
      </c>
      <c r="K106" s="180"/>
      <c r="L106" s="18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3"/>
      <c r="C107" s="174"/>
      <c r="D107" s="175" t="s">
        <v>116</v>
      </c>
      <c r="E107" s="176"/>
      <c r="F107" s="176"/>
      <c r="G107" s="176"/>
      <c r="H107" s="176"/>
      <c r="I107" s="176"/>
      <c r="J107" s="177">
        <f>J311</f>
        <v>0</v>
      </c>
      <c r="K107" s="174"/>
      <c r="L107" s="17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79"/>
      <c r="C108" s="180"/>
      <c r="D108" s="181" t="s">
        <v>117</v>
      </c>
      <c r="E108" s="182"/>
      <c r="F108" s="182"/>
      <c r="G108" s="182"/>
      <c r="H108" s="182"/>
      <c r="I108" s="182"/>
      <c r="J108" s="183">
        <f>J312</f>
        <v>0</v>
      </c>
      <c r="K108" s="180"/>
      <c r="L108" s="18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9"/>
      <c r="C109" s="180"/>
      <c r="D109" s="181" t="s">
        <v>118</v>
      </c>
      <c r="E109" s="182"/>
      <c r="F109" s="182"/>
      <c r="G109" s="182"/>
      <c r="H109" s="182"/>
      <c r="I109" s="182"/>
      <c r="J109" s="183">
        <f>J315</f>
        <v>0</v>
      </c>
      <c r="K109" s="180"/>
      <c r="L109" s="18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119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E7</f>
        <v>Výměna oken v části 3.N.P. budovy B2 magistrátu - Děčín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F10</f>
        <v>st.p.č. 341</v>
      </c>
      <c r="G121" s="40"/>
      <c r="H121" s="40"/>
      <c r="I121" s="32" t="s">
        <v>22</v>
      </c>
      <c r="J121" s="79" t="str">
        <f>IF(J10="","",J10)</f>
        <v>2. 11. 2024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E13</f>
        <v>Statutární město Děčín</v>
      </c>
      <c r="G123" s="40"/>
      <c r="H123" s="40"/>
      <c r="I123" s="32" t="s">
        <v>30</v>
      </c>
      <c r="J123" s="36" t="str">
        <f>E19</f>
        <v>Ing. Vladimír Polda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IF(E16="","",E16)</f>
        <v>Vyplň údaj</v>
      </c>
      <c r="G124" s="40"/>
      <c r="H124" s="40"/>
      <c r="I124" s="32" t="s">
        <v>33</v>
      </c>
      <c r="J124" s="36" t="str">
        <f>E22</f>
        <v>Ing. Jan Duben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85"/>
      <c r="B126" s="186"/>
      <c r="C126" s="187" t="s">
        <v>120</v>
      </c>
      <c r="D126" s="188" t="s">
        <v>61</v>
      </c>
      <c r="E126" s="188" t="s">
        <v>57</v>
      </c>
      <c r="F126" s="188" t="s">
        <v>58</v>
      </c>
      <c r="G126" s="188" t="s">
        <v>121</v>
      </c>
      <c r="H126" s="188" t="s">
        <v>122</v>
      </c>
      <c r="I126" s="188" t="s">
        <v>123</v>
      </c>
      <c r="J126" s="189" t="s">
        <v>101</v>
      </c>
      <c r="K126" s="190" t="s">
        <v>124</v>
      </c>
      <c r="L126" s="191"/>
      <c r="M126" s="100" t="s">
        <v>1</v>
      </c>
      <c r="N126" s="101" t="s">
        <v>40</v>
      </c>
      <c r="O126" s="101" t="s">
        <v>125</v>
      </c>
      <c r="P126" s="101" t="s">
        <v>126</v>
      </c>
      <c r="Q126" s="101" t="s">
        <v>127</v>
      </c>
      <c r="R126" s="101" t="s">
        <v>128</v>
      </c>
      <c r="S126" s="101" t="s">
        <v>129</v>
      </c>
      <c r="T126" s="102" t="s">
        <v>130</v>
      </c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</row>
    <row r="127" s="2" customFormat="1" ht="22.8" customHeight="1">
      <c r="A127" s="38"/>
      <c r="B127" s="39"/>
      <c r="C127" s="107" t="s">
        <v>131</v>
      </c>
      <c r="D127" s="40"/>
      <c r="E127" s="40"/>
      <c r="F127" s="40"/>
      <c r="G127" s="40"/>
      <c r="H127" s="40"/>
      <c r="I127" s="40"/>
      <c r="J127" s="192">
        <f>BK127</f>
        <v>0</v>
      </c>
      <c r="K127" s="40"/>
      <c r="L127" s="44"/>
      <c r="M127" s="103"/>
      <c r="N127" s="193"/>
      <c r="O127" s="104"/>
      <c r="P127" s="194">
        <f>P128+P207+P311</f>
        <v>0</v>
      </c>
      <c r="Q127" s="104"/>
      <c r="R127" s="194">
        <f>R128+R207+R311</f>
        <v>5.0567051799999998</v>
      </c>
      <c r="S127" s="104"/>
      <c r="T127" s="195">
        <f>T128+T207+T311</f>
        <v>2.4469041999999992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103</v>
      </c>
      <c r="BK127" s="196">
        <f>BK128+BK207+BK311</f>
        <v>0</v>
      </c>
    </row>
    <row r="128" s="12" customFormat="1" ht="25.92" customHeight="1">
      <c r="A128" s="12"/>
      <c r="B128" s="197"/>
      <c r="C128" s="198"/>
      <c r="D128" s="199" t="s">
        <v>75</v>
      </c>
      <c r="E128" s="200" t="s">
        <v>132</v>
      </c>
      <c r="F128" s="200" t="s">
        <v>133</v>
      </c>
      <c r="G128" s="198"/>
      <c r="H128" s="198"/>
      <c r="I128" s="201"/>
      <c r="J128" s="202">
        <f>BK128</f>
        <v>0</v>
      </c>
      <c r="K128" s="198"/>
      <c r="L128" s="203"/>
      <c r="M128" s="204"/>
      <c r="N128" s="205"/>
      <c r="O128" s="205"/>
      <c r="P128" s="206">
        <f>P129+P132+P188+P199+P205</f>
        <v>0</v>
      </c>
      <c r="Q128" s="205"/>
      <c r="R128" s="206">
        <f>R129+R132+R188+R199+R205</f>
        <v>3.2044049699999997</v>
      </c>
      <c r="S128" s="205"/>
      <c r="T128" s="207">
        <f>T129+T132+T188+T199+T205</f>
        <v>2.2784787999999994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8" t="s">
        <v>81</v>
      </c>
      <c r="AT128" s="209" t="s">
        <v>75</v>
      </c>
      <c r="AU128" s="209" t="s">
        <v>76</v>
      </c>
      <c r="AY128" s="208" t="s">
        <v>134</v>
      </c>
      <c r="BK128" s="210">
        <f>BK129+BK132+BK188+BK199+BK205</f>
        <v>0</v>
      </c>
    </row>
    <row r="129" s="12" customFormat="1" ht="22.8" customHeight="1">
      <c r="A129" s="12"/>
      <c r="B129" s="197"/>
      <c r="C129" s="198"/>
      <c r="D129" s="199" t="s">
        <v>75</v>
      </c>
      <c r="E129" s="211" t="s">
        <v>135</v>
      </c>
      <c r="F129" s="211" t="s">
        <v>136</v>
      </c>
      <c r="G129" s="198"/>
      <c r="H129" s="198"/>
      <c r="I129" s="201"/>
      <c r="J129" s="212">
        <f>BK129</f>
        <v>0</v>
      </c>
      <c r="K129" s="198"/>
      <c r="L129" s="203"/>
      <c r="M129" s="204"/>
      <c r="N129" s="205"/>
      <c r="O129" s="205"/>
      <c r="P129" s="206">
        <f>SUM(P130:P131)</f>
        <v>0</v>
      </c>
      <c r="Q129" s="205"/>
      <c r="R129" s="206">
        <f>SUM(R130:R131)</f>
        <v>2.3492620799999999</v>
      </c>
      <c r="S129" s="205"/>
      <c r="T129" s="207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8" t="s">
        <v>81</v>
      </c>
      <c r="AT129" s="209" t="s">
        <v>75</v>
      </c>
      <c r="AU129" s="209" t="s">
        <v>81</v>
      </c>
      <c r="AY129" s="208" t="s">
        <v>134</v>
      </c>
      <c r="BK129" s="210">
        <f>SUM(BK130:BK131)</f>
        <v>0</v>
      </c>
    </row>
    <row r="130" s="2" customFormat="1" ht="37.8" customHeight="1">
      <c r="A130" s="38"/>
      <c r="B130" s="39"/>
      <c r="C130" s="213" t="s">
        <v>81</v>
      </c>
      <c r="D130" s="213" t="s">
        <v>137</v>
      </c>
      <c r="E130" s="214" t="s">
        <v>138</v>
      </c>
      <c r="F130" s="215" t="s">
        <v>139</v>
      </c>
      <c r="G130" s="216" t="s">
        <v>140</v>
      </c>
      <c r="H130" s="217">
        <v>12.672000000000001</v>
      </c>
      <c r="I130" s="218"/>
      <c r="J130" s="219">
        <f>ROUND(I130*H130,2)</f>
        <v>0</v>
      </c>
      <c r="K130" s="220"/>
      <c r="L130" s="44"/>
      <c r="M130" s="221" t="s">
        <v>1</v>
      </c>
      <c r="N130" s="222" t="s">
        <v>41</v>
      </c>
      <c r="O130" s="91"/>
      <c r="P130" s="223">
        <f>O130*H130</f>
        <v>0</v>
      </c>
      <c r="Q130" s="223">
        <v>0.18539</v>
      </c>
      <c r="R130" s="223">
        <f>Q130*H130</f>
        <v>2.3492620799999999</v>
      </c>
      <c r="S130" s="223">
        <v>0</v>
      </c>
      <c r="T130" s="22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5" t="s">
        <v>141</v>
      </c>
      <c r="AT130" s="225" t="s">
        <v>137</v>
      </c>
      <c r="AU130" s="225" t="s">
        <v>85</v>
      </c>
      <c r="AY130" s="17" t="s">
        <v>134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7" t="s">
        <v>81</v>
      </c>
      <c r="BK130" s="226">
        <f>ROUND(I130*H130,2)</f>
        <v>0</v>
      </c>
      <c r="BL130" s="17" t="s">
        <v>141</v>
      </c>
      <c r="BM130" s="225" t="s">
        <v>142</v>
      </c>
    </row>
    <row r="131" s="13" customFormat="1">
      <c r="A131" s="13"/>
      <c r="B131" s="227"/>
      <c r="C131" s="228"/>
      <c r="D131" s="229" t="s">
        <v>143</v>
      </c>
      <c r="E131" s="230" t="s">
        <v>83</v>
      </c>
      <c r="F131" s="231" t="s">
        <v>144</v>
      </c>
      <c r="G131" s="228"/>
      <c r="H131" s="232">
        <v>12.672000000000001</v>
      </c>
      <c r="I131" s="233"/>
      <c r="J131" s="228"/>
      <c r="K131" s="228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143</v>
      </c>
      <c r="AU131" s="238" t="s">
        <v>85</v>
      </c>
      <c r="AV131" s="13" t="s">
        <v>85</v>
      </c>
      <c r="AW131" s="13" t="s">
        <v>32</v>
      </c>
      <c r="AX131" s="13" t="s">
        <v>81</v>
      </c>
      <c r="AY131" s="238" t="s">
        <v>134</v>
      </c>
    </row>
    <row r="132" s="12" customFormat="1" ht="22.8" customHeight="1">
      <c r="A132" s="12"/>
      <c r="B132" s="197"/>
      <c r="C132" s="198"/>
      <c r="D132" s="199" t="s">
        <v>75</v>
      </c>
      <c r="E132" s="211" t="s">
        <v>145</v>
      </c>
      <c r="F132" s="211" t="s">
        <v>146</v>
      </c>
      <c r="G132" s="198"/>
      <c r="H132" s="198"/>
      <c r="I132" s="201"/>
      <c r="J132" s="212">
        <f>BK132</f>
        <v>0</v>
      </c>
      <c r="K132" s="198"/>
      <c r="L132" s="203"/>
      <c r="M132" s="204"/>
      <c r="N132" s="205"/>
      <c r="O132" s="205"/>
      <c r="P132" s="206">
        <f>SUM(P133:P187)</f>
        <v>0</v>
      </c>
      <c r="Q132" s="205"/>
      <c r="R132" s="206">
        <f>SUM(R133:R187)</f>
        <v>0.85514288999999999</v>
      </c>
      <c r="S132" s="205"/>
      <c r="T132" s="207">
        <f>SUM(T133:T187)</f>
        <v>0.0027347999999999999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8" t="s">
        <v>81</v>
      </c>
      <c r="AT132" s="209" t="s">
        <v>75</v>
      </c>
      <c r="AU132" s="209" t="s">
        <v>81</v>
      </c>
      <c r="AY132" s="208" t="s">
        <v>134</v>
      </c>
      <c r="BK132" s="210">
        <f>SUM(BK133:BK187)</f>
        <v>0</v>
      </c>
    </row>
    <row r="133" s="2" customFormat="1" ht="21.75" customHeight="1">
      <c r="A133" s="38"/>
      <c r="B133" s="39"/>
      <c r="C133" s="213" t="s">
        <v>85</v>
      </c>
      <c r="D133" s="213" t="s">
        <v>137</v>
      </c>
      <c r="E133" s="214" t="s">
        <v>147</v>
      </c>
      <c r="F133" s="215" t="s">
        <v>148</v>
      </c>
      <c r="G133" s="216" t="s">
        <v>140</v>
      </c>
      <c r="H133" s="217">
        <v>25.094999999999999</v>
      </c>
      <c r="I133" s="218"/>
      <c r="J133" s="219">
        <f>ROUND(I133*H133,2)</f>
        <v>0</v>
      </c>
      <c r="K133" s="220"/>
      <c r="L133" s="44"/>
      <c r="M133" s="221" t="s">
        <v>1</v>
      </c>
      <c r="N133" s="222" t="s">
        <v>41</v>
      </c>
      <c r="O133" s="91"/>
      <c r="P133" s="223">
        <f>O133*H133</f>
        <v>0</v>
      </c>
      <c r="Q133" s="223">
        <v>0.0043800000000000002</v>
      </c>
      <c r="R133" s="223">
        <f>Q133*H133</f>
        <v>0.1099161</v>
      </c>
      <c r="S133" s="223">
        <v>0</v>
      </c>
      <c r="T133" s="22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5" t="s">
        <v>141</v>
      </c>
      <c r="AT133" s="225" t="s">
        <v>137</v>
      </c>
      <c r="AU133" s="225" t="s">
        <v>85</v>
      </c>
      <c r="AY133" s="17" t="s">
        <v>134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7" t="s">
        <v>81</v>
      </c>
      <c r="BK133" s="226">
        <f>ROUND(I133*H133,2)</f>
        <v>0</v>
      </c>
      <c r="BL133" s="17" t="s">
        <v>141</v>
      </c>
      <c r="BM133" s="225" t="s">
        <v>149</v>
      </c>
    </row>
    <row r="134" s="13" customFormat="1">
      <c r="A134" s="13"/>
      <c r="B134" s="227"/>
      <c r="C134" s="228"/>
      <c r="D134" s="229" t="s">
        <v>143</v>
      </c>
      <c r="E134" s="230" t="s">
        <v>1</v>
      </c>
      <c r="F134" s="231" t="s">
        <v>150</v>
      </c>
      <c r="G134" s="228"/>
      <c r="H134" s="232">
        <v>12.672000000000001</v>
      </c>
      <c r="I134" s="233"/>
      <c r="J134" s="228"/>
      <c r="K134" s="228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143</v>
      </c>
      <c r="AU134" s="238" t="s">
        <v>85</v>
      </c>
      <c r="AV134" s="13" t="s">
        <v>85</v>
      </c>
      <c r="AW134" s="13" t="s">
        <v>32</v>
      </c>
      <c r="AX134" s="13" t="s">
        <v>76</v>
      </c>
      <c r="AY134" s="238" t="s">
        <v>134</v>
      </c>
    </row>
    <row r="135" s="13" customFormat="1">
      <c r="A135" s="13"/>
      <c r="B135" s="227"/>
      <c r="C135" s="228"/>
      <c r="D135" s="229" t="s">
        <v>143</v>
      </c>
      <c r="E135" s="230" t="s">
        <v>86</v>
      </c>
      <c r="F135" s="231" t="s">
        <v>151</v>
      </c>
      <c r="G135" s="228"/>
      <c r="H135" s="232">
        <v>9.5039999999999996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143</v>
      </c>
      <c r="AU135" s="238" t="s">
        <v>85</v>
      </c>
      <c r="AV135" s="13" t="s">
        <v>85</v>
      </c>
      <c r="AW135" s="13" t="s">
        <v>32</v>
      </c>
      <c r="AX135" s="13" t="s">
        <v>76</v>
      </c>
      <c r="AY135" s="238" t="s">
        <v>134</v>
      </c>
    </row>
    <row r="136" s="13" customFormat="1">
      <c r="A136" s="13"/>
      <c r="B136" s="227"/>
      <c r="C136" s="228"/>
      <c r="D136" s="229" t="s">
        <v>143</v>
      </c>
      <c r="E136" s="230" t="s">
        <v>1</v>
      </c>
      <c r="F136" s="231" t="s">
        <v>152</v>
      </c>
      <c r="G136" s="228"/>
      <c r="H136" s="232">
        <v>2.919</v>
      </c>
      <c r="I136" s="233"/>
      <c r="J136" s="228"/>
      <c r="K136" s="228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143</v>
      </c>
      <c r="AU136" s="238" t="s">
        <v>85</v>
      </c>
      <c r="AV136" s="13" t="s">
        <v>85</v>
      </c>
      <c r="AW136" s="13" t="s">
        <v>32</v>
      </c>
      <c r="AX136" s="13" t="s">
        <v>76</v>
      </c>
      <c r="AY136" s="238" t="s">
        <v>134</v>
      </c>
    </row>
    <row r="137" s="14" customFormat="1">
      <c r="A137" s="14"/>
      <c r="B137" s="239"/>
      <c r="C137" s="240"/>
      <c r="D137" s="229" t="s">
        <v>143</v>
      </c>
      <c r="E137" s="241" t="s">
        <v>1</v>
      </c>
      <c r="F137" s="242" t="s">
        <v>153</v>
      </c>
      <c r="G137" s="240"/>
      <c r="H137" s="243">
        <v>25.094999999999999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143</v>
      </c>
      <c r="AU137" s="249" t="s">
        <v>85</v>
      </c>
      <c r="AV137" s="14" t="s">
        <v>141</v>
      </c>
      <c r="AW137" s="14" t="s">
        <v>32</v>
      </c>
      <c r="AX137" s="14" t="s">
        <v>81</v>
      </c>
      <c r="AY137" s="249" t="s">
        <v>134</v>
      </c>
    </row>
    <row r="138" s="2" customFormat="1" ht="21.75" customHeight="1">
      <c r="A138" s="38"/>
      <c r="B138" s="39"/>
      <c r="C138" s="213" t="s">
        <v>135</v>
      </c>
      <c r="D138" s="213" t="s">
        <v>137</v>
      </c>
      <c r="E138" s="214" t="s">
        <v>154</v>
      </c>
      <c r="F138" s="215" t="s">
        <v>155</v>
      </c>
      <c r="G138" s="216" t="s">
        <v>140</v>
      </c>
      <c r="H138" s="217">
        <v>25.094999999999999</v>
      </c>
      <c r="I138" s="218"/>
      <c r="J138" s="219">
        <f>ROUND(I138*H138,2)</f>
        <v>0</v>
      </c>
      <c r="K138" s="220"/>
      <c r="L138" s="44"/>
      <c r="M138" s="221" t="s">
        <v>1</v>
      </c>
      <c r="N138" s="222" t="s">
        <v>41</v>
      </c>
      <c r="O138" s="91"/>
      <c r="P138" s="223">
        <f>O138*H138</f>
        <v>0</v>
      </c>
      <c r="Q138" s="223">
        <v>0.0030000000000000001</v>
      </c>
      <c r="R138" s="223">
        <f>Q138*H138</f>
        <v>0.075285000000000005</v>
      </c>
      <c r="S138" s="223">
        <v>0</v>
      </c>
      <c r="T138" s="22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5" t="s">
        <v>141</v>
      </c>
      <c r="AT138" s="225" t="s">
        <v>137</v>
      </c>
      <c r="AU138" s="225" t="s">
        <v>85</v>
      </c>
      <c r="AY138" s="17" t="s">
        <v>134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7" t="s">
        <v>81</v>
      </c>
      <c r="BK138" s="226">
        <f>ROUND(I138*H138,2)</f>
        <v>0</v>
      </c>
      <c r="BL138" s="17" t="s">
        <v>141</v>
      </c>
      <c r="BM138" s="225" t="s">
        <v>156</v>
      </c>
    </row>
    <row r="139" s="13" customFormat="1">
      <c r="A139" s="13"/>
      <c r="B139" s="227"/>
      <c r="C139" s="228"/>
      <c r="D139" s="229" t="s">
        <v>143</v>
      </c>
      <c r="E139" s="230" t="s">
        <v>1</v>
      </c>
      <c r="F139" s="231" t="s">
        <v>150</v>
      </c>
      <c r="G139" s="228"/>
      <c r="H139" s="232">
        <v>12.672000000000001</v>
      </c>
      <c r="I139" s="233"/>
      <c r="J139" s="228"/>
      <c r="K139" s="228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143</v>
      </c>
      <c r="AU139" s="238" t="s">
        <v>85</v>
      </c>
      <c r="AV139" s="13" t="s">
        <v>85</v>
      </c>
      <c r="AW139" s="13" t="s">
        <v>32</v>
      </c>
      <c r="AX139" s="13" t="s">
        <v>76</v>
      </c>
      <c r="AY139" s="238" t="s">
        <v>134</v>
      </c>
    </row>
    <row r="140" s="13" customFormat="1">
      <c r="A140" s="13"/>
      <c r="B140" s="227"/>
      <c r="C140" s="228"/>
      <c r="D140" s="229" t="s">
        <v>143</v>
      </c>
      <c r="E140" s="230" t="s">
        <v>1</v>
      </c>
      <c r="F140" s="231" t="s">
        <v>157</v>
      </c>
      <c r="G140" s="228"/>
      <c r="H140" s="232">
        <v>9.5039999999999996</v>
      </c>
      <c r="I140" s="233"/>
      <c r="J140" s="228"/>
      <c r="K140" s="228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143</v>
      </c>
      <c r="AU140" s="238" t="s">
        <v>85</v>
      </c>
      <c r="AV140" s="13" t="s">
        <v>85</v>
      </c>
      <c r="AW140" s="13" t="s">
        <v>32</v>
      </c>
      <c r="AX140" s="13" t="s">
        <v>76</v>
      </c>
      <c r="AY140" s="238" t="s">
        <v>134</v>
      </c>
    </row>
    <row r="141" s="13" customFormat="1">
      <c r="A141" s="13"/>
      <c r="B141" s="227"/>
      <c r="C141" s="228"/>
      <c r="D141" s="229" t="s">
        <v>143</v>
      </c>
      <c r="E141" s="230" t="s">
        <v>1</v>
      </c>
      <c r="F141" s="231" t="s">
        <v>152</v>
      </c>
      <c r="G141" s="228"/>
      <c r="H141" s="232">
        <v>2.919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143</v>
      </c>
      <c r="AU141" s="238" t="s">
        <v>85</v>
      </c>
      <c r="AV141" s="13" t="s">
        <v>85</v>
      </c>
      <c r="AW141" s="13" t="s">
        <v>32</v>
      </c>
      <c r="AX141" s="13" t="s">
        <v>76</v>
      </c>
      <c r="AY141" s="238" t="s">
        <v>134</v>
      </c>
    </row>
    <row r="142" s="14" customFormat="1">
      <c r="A142" s="14"/>
      <c r="B142" s="239"/>
      <c r="C142" s="240"/>
      <c r="D142" s="229" t="s">
        <v>143</v>
      </c>
      <c r="E142" s="241" t="s">
        <v>1</v>
      </c>
      <c r="F142" s="242" t="s">
        <v>153</v>
      </c>
      <c r="G142" s="240"/>
      <c r="H142" s="243">
        <v>25.094999999999999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143</v>
      </c>
      <c r="AU142" s="249" t="s">
        <v>85</v>
      </c>
      <c r="AV142" s="14" t="s">
        <v>141</v>
      </c>
      <c r="AW142" s="14" t="s">
        <v>32</v>
      </c>
      <c r="AX142" s="14" t="s">
        <v>81</v>
      </c>
      <c r="AY142" s="249" t="s">
        <v>134</v>
      </c>
    </row>
    <row r="143" s="2" customFormat="1" ht="16.5" customHeight="1">
      <c r="A143" s="38"/>
      <c r="B143" s="39"/>
      <c r="C143" s="213" t="s">
        <v>141</v>
      </c>
      <c r="D143" s="213" t="s">
        <v>137</v>
      </c>
      <c r="E143" s="214" t="s">
        <v>158</v>
      </c>
      <c r="F143" s="215" t="s">
        <v>159</v>
      </c>
      <c r="G143" s="216" t="s">
        <v>140</v>
      </c>
      <c r="H143" s="217">
        <v>20.579999999999998</v>
      </c>
      <c r="I143" s="218"/>
      <c r="J143" s="219">
        <f>ROUND(I143*H143,2)</f>
        <v>0</v>
      </c>
      <c r="K143" s="220"/>
      <c r="L143" s="44"/>
      <c r="M143" s="221" t="s">
        <v>1</v>
      </c>
      <c r="N143" s="222" t="s">
        <v>41</v>
      </c>
      <c r="O143" s="91"/>
      <c r="P143" s="223">
        <f>O143*H143</f>
        <v>0</v>
      </c>
      <c r="Q143" s="223">
        <v>0.00098999999999999999</v>
      </c>
      <c r="R143" s="223">
        <f>Q143*H143</f>
        <v>0.020374199999999999</v>
      </c>
      <c r="S143" s="223">
        <v>6.0000000000000002E-05</v>
      </c>
      <c r="T143" s="224">
        <f>S143*H143</f>
        <v>0.0012347999999999999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5" t="s">
        <v>141</v>
      </c>
      <c r="AT143" s="225" t="s">
        <v>137</v>
      </c>
      <c r="AU143" s="225" t="s">
        <v>85</v>
      </c>
      <c r="AY143" s="17" t="s">
        <v>134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7" t="s">
        <v>81</v>
      </c>
      <c r="BK143" s="226">
        <f>ROUND(I143*H143,2)</f>
        <v>0</v>
      </c>
      <c r="BL143" s="17" t="s">
        <v>141</v>
      </c>
      <c r="BM143" s="225" t="s">
        <v>160</v>
      </c>
    </row>
    <row r="144" s="13" customFormat="1">
      <c r="A144" s="13"/>
      <c r="B144" s="227"/>
      <c r="C144" s="228"/>
      <c r="D144" s="229" t="s">
        <v>143</v>
      </c>
      <c r="E144" s="230" t="s">
        <v>1</v>
      </c>
      <c r="F144" s="231" t="s">
        <v>161</v>
      </c>
      <c r="G144" s="228"/>
      <c r="H144" s="232">
        <v>20.579999999999998</v>
      </c>
      <c r="I144" s="233"/>
      <c r="J144" s="228"/>
      <c r="K144" s="228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143</v>
      </c>
      <c r="AU144" s="238" t="s">
        <v>85</v>
      </c>
      <c r="AV144" s="13" t="s">
        <v>85</v>
      </c>
      <c r="AW144" s="13" t="s">
        <v>32</v>
      </c>
      <c r="AX144" s="13" t="s">
        <v>81</v>
      </c>
      <c r="AY144" s="238" t="s">
        <v>134</v>
      </c>
    </row>
    <row r="145" s="2" customFormat="1" ht="16.5" customHeight="1">
      <c r="A145" s="38"/>
      <c r="B145" s="39"/>
      <c r="C145" s="213" t="s">
        <v>162</v>
      </c>
      <c r="D145" s="213" t="s">
        <v>137</v>
      </c>
      <c r="E145" s="214" t="s">
        <v>163</v>
      </c>
      <c r="F145" s="215" t="s">
        <v>164</v>
      </c>
      <c r="G145" s="216" t="s">
        <v>140</v>
      </c>
      <c r="H145" s="217">
        <v>25</v>
      </c>
      <c r="I145" s="218"/>
      <c r="J145" s="219">
        <f>ROUND(I145*H145,2)</f>
        <v>0</v>
      </c>
      <c r="K145" s="220"/>
      <c r="L145" s="44"/>
      <c r="M145" s="221" t="s">
        <v>1</v>
      </c>
      <c r="N145" s="222" t="s">
        <v>41</v>
      </c>
      <c r="O145" s="91"/>
      <c r="P145" s="223">
        <f>O145*H145</f>
        <v>0</v>
      </c>
      <c r="Q145" s="223">
        <v>0.00198</v>
      </c>
      <c r="R145" s="223">
        <f>Q145*H145</f>
        <v>0.049500000000000002</v>
      </c>
      <c r="S145" s="223">
        <v>6.0000000000000002E-05</v>
      </c>
      <c r="T145" s="224">
        <f>S145*H145</f>
        <v>0.0015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5" t="s">
        <v>141</v>
      </c>
      <c r="AT145" s="225" t="s">
        <v>137</v>
      </c>
      <c r="AU145" s="225" t="s">
        <v>85</v>
      </c>
      <c r="AY145" s="17" t="s">
        <v>134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7" t="s">
        <v>81</v>
      </c>
      <c r="BK145" s="226">
        <f>ROUND(I145*H145,2)</f>
        <v>0</v>
      </c>
      <c r="BL145" s="17" t="s">
        <v>141</v>
      </c>
      <c r="BM145" s="225" t="s">
        <v>165</v>
      </c>
    </row>
    <row r="146" s="13" customFormat="1">
      <c r="A146" s="13"/>
      <c r="B146" s="227"/>
      <c r="C146" s="228"/>
      <c r="D146" s="229" t="s">
        <v>143</v>
      </c>
      <c r="E146" s="230" t="s">
        <v>1</v>
      </c>
      <c r="F146" s="231" t="s">
        <v>166</v>
      </c>
      <c r="G146" s="228"/>
      <c r="H146" s="232">
        <v>25</v>
      </c>
      <c r="I146" s="233"/>
      <c r="J146" s="228"/>
      <c r="K146" s="228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143</v>
      </c>
      <c r="AU146" s="238" t="s">
        <v>85</v>
      </c>
      <c r="AV146" s="13" t="s">
        <v>85</v>
      </c>
      <c r="AW146" s="13" t="s">
        <v>32</v>
      </c>
      <c r="AX146" s="13" t="s">
        <v>81</v>
      </c>
      <c r="AY146" s="238" t="s">
        <v>134</v>
      </c>
    </row>
    <row r="147" s="2" customFormat="1" ht="21.75" customHeight="1">
      <c r="A147" s="38"/>
      <c r="B147" s="39"/>
      <c r="C147" s="213" t="s">
        <v>145</v>
      </c>
      <c r="D147" s="213" t="s">
        <v>137</v>
      </c>
      <c r="E147" s="214" t="s">
        <v>167</v>
      </c>
      <c r="F147" s="215" t="s">
        <v>168</v>
      </c>
      <c r="G147" s="216" t="s">
        <v>140</v>
      </c>
      <c r="H147" s="217">
        <v>29.475000000000001</v>
      </c>
      <c r="I147" s="218"/>
      <c r="J147" s="219">
        <f>ROUND(I147*H147,2)</f>
        <v>0</v>
      </c>
      <c r="K147" s="220"/>
      <c r="L147" s="44"/>
      <c r="M147" s="221" t="s">
        <v>1</v>
      </c>
      <c r="N147" s="222" t="s">
        <v>41</v>
      </c>
      <c r="O147" s="91"/>
      <c r="P147" s="223">
        <f>O147*H147</f>
        <v>0</v>
      </c>
      <c r="Q147" s="223">
        <v>0.0043800000000000002</v>
      </c>
      <c r="R147" s="223">
        <f>Q147*H147</f>
        <v>0.12910050000000001</v>
      </c>
      <c r="S147" s="223">
        <v>0</v>
      </c>
      <c r="T147" s="22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5" t="s">
        <v>141</v>
      </c>
      <c r="AT147" s="225" t="s">
        <v>137</v>
      </c>
      <c r="AU147" s="225" t="s">
        <v>85</v>
      </c>
      <c r="AY147" s="17" t="s">
        <v>134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7" t="s">
        <v>81</v>
      </c>
      <c r="BK147" s="226">
        <f>ROUND(I147*H147,2)</f>
        <v>0</v>
      </c>
      <c r="BL147" s="17" t="s">
        <v>141</v>
      </c>
      <c r="BM147" s="225" t="s">
        <v>169</v>
      </c>
    </row>
    <row r="148" s="13" customFormat="1">
      <c r="A148" s="13"/>
      <c r="B148" s="227"/>
      <c r="C148" s="228"/>
      <c r="D148" s="229" t="s">
        <v>143</v>
      </c>
      <c r="E148" s="230" t="s">
        <v>89</v>
      </c>
      <c r="F148" s="231" t="s">
        <v>170</v>
      </c>
      <c r="G148" s="228"/>
      <c r="H148" s="232">
        <v>8.8629999999999995</v>
      </c>
      <c r="I148" s="233"/>
      <c r="J148" s="228"/>
      <c r="K148" s="228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143</v>
      </c>
      <c r="AU148" s="238" t="s">
        <v>85</v>
      </c>
      <c r="AV148" s="13" t="s">
        <v>85</v>
      </c>
      <c r="AW148" s="13" t="s">
        <v>32</v>
      </c>
      <c r="AX148" s="13" t="s">
        <v>76</v>
      </c>
      <c r="AY148" s="238" t="s">
        <v>134</v>
      </c>
    </row>
    <row r="149" s="13" customFormat="1">
      <c r="A149" s="13"/>
      <c r="B149" s="227"/>
      <c r="C149" s="228"/>
      <c r="D149" s="229" t="s">
        <v>143</v>
      </c>
      <c r="E149" s="230" t="s">
        <v>1</v>
      </c>
      <c r="F149" s="231" t="s">
        <v>150</v>
      </c>
      <c r="G149" s="228"/>
      <c r="H149" s="232">
        <v>12.672000000000001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143</v>
      </c>
      <c r="AU149" s="238" t="s">
        <v>85</v>
      </c>
      <c r="AV149" s="13" t="s">
        <v>85</v>
      </c>
      <c r="AW149" s="13" t="s">
        <v>32</v>
      </c>
      <c r="AX149" s="13" t="s">
        <v>76</v>
      </c>
      <c r="AY149" s="238" t="s">
        <v>134</v>
      </c>
    </row>
    <row r="150" s="13" customFormat="1">
      <c r="A150" s="13"/>
      <c r="B150" s="227"/>
      <c r="C150" s="228"/>
      <c r="D150" s="229" t="s">
        <v>143</v>
      </c>
      <c r="E150" s="230" t="s">
        <v>91</v>
      </c>
      <c r="F150" s="231" t="s">
        <v>171</v>
      </c>
      <c r="G150" s="228"/>
      <c r="H150" s="232">
        <v>7.9400000000000004</v>
      </c>
      <c r="I150" s="233"/>
      <c r="J150" s="228"/>
      <c r="K150" s="228"/>
      <c r="L150" s="234"/>
      <c r="M150" s="235"/>
      <c r="N150" s="236"/>
      <c r="O150" s="236"/>
      <c r="P150" s="236"/>
      <c r="Q150" s="236"/>
      <c r="R150" s="236"/>
      <c r="S150" s="236"/>
      <c r="T150" s="23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143</v>
      </c>
      <c r="AU150" s="238" t="s">
        <v>85</v>
      </c>
      <c r="AV150" s="13" t="s">
        <v>85</v>
      </c>
      <c r="AW150" s="13" t="s">
        <v>32</v>
      </c>
      <c r="AX150" s="13" t="s">
        <v>76</v>
      </c>
      <c r="AY150" s="238" t="s">
        <v>134</v>
      </c>
    </row>
    <row r="151" s="14" customFormat="1">
      <c r="A151" s="14"/>
      <c r="B151" s="239"/>
      <c r="C151" s="240"/>
      <c r="D151" s="229" t="s">
        <v>143</v>
      </c>
      <c r="E151" s="241" t="s">
        <v>1</v>
      </c>
      <c r="F151" s="242" t="s">
        <v>153</v>
      </c>
      <c r="G151" s="240"/>
      <c r="H151" s="243">
        <v>29.475000000000001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9" t="s">
        <v>143</v>
      </c>
      <c r="AU151" s="249" t="s">
        <v>85</v>
      </c>
      <c r="AV151" s="14" t="s">
        <v>141</v>
      </c>
      <c r="AW151" s="14" t="s">
        <v>32</v>
      </c>
      <c r="AX151" s="14" t="s">
        <v>81</v>
      </c>
      <c r="AY151" s="249" t="s">
        <v>134</v>
      </c>
    </row>
    <row r="152" s="2" customFormat="1" ht="24.15" customHeight="1">
      <c r="A152" s="38"/>
      <c r="B152" s="39"/>
      <c r="C152" s="213" t="s">
        <v>172</v>
      </c>
      <c r="D152" s="213" t="s">
        <v>137</v>
      </c>
      <c r="E152" s="214" t="s">
        <v>173</v>
      </c>
      <c r="F152" s="215" t="s">
        <v>174</v>
      </c>
      <c r="G152" s="216" t="s">
        <v>175</v>
      </c>
      <c r="H152" s="217">
        <v>61.859999999999999</v>
      </c>
      <c r="I152" s="218"/>
      <c r="J152" s="219">
        <f>ROUND(I152*H152,2)</f>
        <v>0</v>
      </c>
      <c r="K152" s="220"/>
      <c r="L152" s="44"/>
      <c r="M152" s="221" t="s">
        <v>1</v>
      </c>
      <c r="N152" s="222" t="s">
        <v>41</v>
      </c>
      <c r="O152" s="91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5" t="s">
        <v>141</v>
      </c>
      <c r="AT152" s="225" t="s">
        <v>137</v>
      </c>
      <c r="AU152" s="225" t="s">
        <v>85</v>
      </c>
      <c r="AY152" s="17" t="s">
        <v>134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7" t="s">
        <v>81</v>
      </c>
      <c r="BK152" s="226">
        <f>ROUND(I152*H152,2)</f>
        <v>0</v>
      </c>
      <c r="BL152" s="17" t="s">
        <v>141</v>
      </c>
      <c r="BM152" s="225" t="s">
        <v>176</v>
      </c>
    </row>
    <row r="153" s="15" customFormat="1">
      <c r="A153" s="15"/>
      <c r="B153" s="250"/>
      <c r="C153" s="251"/>
      <c r="D153" s="229" t="s">
        <v>143</v>
      </c>
      <c r="E153" s="252" t="s">
        <v>1</v>
      </c>
      <c r="F153" s="253" t="s">
        <v>177</v>
      </c>
      <c r="G153" s="251"/>
      <c r="H153" s="252" t="s">
        <v>1</v>
      </c>
      <c r="I153" s="254"/>
      <c r="J153" s="251"/>
      <c r="K153" s="251"/>
      <c r="L153" s="255"/>
      <c r="M153" s="256"/>
      <c r="N153" s="257"/>
      <c r="O153" s="257"/>
      <c r="P153" s="257"/>
      <c r="Q153" s="257"/>
      <c r="R153" s="257"/>
      <c r="S153" s="257"/>
      <c r="T153" s="25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9" t="s">
        <v>143</v>
      </c>
      <c r="AU153" s="259" t="s">
        <v>85</v>
      </c>
      <c r="AV153" s="15" t="s">
        <v>81</v>
      </c>
      <c r="AW153" s="15" t="s">
        <v>32</v>
      </c>
      <c r="AX153" s="15" t="s">
        <v>76</v>
      </c>
      <c r="AY153" s="259" t="s">
        <v>134</v>
      </c>
    </row>
    <row r="154" s="13" customFormat="1">
      <c r="A154" s="13"/>
      <c r="B154" s="227"/>
      <c r="C154" s="228"/>
      <c r="D154" s="229" t="s">
        <v>143</v>
      </c>
      <c r="E154" s="230" t="s">
        <v>1</v>
      </c>
      <c r="F154" s="231" t="s">
        <v>178</v>
      </c>
      <c r="G154" s="228"/>
      <c r="H154" s="232">
        <v>61.859999999999999</v>
      </c>
      <c r="I154" s="233"/>
      <c r="J154" s="228"/>
      <c r="K154" s="228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143</v>
      </c>
      <c r="AU154" s="238" t="s">
        <v>85</v>
      </c>
      <c r="AV154" s="13" t="s">
        <v>85</v>
      </c>
      <c r="AW154" s="13" t="s">
        <v>32</v>
      </c>
      <c r="AX154" s="13" t="s">
        <v>81</v>
      </c>
      <c r="AY154" s="238" t="s">
        <v>134</v>
      </c>
    </row>
    <row r="155" s="2" customFormat="1" ht="21.75" customHeight="1">
      <c r="A155" s="38"/>
      <c r="B155" s="39"/>
      <c r="C155" s="260" t="s">
        <v>179</v>
      </c>
      <c r="D155" s="260" t="s">
        <v>180</v>
      </c>
      <c r="E155" s="261" t="s">
        <v>181</v>
      </c>
      <c r="F155" s="262" t="s">
        <v>182</v>
      </c>
      <c r="G155" s="263" t="s">
        <v>175</v>
      </c>
      <c r="H155" s="264">
        <v>44.351999999999997</v>
      </c>
      <c r="I155" s="265"/>
      <c r="J155" s="266">
        <f>ROUND(I155*H155,2)</f>
        <v>0</v>
      </c>
      <c r="K155" s="267"/>
      <c r="L155" s="268"/>
      <c r="M155" s="269" t="s">
        <v>1</v>
      </c>
      <c r="N155" s="270" t="s">
        <v>41</v>
      </c>
      <c r="O155" s="91"/>
      <c r="P155" s="223">
        <f>O155*H155</f>
        <v>0</v>
      </c>
      <c r="Q155" s="223">
        <v>0.00012</v>
      </c>
      <c r="R155" s="223">
        <f>Q155*H155</f>
        <v>0.0053222399999999998</v>
      </c>
      <c r="S155" s="223">
        <v>0</v>
      </c>
      <c r="T155" s="22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5" t="s">
        <v>179</v>
      </c>
      <c r="AT155" s="225" t="s">
        <v>180</v>
      </c>
      <c r="AU155" s="225" t="s">
        <v>85</v>
      </c>
      <c r="AY155" s="17" t="s">
        <v>134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7" t="s">
        <v>81</v>
      </c>
      <c r="BK155" s="226">
        <f>ROUND(I155*H155,2)</f>
        <v>0</v>
      </c>
      <c r="BL155" s="17" t="s">
        <v>141</v>
      </c>
      <c r="BM155" s="225" t="s">
        <v>183</v>
      </c>
    </row>
    <row r="156" s="15" customFormat="1">
      <c r="A156" s="15"/>
      <c r="B156" s="250"/>
      <c r="C156" s="251"/>
      <c r="D156" s="229" t="s">
        <v>143</v>
      </c>
      <c r="E156" s="252" t="s">
        <v>1</v>
      </c>
      <c r="F156" s="253" t="s">
        <v>177</v>
      </c>
      <c r="G156" s="251"/>
      <c r="H156" s="252" t="s">
        <v>1</v>
      </c>
      <c r="I156" s="254"/>
      <c r="J156" s="251"/>
      <c r="K156" s="251"/>
      <c r="L156" s="255"/>
      <c r="M156" s="256"/>
      <c r="N156" s="257"/>
      <c r="O156" s="257"/>
      <c r="P156" s="257"/>
      <c r="Q156" s="257"/>
      <c r="R156" s="257"/>
      <c r="S156" s="257"/>
      <c r="T156" s="258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9" t="s">
        <v>143</v>
      </c>
      <c r="AU156" s="259" t="s">
        <v>85</v>
      </c>
      <c r="AV156" s="15" t="s">
        <v>81</v>
      </c>
      <c r="AW156" s="15" t="s">
        <v>32</v>
      </c>
      <c r="AX156" s="15" t="s">
        <v>76</v>
      </c>
      <c r="AY156" s="259" t="s">
        <v>134</v>
      </c>
    </row>
    <row r="157" s="13" customFormat="1">
      <c r="A157" s="13"/>
      <c r="B157" s="227"/>
      <c r="C157" s="228"/>
      <c r="D157" s="229" t="s">
        <v>143</v>
      </c>
      <c r="E157" s="230" t="s">
        <v>1</v>
      </c>
      <c r="F157" s="231" t="s">
        <v>184</v>
      </c>
      <c r="G157" s="228"/>
      <c r="H157" s="232">
        <v>42.240000000000002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143</v>
      </c>
      <c r="AU157" s="238" t="s">
        <v>85</v>
      </c>
      <c r="AV157" s="13" t="s">
        <v>85</v>
      </c>
      <c r="AW157" s="13" t="s">
        <v>32</v>
      </c>
      <c r="AX157" s="13" t="s">
        <v>81</v>
      </c>
      <c r="AY157" s="238" t="s">
        <v>134</v>
      </c>
    </row>
    <row r="158" s="13" customFormat="1">
      <c r="A158" s="13"/>
      <c r="B158" s="227"/>
      <c r="C158" s="228"/>
      <c r="D158" s="229" t="s">
        <v>143</v>
      </c>
      <c r="E158" s="228"/>
      <c r="F158" s="231" t="s">
        <v>185</v>
      </c>
      <c r="G158" s="228"/>
      <c r="H158" s="232">
        <v>44.351999999999997</v>
      </c>
      <c r="I158" s="233"/>
      <c r="J158" s="228"/>
      <c r="K158" s="228"/>
      <c r="L158" s="234"/>
      <c r="M158" s="235"/>
      <c r="N158" s="236"/>
      <c r="O158" s="236"/>
      <c r="P158" s="236"/>
      <c r="Q158" s="236"/>
      <c r="R158" s="236"/>
      <c r="S158" s="236"/>
      <c r="T158" s="23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8" t="s">
        <v>143</v>
      </c>
      <c r="AU158" s="238" t="s">
        <v>85</v>
      </c>
      <c r="AV158" s="13" t="s">
        <v>85</v>
      </c>
      <c r="AW158" s="13" t="s">
        <v>4</v>
      </c>
      <c r="AX158" s="13" t="s">
        <v>81</v>
      </c>
      <c r="AY158" s="238" t="s">
        <v>134</v>
      </c>
    </row>
    <row r="159" s="2" customFormat="1" ht="24.15" customHeight="1">
      <c r="A159" s="38"/>
      <c r="B159" s="39"/>
      <c r="C159" s="260" t="s">
        <v>186</v>
      </c>
      <c r="D159" s="260" t="s">
        <v>180</v>
      </c>
      <c r="E159" s="261" t="s">
        <v>187</v>
      </c>
      <c r="F159" s="262" t="s">
        <v>188</v>
      </c>
      <c r="G159" s="263" t="s">
        <v>175</v>
      </c>
      <c r="H159" s="264">
        <v>20.600999999999999</v>
      </c>
      <c r="I159" s="265"/>
      <c r="J159" s="266">
        <f>ROUND(I159*H159,2)</f>
        <v>0</v>
      </c>
      <c r="K159" s="267"/>
      <c r="L159" s="268"/>
      <c r="M159" s="269" t="s">
        <v>1</v>
      </c>
      <c r="N159" s="270" t="s">
        <v>41</v>
      </c>
      <c r="O159" s="91"/>
      <c r="P159" s="223">
        <f>O159*H159</f>
        <v>0</v>
      </c>
      <c r="Q159" s="223">
        <v>0.00029999999999999997</v>
      </c>
      <c r="R159" s="223">
        <f>Q159*H159</f>
        <v>0.0061802999999999988</v>
      </c>
      <c r="S159" s="223">
        <v>0</v>
      </c>
      <c r="T159" s="22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5" t="s">
        <v>179</v>
      </c>
      <c r="AT159" s="225" t="s">
        <v>180</v>
      </c>
      <c r="AU159" s="225" t="s">
        <v>85</v>
      </c>
      <c r="AY159" s="17" t="s">
        <v>134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7" t="s">
        <v>81</v>
      </c>
      <c r="BK159" s="226">
        <f>ROUND(I159*H159,2)</f>
        <v>0</v>
      </c>
      <c r="BL159" s="17" t="s">
        <v>141</v>
      </c>
      <c r="BM159" s="225" t="s">
        <v>189</v>
      </c>
    </row>
    <row r="160" s="15" customFormat="1">
      <c r="A160" s="15"/>
      <c r="B160" s="250"/>
      <c r="C160" s="251"/>
      <c r="D160" s="229" t="s">
        <v>143</v>
      </c>
      <c r="E160" s="252" t="s">
        <v>1</v>
      </c>
      <c r="F160" s="253" t="s">
        <v>177</v>
      </c>
      <c r="G160" s="251"/>
      <c r="H160" s="252" t="s">
        <v>1</v>
      </c>
      <c r="I160" s="254"/>
      <c r="J160" s="251"/>
      <c r="K160" s="251"/>
      <c r="L160" s="255"/>
      <c r="M160" s="256"/>
      <c r="N160" s="257"/>
      <c r="O160" s="257"/>
      <c r="P160" s="257"/>
      <c r="Q160" s="257"/>
      <c r="R160" s="257"/>
      <c r="S160" s="257"/>
      <c r="T160" s="25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9" t="s">
        <v>143</v>
      </c>
      <c r="AU160" s="259" t="s">
        <v>85</v>
      </c>
      <c r="AV160" s="15" t="s">
        <v>81</v>
      </c>
      <c r="AW160" s="15" t="s">
        <v>32</v>
      </c>
      <c r="AX160" s="15" t="s">
        <v>76</v>
      </c>
      <c r="AY160" s="259" t="s">
        <v>134</v>
      </c>
    </row>
    <row r="161" s="13" customFormat="1">
      <c r="A161" s="13"/>
      <c r="B161" s="227"/>
      <c r="C161" s="228"/>
      <c r="D161" s="229" t="s">
        <v>143</v>
      </c>
      <c r="E161" s="230" t="s">
        <v>1</v>
      </c>
      <c r="F161" s="231" t="s">
        <v>190</v>
      </c>
      <c r="G161" s="228"/>
      <c r="H161" s="232">
        <v>19.620000000000001</v>
      </c>
      <c r="I161" s="233"/>
      <c r="J161" s="228"/>
      <c r="K161" s="228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143</v>
      </c>
      <c r="AU161" s="238" t="s">
        <v>85</v>
      </c>
      <c r="AV161" s="13" t="s">
        <v>85</v>
      </c>
      <c r="AW161" s="13" t="s">
        <v>32</v>
      </c>
      <c r="AX161" s="13" t="s">
        <v>81</v>
      </c>
      <c r="AY161" s="238" t="s">
        <v>134</v>
      </c>
    </row>
    <row r="162" s="13" customFormat="1">
      <c r="A162" s="13"/>
      <c r="B162" s="227"/>
      <c r="C162" s="228"/>
      <c r="D162" s="229" t="s">
        <v>143</v>
      </c>
      <c r="E162" s="228"/>
      <c r="F162" s="231" t="s">
        <v>191</v>
      </c>
      <c r="G162" s="228"/>
      <c r="H162" s="232">
        <v>20.600999999999999</v>
      </c>
      <c r="I162" s="233"/>
      <c r="J162" s="228"/>
      <c r="K162" s="228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143</v>
      </c>
      <c r="AU162" s="238" t="s">
        <v>85</v>
      </c>
      <c r="AV162" s="13" t="s">
        <v>85</v>
      </c>
      <c r="AW162" s="13" t="s">
        <v>4</v>
      </c>
      <c r="AX162" s="13" t="s">
        <v>81</v>
      </c>
      <c r="AY162" s="238" t="s">
        <v>134</v>
      </c>
    </row>
    <row r="163" s="2" customFormat="1" ht="24.15" customHeight="1">
      <c r="A163" s="38"/>
      <c r="B163" s="39"/>
      <c r="C163" s="213" t="s">
        <v>192</v>
      </c>
      <c r="D163" s="213" t="s">
        <v>137</v>
      </c>
      <c r="E163" s="214" t="s">
        <v>193</v>
      </c>
      <c r="F163" s="215" t="s">
        <v>194</v>
      </c>
      <c r="G163" s="216" t="s">
        <v>175</v>
      </c>
      <c r="H163" s="217">
        <v>61.859999999999999</v>
      </c>
      <c r="I163" s="218"/>
      <c r="J163" s="219">
        <f>ROUND(I163*H163,2)</f>
        <v>0</v>
      </c>
      <c r="K163" s="220"/>
      <c r="L163" s="44"/>
      <c r="M163" s="221" t="s">
        <v>1</v>
      </c>
      <c r="N163" s="222" t="s">
        <v>41</v>
      </c>
      <c r="O163" s="91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5" t="s">
        <v>141</v>
      </c>
      <c r="AT163" s="225" t="s">
        <v>137</v>
      </c>
      <c r="AU163" s="225" t="s">
        <v>85</v>
      </c>
      <c r="AY163" s="17" t="s">
        <v>134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7" t="s">
        <v>81</v>
      </c>
      <c r="BK163" s="226">
        <f>ROUND(I163*H163,2)</f>
        <v>0</v>
      </c>
      <c r="BL163" s="17" t="s">
        <v>141</v>
      </c>
      <c r="BM163" s="225" t="s">
        <v>195</v>
      </c>
    </row>
    <row r="164" s="15" customFormat="1">
      <c r="A164" s="15"/>
      <c r="B164" s="250"/>
      <c r="C164" s="251"/>
      <c r="D164" s="229" t="s">
        <v>143</v>
      </c>
      <c r="E164" s="252" t="s">
        <v>1</v>
      </c>
      <c r="F164" s="253" t="s">
        <v>177</v>
      </c>
      <c r="G164" s="251"/>
      <c r="H164" s="252" t="s">
        <v>1</v>
      </c>
      <c r="I164" s="254"/>
      <c r="J164" s="251"/>
      <c r="K164" s="251"/>
      <c r="L164" s="255"/>
      <c r="M164" s="256"/>
      <c r="N164" s="257"/>
      <c r="O164" s="257"/>
      <c r="P164" s="257"/>
      <c r="Q164" s="257"/>
      <c r="R164" s="257"/>
      <c r="S164" s="257"/>
      <c r="T164" s="25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9" t="s">
        <v>143</v>
      </c>
      <c r="AU164" s="259" t="s">
        <v>85</v>
      </c>
      <c r="AV164" s="15" t="s">
        <v>81</v>
      </c>
      <c r="AW164" s="15" t="s">
        <v>32</v>
      </c>
      <c r="AX164" s="15" t="s">
        <v>76</v>
      </c>
      <c r="AY164" s="259" t="s">
        <v>134</v>
      </c>
    </row>
    <row r="165" s="13" customFormat="1">
      <c r="A165" s="13"/>
      <c r="B165" s="227"/>
      <c r="C165" s="228"/>
      <c r="D165" s="229" t="s">
        <v>143</v>
      </c>
      <c r="E165" s="230" t="s">
        <v>1</v>
      </c>
      <c r="F165" s="231" t="s">
        <v>178</v>
      </c>
      <c r="G165" s="228"/>
      <c r="H165" s="232">
        <v>61.859999999999999</v>
      </c>
      <c r="I165" s="233"/>
      <c r="J165" s="228"/>
      <c r="K165" s="228"/>
      <c r="L165" s="234"/>
      <c r="M165" s="235"/>
      <c r="N165" s="236"/>
      <c r="O165" s="236"/>
      <c r="P165" s="236"/>
      <c r="Q165" s="236"/>
      <c r="R165" s="236"/>
      <c r="S165" s="236"/>
      <c r="T165" s="23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8" t="s">
        <v>143</v>
      </c>
      <c r="AU165" s="238" t="s">
        <v>85</v>
      </c>
      <c r="AV165" s="13" t="s">
        <v>85</v>
      </c>
      <c r="AW165" s="13" t="s">
        <v>32</v>
      </c>
      <c r="AX165" s="13" t="s">
        <v>81</v>
      </c>
      <c r="AY165" s="238" t="s">
        <v>134</v>
      </c>
    </row>
    <row r="166" s="2" customFormat="1" ht="16.5" customHeight="1">
      <c r="A166" s="38"/>
      <c r="B166" s="39"/>
      <c r="C166" s="260" t="s">
        <v>196</v>
      </c>
      <c r="D166" s="260" t="s">
        <v>180</v>
      </c>
      <c r="E166" s="261" t="s">
        <v>197</v>
      </c>
      <c r="F166" s="262" t="s">
        <v>198</v>
      </c>
      <c r="G166" s="263" t="s">
        <v>175</v>
      </c>
      <c r="H166" s="264">
        <v>64.953000000000003</v>
      </c>
      <c r="I166" s="265"/>
      <c r="J166" s="266">
        <f>ROUND(I166*H166,2)</f>
        <v>0</v>
      </c>
      <c r="K166" s="267"/>
      <c r="L166" s="268"/>
      <c r="M166" s="269" t="s">
        <v>1</v>
      </c>
      <c r="N166" s="270" t="s">
        <v>41</v>
      </c>
      <c r="O166" s="91"/>
      <c r="P166" s="223">
        <f>O166*H166</f>
        <v>0</v>
      </c>
      <c r="Q166" s="223">
        <v>0.00010000000000000001</v>
      </c>
      <c r="R166" s="223">
        <f>Q166*H166</f>
        <v>0.0064953000000000007</v>
      </c>
      <c r="S166" s="223">
        <v>0</v>
      </c>
      <c r="T166" s="22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5" t="s">
        <v>179</v>
      </c>
      <c r="AT166" s="225" t="s">
        <v>180</v>
      </c>
      <c r="AU166" s="225" t="s">
        <v>85</v>
      </c>
      <c r="AY166" s="17" t="s">
        <v>134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7" t="s">
        <v>81</v>
      </c>
      <c r="BK166" s="226">
        <f>ROUND(I166*H166,2)</f>
        <v>0</v>
      </c>
      <c r="BL166" s="17" t="s">
        <v>141</v>
      </c>
      <c r="BM166" s="225" t="s">
        <v>199</v>
      </c>
    </row>
    <row r="167" s="13" customFormat="1">
      <c r="A167" s="13"/>
      <c r="B167" s="227"/>
      <c r="C167" s="228"/>
      <c r="D167" s="229" t="s">
        <v>143</v>
      </c>
      <c r="E167" s="228"/>
      <c r="F167" s="231" t="s">
        <v>200</v>
      </c>
      <c r="G167" s="228"/>
      <c r="H167" s="232">
        <v>64.953000000000003</v>
      </c>
      <c r="I167" s="233"/>
      <c r="J167" s="228"/>
      <c r="K167" s="228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143</v>
      </c>
      <c r="AU167" s="238" t="s">
        <v>85</v>
      </c>
      <c r="AV167" s="13" t="s">
        <v>85</v>
      </c>
      <c r="AW167" s="13" t="s">
        <v>4</v>
      </c>
      <c r="AX167" s="13" t="s">
        <v>81</v>
      </c>
      <c r="AY167" s="238" t="s">
        <v>134</v>
      </c>
    </row>
    <row r="168" s="2" customFormat="1" ht="24.15" customHeight="1">
      <c r="A168" s="38"/>
      <c r="B168" s="39"/>
      <c r="C168" s="213" t="s">
        <v>8</v>
      </c>
      <c r="D168" s="213" t="s">
        <v>137</v>
      </c>
      <c r="E168" s="214" t="s">
        <v>201</v>
      </c>
      <c r="F168" s="215" t="s">
        <v>202</v>
      </c>
      <c r="G168" s="216" t="s">
        <v>140</v>
      </c>
      <c r="H168" s="217">
        <v>29.475000000000001</v>
      </c>
      <c r="I168" s="218"/>
      <c r="J168" s="219">
        <f>ROUND(I168*H168,2)</f>
        <v>0</v>
      </c>
      <c r="K168" s="220"/>
      <c r="L168" s="44"/>
      <c r="M168" s="221" t="s">
        <v>1</v>
      </c>
      <c r="N168" s="222" t="s">
        <v>41</v>
      </c>
      <c r="O168" s="91"/>
      <c r="P168" s="223">
        <f>O168*H168</f>
        <v>0</v>
      </c>
      <c r="Q168" s="223">
        <v>0.00022000000000000001</v>
      </c>
      <c r="R168" s="223">
        <f>Q168*H168</f>
        <v>0.0064845000000000007</v>
      </c>
      <c r="S168" s="223">
        <v>0</v>
      </c>
      <c r="T168" s="22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5" t="s">
        <v>141</v>
      </c>
      <c r="AT168" s="225" t="s">
        <v>137</v>
      </c>
      <c r="AU168" s="225" t="s">
        <v>85</v>
      </c>
      <c r="AY168" s="17" t="s">
        <v>134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7" t="s">
        <v>81</v>
      </c>
      <c r="BK168" s="226">
        <f>ROUND(I168*H168,2)</f>
        <v>0</v>
      </c>
      <c r="BL168" s="17" t="s">
        <v>141</v>
      </c>
      <c r="BM168" s="225" t="s">
        <v>203</v>
      </c>
    </row>
    <row r="169" s="13" customFormat="1">
      <c r="A169" s="13"/>
      <c r="B169" s="227"/>
      <c r="C169" s="228"/>
      <c r="D169" s="229" t="s">
        <v>143</v>
      </c>
      <c r="E169" s="230" t="s">
        <v>1</v>
      </c>
      <c r="F169" s="231" t="s">
        <v>204</v>
      </c>
      <c r="G169" s="228"/>
      <c r="H169" s="232">
        <v>8.8629999999999995</v>
      </c>
      <c r="I169" s="233"/>
      <c r="J169" s="228"/>
      <c r="K169" s="228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143</v>
      </c>
      <c r="AU169" s="238" t="s">
        <v>85</v>
      </c>
      <c r="AV169" s="13" t="s">
        <v>85</v>
      </c>
      <c r="AW169" s="13" t="s">
        <v>32</v>
      </c>
      <c r="AX169" s="13" t="s">
        <v>76</v>
      </c>
      <c r="AY169" s="238" t="s">
        <v>134</v>
      </c>
    </row>
    <row r="170" s="13" customFormat="1">
      <c r="A170" s="13"/>
      <c r="B170" s="227"/>
      <c r="C170" s="228"/>
      <c r="D170" s="229" t="s">
        <v>143</v>
      </c>
      <c r="E170" s="230" t="s">
        <v>1</v>
      </c>
      <c r="F170" s="231" t="s">
        <v>150</v>
      </c>
      <c r="G170" s="228"/>
      <c r="H170" s="232">
        <v>12.672000000000001</v>
      </c>
      <c r="I170" s="233"/>
      <c r="J170" s="228"/>
      <c r="K170" s="228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143</v>
      </c>
      <c r="AU170" s="238" t="s">
        <v>85</v>
      </c>
      <c r="AV170" s="13" t="s">
        <v>85</v>
      </c>
      <c r="AW170" s="13" t="s">
        <v>32</v>
      </c>
      <c r="AX170" s="13" t="s">
        <v>76</v>
      </c>
      <c r="AY170" s="238" t="s">
        <v>134</v>
      </c>
    </row>
    <row r="171" s="13" customFormat="1">
      <c r="A171" s="13"/>
      <c r="B171" s="227"/>
      <c r="C171" s="228"/>
      <c r="D171" s="229" t="s">
        <v>143</v>
      </c>
      <c r="E171" s="230" t="s">
        <v>1</v>
      </c>
      <c r="F171" s="231" t="s">
        <v>205</v>
      </c>
      <c r="G171" s="228"/>
      <c r="H171" s="232">
        <v>7.9400000000000004</v>
      </c>
      <c r="I171" s="233"/>
      <c r="J171" s="228"/>
      <c r="K171" s="228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143</v>
      </c>
      <c r="AU171" s="238" t="s">
        <v>85</v>
      </c>
      <c r="AV171" s="13" t="s">
        <v>85</v>
      </c>
      <c r="AW171" s="13" t="s">
        <v>32</v>
      </c>
      <c r="AX171" s="13" t="s">
        <v>76</v>
      </c>
      <c r="AY171" s="238" t="s">
        <v>134</v>
      </c>
    </row>
    <row r="172" s="14" customFormat="1">
      <c r="A172" s="14"/>
      <c r="B172" s="239"/>
      <c r="C172" s="240"/>
      <c r="D172" s="229" t="s">
        <v>143</v>
      </c>
      <c r="E172" s="241" t="s">
        <v>1</v>
      </c>
      <c r="F172" s="242" t="s">
        <v>153</v>
      </c>
      <c r="G172" s="240"/>
      <c r="H172" s="243">
        <v>29.475000000000001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9" t="s">
        <v>143</v>
      </c>
      <c r="AU172" s="249" t="s">
        <v>85</v>
      </c>
      <c r="AV172" s="14" t="s">
        <v>141</v>
      </c>
      <c r="AW172" s="14" t="s">
        <v>32</v>
      </c>
      <c r="AX172" s="14" t="s">
        <v>81</v>
      </c>
      <c r="AY172" s="249" t="s">
        <v>134</v>
      </c>
    </row>
    <row r="173" s="2" customFormat="1" ht="37.8" customHeight="1">
      <c r="A173" s="38"/>
      <c r="B173" s="39"/>
      <c r="C173" s="213" t="s">
        <v>206</v>
      </c>
      <c r="D173" s="213" t="s">
        <v>137</v>
      </c>
      <c r="E173" s="214" t="s">
        <v>207</v>
      </c>
      <c r="F173" s="215" t="s">
        <v>208</v>
      </c>
      <c r="G173" s="216" t="s">
        <v>140</v>
      </c>
      <c r="H173" s="217">
        <v>12.672000000000001</v>
      </c>
      <c r="I173" s="218"/>
      <c r="J173" s="219">
        <f>ROUND(I173*H173,2)</f>
        <v>0</v>
      </c>
      <c r="K173" s="220"/>
      <c r="L173" s="44"/>
      <c r="M173" s="221" t="s">
        <v>1</v>
      </c>
      <c r="N173" s="222" t="s">
        <v>41</v>
      </c>
      <c r="O173" s="91"/>
      <c r="P173" s="223">
        <f>O173*H173</f>
        <v>0</v>
      </c>
      <c r="Q173" s="223">
        <v>0.013350000000000001</v>
      </c>
      <c r="R173" s="223">
        <f>Q173*H173</f>
        <v>0.16917120000000002</v>
      </c>
      <c r="S173" s="223">
        <v>0</v>
      </c>
      <c r="T173" s="22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5" t="s">
        <v>141</v>
      </c>
      <c r="AT173" s="225" t="s">
        <v>137</v>
      </c>
      <c r="AU173" s="225" t="s">
        <v>85</v>
      </c>
      <c r="AY173" s="17" t="s">
        <v>134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7" t="s">
        <v>81</v>
      </c>
      <c r="BK173" s="226">
        <f>ROUND(I173*H173,2)</f>
        <v>0</v>
      </c>
      <c r="BL173" s="17" t="s">
        <v>141</v>
      </c>
      <c r="BM173" s="225" t="s">
        <v>209</v>
      </c>
    </row>
    <row r="174" s="13" customFormat="1">
      <c r="A174" s="13"/>
      <c r="B174" s="227"/>
      <c r="C174" s="228"/>
      <c r="D174" s="229" t="s">
        <v>143</v>
      </c>
      <c r="E174" s="230" t="s">
        <v>1</v>
      </c>
      <c r="F174" s="231" t="s">
        <v>210</v>
      </c>
      <c r="G174" s="228"/>
      <c r="H174" s="232">
        <v>12.672000000000001</v>
      </c>
      <c r="I174" s="233"/>
      <c r="J174" s="228"/>
      <c r="K174" s="228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143</v>
      </c>
      <c r="AU174" s="238" t="s">
        <v>85</v>
      </c>
      <c r="AV174" s="13" t="s">
        <v>85</v>
      </c>
      <c r="AW174" s="13" t="s">
        <v>32</v>
      </c>
      <c r="AX174" s="13" t="s">
        <v>81</v>
      </c>
      <c r="AY174" s="238" t="s">
        <v>134</v>
      </c>
    </row>
    <row r="175" s="2" customFormat="1" ht="24.15" customHeight="1">
      <c r="A175" s="38"/>
      <c r="B175" s="39"/>
      <c r="C175" s="260" t="s">
        <v>211</v>
      </c>
      <c r="D175" s="260" t="s">
        <v>180</v>
      </c>
      <c r="E175" s="261" t="s">
        <v>212</v>
      </c>
      <c r="F175" s="262" t="s">
        <v>213</v>
      </c>
      <c r="G175" s="263" t="s">
        <v>140</v>
      </c>
      <c r="H175" s="264">
        <v>13.939</v>
      </c>
      <c r="I175" s="265"/>
      <c r="J175" s="266">
        <f>ROUND(I175*H175,2)</f>
        <v>0</v>
      </c>
      <c r="K175" s="267"/>
      <c r="L175" s="268"/>
      <c r="M175" s="269" t="s">
        <v>1</v>
      </c>
      <c r="N175" s="270" t="s">
        <v>41</v>
      </c>
      <c r="O175" s="91"/>
      <c r="P175" s="223">
        <f>O175*H175</f>
        <v>0</v>
      </c>
      <c r="Q175" s="223">
        <v>0.0011999999999999999</v>
      </c>
      <c r="R175" s="223">
        <f>Q175*H175</f>
        <v>0.0167268</v>
      </c>
      <c r="S175" s="223">
        <v>0</v>
      </c>
      <c r="T175" s="22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5" t="s">
        <v>179</v>
      </c>
      <c r="AT175" s="225" t="s">
        <v>180</v>
      </c>
      <c r="AU175" s="225" t="s">
        <v>85</v>
      </c>
      <c r="AY175" s="17" t="s">
        <v>134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7" t="s">
        <v>81</v>
      </c>
      <c r="BK175" s="226">
        <f>ROUND(I175*H175,2)</f>
        <v>0</v>
      </c>
      <c r="BL175" s="17" t="s">
        <v>141</v>
      </c>
      <c r="BM175" s="225" t="s">
        <v>214</v>
      </c>
    </row>
    <row r="176" s="13" customFormat="1">
      <c r="A176" s="13"/>
      <c r="B176" s="227"/>
      <c r="C176" s="228"/>
      <c r="D176" s="229" t="s">
        <v>143</v>
      </c>
      <c r="E176" s="228"/>
      <c r="F176" s="231" t="s">
        <v>215</v>
      </c>
      <c r="G176" s="228"/>
      <c r="H176" s="232">
        <v>13.939</v>
      </c>
      <c r="I176" s="233"/>
      <c r="J176" s="228"/>
      <c r="K176" s="228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143</v>
      </c>
      <c r="AU176" s="238" t="s">
        <v>85</v>
      </c>
      <c r="AV176" s="13" t="s">
        <v>85</v>
      </c>
      <c r="AW176" s="13" t="s">
        <v>4</v>
      </c>
      <c r="AX176" s="13" t="s">
        <v>81</v>
      </c>
      <c r="AY176" s="238" t="s">
        <v>134</v>
      </c>
    </row>
    <row r="177" s="2" customFormat="1" ht="37.8" customHeight="1">
      <c r="A177" s="38"/>
      <c r="B177" s="39"/>
      <c r="C177" s="213" t="s">
        <v>216</v>
      </c>
      <c r="D177" s="213" t="s">
        <v>137</v>
      </c>
      <c r="E177" s="214" t="s">
        <v>217</v>
      </c>
      <c r="F177" s="215" t="s">
        <v>218</v>
      </c>
      <c r="G177" s="216" t="s">
        <v>175</v>
      </c>
      <c r="H177" s="217">
        <v>61.859999999999999</v>
      </c>
      <c r="I177" s="218"/>
      <c r="J177" s="219">
        <f>ROUND(I177*H177,2)</f>
        <v>0</v>
      </c>
      <c r="K177" s="220"/>
      <c r="L177" s="44"/>
      <c r="M177" s="221" t="s">
        <v>1</v>
      </c>
      <c r="N177" s="222" t="s">
        <v>41</v>
      </c>
      <c r="O177" s="91"/>
      <c r="P177" s="223">
        <f>O177*H177</f>
        <v>0</v>
      </c>
      <c r="Q177" s="223">
        <v>0.0027599999999999999</v>
      </c>
      <c r="R177" s="223">
        <f>Q177*H177</f>
        <v>0.17073359999999999</v>
      </c>
      <c r="S177" s="223">
        <v>0</v>
      </c>
      <c r="T177" s="22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5" t="s">
        <v>141</v>
      </c>
      <c r="AT177" s="225" t="s">
        <v>137</v>
      </c>
      <c r="AU177" s="225" t="s">
        <v>85</v>
      </c>
      <c r="AY177" s="17" t="s">
        <v>134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7" t="s">
        <v>81</v>
      </c>
      <c r="BK177" s="226">
        <f>ROUND(I177*H177,2)</f>
        <v>0</v>
      </c>
      <c r="BL177" s="17" t="s">
        <v>141</v>
      </c>
      <c r="BM177" s="225" t="s">
        <v>219</v>
      </c>
    </row>
    <row r="178" s="15" customFormat="1">
      <c r="A178" s="15"/>
      <c r="B178" s="250"/>
      <c r="C178" s="251"/>
      <c r="D178" s="229" t="s">
        <v>143</v>
      </c>
      <c r="E178" s="252" t="s">
        <v>1</v>
      </c>
      <c r="F178" s="253" t="s">
        <v>177</v>
      </c>
      <c r="G178" s="251"/>
      <c r="H178" s="252" t="s">
        <v>1</v>
      </c>
      <c r="I178" s="254"/>
      <c r="J178" s="251"/>
      <c r="K178" s="251"/>
      <c r="L178" s="255"/>
      <c r="M178" s="256"/>
      <c r="N178" s="257"/>
      <c r="O178" s="257"/>
      <c r="P178" s="257"/>
      <c r="Q178" s="257"/>
      <c r="R178" s="257"/>
      <c r="S178" s="257"/>
      <c r="T178" s="258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9" t="s">
        <v>143</v>
      </c>
      <c r="AU178" s="259" t="s">
        <v>85</v>
      </c>
      <c r="AV178" s="15" t="s">
        <v>81</v>
      </c>
      <c r="AW178" s="15" t="s">
        <v>32</v>
      </c>
      <c r="AX178" s="15" t="s">
        <v>76</v>
      </c>
      <c r="AY178" s="259" t="s">
        <v>134</v>
      </c>
    </row>
    <row r="179" s="13" customFormat="1">
      <c r="A179" s="13"/>
      <c r="B179" s="227"/>
      <c r="C179" s="228"/>
      <c r="D179" s="229" t="s">
        <v>143</v>
      </c>
      <c r="E179" s="230" t="s">
        <v>1</v>
      </c>
      <c r="F179" s="231" t="s">
        <v>178</v>
      </c>
      <c r="G179" s="228"/>
      <c r="H179" s="232">
        <v>61.859999999999999</v>
      </c>
      <c r="I179" s="233"/>
      <c r="J179" s="228"/>
      <c r="K179" s="228"/>
      <c r="L179" s="234"/>
      <c r="M179" s="235"/>
      <c r="N179" s="236"/>
      <c r="O179" s="236"/>
      <c r="P179" s="236"/>
      <c r="Q179" s="236"/>
      <c r="R179" s="236"/>
      <c r="S179" s="236"/>
      <c r="T179" s="23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8" t="s">
        <v>143</v>
      </c>
      <c r="AU179" s="238" t="s">
        <v>85</v>
      </c>
      <c r="AV179" s="13" t="s">
        <v>85</v>
      </c>
      <c r="AW179" s="13" t="s">
        <v>32</v>
      </c>
      <c r="AX179" s="13" t="s">
        <v>81</v>
      </c>
      <c r="AY179" s="238" t="s">
        <v>134</v>
      </c>
    </row>
    <row r="180" s="2" customFormat="1" ht="24.15" customHeight="1">
      <c r="A180" s="38"/>
      <c r="B180" s="39"/>
      <c r="C180" s="260" t="s">
        <v>220</v>
      </c>
      <c r="D180" s="260" t="s">
        <v>180</v>
      </c>
      <c r="E180" s="261" t="s">
        <v>221</v>
      </c>
      <c r="F180" s="262" t="s">
        <v>222</v>
      </c>
      <c r="G180" s="263" t="s">
        <v>140</v>
      </c>
      <c r="H180" s="264">
        <v>9.7490000000000006</v>
      </c>
      <c r="I180" s="265"/>
      <c r="J180" s="266">
        <f>ROUND(I180*H180,2)</f>
        <v>0</v>
      </c>
      <c r="K180" s="267"/>
      <c r="L180" s="268"/>
      <c r="M180" s="269" t="s">
        <v>1</v>
      </c>
      <c r="N180" s="270" t="s">
        <v>41</v>
      </c>
      <c r="O180" s="91"/>
      <c r="P180" s="223">
        <f>O180*H180</f>
        <v>0</v>
      </c>
      <c r="Q180" s="223">
        <v>0.00059999999999999995</v>
      </c>
      <c r="R180" s="223">
        <f>Q180*H180</f>
        <v>0.0058493999999999994</v>
      </c>
      <c r="S180" s="223">
        <v>0</v>
      </c>
      <c r="T180" s="22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5" t="s">
        <v>179</v>
      </c>
      <c r="AT180" s="225" t="s">
        <v>180</v>
      </c>
      <c r="AU180" s="225" t="s">
        <v>85</v>
      </c>
      <c r="AY180" s="17" t="s">
        <v>134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7" t="s">
        <v>81</v>
      </c>
      <c r="BK180" s="226">
        <f>ROUND(I180*H180,2)</f>
        <v>0</v>
      </c>
      <c r="BL180" s="17" t="s">
        <v>141</v>
      </c>
      <c r="BM180" s="225" t="s">
        <v>223</v>
      </c>
    </row>
    <row r="181" s="13" customFormat="1">
      <c r="A181" s="13"/>
      <c r="B181" s="227"/>
      <c r="C181" s="228"/>
      <c r="D181" s="229" t="s">
        <v>143</v>
      </c>
      <c r="E181" s="230" t="s">
        <v>1</v>
      </c>
      <c r="F181" s="231" t="s">
        <v>170</v>
      </c>
      <c r="G181" s="228"/>
      <c r="H181" s="232">
        <v>8.8629999999999995</v>
      </c>
      <c r="I181" s="233"/>
      <c r="J181" s="228"/>
      <c r="K181" s="228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143</v>
      </c>
      <c r="AU181" s="238" t="s">
        <v>85</v>
      </c>
      <c r="AV181" s="13" t="s">
        <v>85</v>
      </c>
      <c r="AW181" s="13" t="s">
        <v>32</v>
      </c>
      <c r="AX181" s="13" t="s">
        <v>81</v>
      </c>
      <c r="AY181" s="238" t="s">
        <v>134</v>
      </c>
    </row>
    <row r="182" s="13" customFormat="1">
      <c r="A182" s="13"/>
      <c r="B182" s="227"/>
      <c r="C182" s="228"/>
      <c r="D182" s="229" t="s">
        <v>143</v>
      </c>
      <c r="E182" s="228"/>
      <c r="F182" s="231" t="s">
        <v>224</v>
      </c>
      <c r="G182" s="228"/>
      <c r="H182" s="232">
        <v>9.7490000000000006</v>
      </c>
      <c r="I182" s="233"/>
      <c r="J182" s="228"/>
      <c r="K182" s="228"/>
      <c r="L182" s="234"/>
      <c r="M182" s="235"/>
      <c r="N182" s="236"/>
      <c r="O182" s="236"/>
      <c r="P182" s="236"/>
      <c r="Q182" s="236"/>
      <c r="R182" s="236"/>
      <c r="S182" s="236"/>
      <c r="T182" s="23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8" t="s">
        <v>143</v>
      </c>
      <c r="AU182" s="238" t="s">
        <v>85</v>
      </c>
      <c r="AV182" s="13" t="s">
        <v>85</v>
      </c>
      <c r="AW182" s="13" t="s">
        <v>4</v>
      </c>
      <c r="AX182" s="13" t="s">
        <v>81</v>
      </c>
      <c r="AY182" s="238" t="s">
        <v>134</v>
      </c>
    </row>
    <row r="183" s="2" customFormat="1" ht="24.15" customHeight="1">
      <c r="A183" s="38"/>
      <c r="B183" s="39"/>
      <c r="C183" s="213" t="s">
        <v>225</v>
      </c>
      <c r="D183" s="213" t="s">
        <v>137</v>
      </c>
      <c r="E183" s="214" t="s">
        <v>226</v>
      </c>
      <c r="F183" s="215" t="s">
        <v>227</v>
      </c>
      <c r="G183" s="216" t="s">
        <v>140</v>
      </c>
      <c r="H183" s="217">
        <v>29.475000000000001</v>
      </c>
      <c r="I183" s="218"/>
      <c r="J183" s="219">
        <f>ROUND(I183*H183,2)</f>
        <v>0</v>
      </c>
      <c r="K183" s="220"/>
      <c r="L183" s="44"/>
      <c r="M183" s="221" t="s">
        <v>1</v>
      </c>
      <c r="N183" s="222" t="s">
        <v>41</v>
      </c>
      <c r="O183" s="91"/>
      <c r="P183" s="223">
        <f>O183*H183</f>
        <v>0</v>
      </c>
      <c r="Q183" s="223">
        <v>0.0028500000000000001</v>
      </c>
      <c r="R183" s="223">
        <f>Q183*H183</f>
        <v>0.084003750000000002</v>
      </c>
      <c r="S183" s="223">
        <v>0</v>
      </c>
      <c r="T183" s="22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5" t="s">
        <v>141</v>
      </c>
      <c r="AT183" s="225" t="s">
        <v>137</v>
      </c>
      <c r="AU183" s="225" t="s">
        <v>85</v>
      </c>
      <c r="AY183" s="17" t="s">
        <v>134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7" t="s">
        <v>81</v>
      </c>
      <c r="BK183" s="226">
        <f>ROUND(I183*H183,2)</f>
        <v>0</v>
      </c>
      <c r="BL183" s="17" t="s">
        <v>141</v>
      </c>
      <c r="BM183" s="225" t="s">
        <v>228</v>
      </c>
    </row>
    <row r="184" s="13" customFormat="1">
      <c r="A184" s="13"/>
      <c r="B184" s="227"/>
      <c r="C184" s="228"/>
      <c r="D184" s="229" t="s">
        <v>143</v>
      </c>
      <c r="E184" s="230" t="s">
        <v>1</v>
      </c>
      <c r="F184" s="231" t="s">
        <v>204</v>
      </c>
      <c r="G184" s="228"/>
      <c r="H184" s="232">
        <v>8.8629999999999995</v>
      </c>
      <c r="I184" s="233"/>
      <c r="J184" s="228"/>
      <c r="K184" s="228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143</v>
      </c>
      <c r="AU184" s="238" t="s">
        <v>85</v>
      </c>
      <c r="AV184" s="13" t="s">
        <v>85</v>
      </c>
      <c r="AW184" s="13" t="s">
        <v>32</v>
      </c>
      <c r="AX184" s="13" t="s">
        <v>76</v>
      </c>
      <c r="AY184" s="238" t="s">
        <v>134</v>
      </c>
    </row>
    <row r="185" s="13" customFormat="1">
      <c r="A185" s="13"/>
      <c r="B185" s="227"/>
      <c r="C185" s="228"/>
      <c r="D185" s="229" t="s">
        <v>143</v>
      </c>
      <c r="E185" s="230" t="s">
        <v>1</v>
      </c>
      <c r="F185" s="231" t="s">
        <v>150</v>
      </c>
      <c r="G185" s="228"/>
      <c r="H185" s="232">
        <v>12.672000000000001</v>
      </c>
      <c r="I185" s="233"/>
      <c r="J185" s="228"/>
      <c r="K185" s="228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143</v>
      </c>
      <c r="AU185" s="238" t="s">
        <v>85</v>
      </c>
      <c r="AV185" s="13" t="s">
        <v>85</v>
      </c>
      <c r="AW185" s="13" t="s">
        <v>32</v>
      </c>
      <c r="AX185" s="13" t="s">
        <v>76</v>
      </c>
      <c r="AY185" s="238" t="s">
        <v>134</v>
      </c>
    </row>
    <row r="186" s="13" customFormat="1">
      <c r="A186" s="13"/>
      <c r="B186" s="227"/>
      <c r="C186" s="228"/>
      <c r="D186" s="229" t="s">
        <v>143</v>
      </c>
      <c r="E186" s="230" t="s">
        <v>1</v>
      </c>
      <c r="F186" s="231" t="s">
        <v>205</v>
      </c>
      <c r="G186" s="228"/>
      <c r="H186" s="232">
        <v>7.9400000000000004</v>
      </c>
      <c r="I186" s="233"/>
      <c r="J186" s="228"/>
      <c r="K186" s="228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143</v>
      </c>
      <c r="AU186" s="238" t="s">
        <v>85</v>
      </c>
      <c r="AV186" s="13" t="s">
        <v>85</v>
      </c>
      <c r="AW186" s="13" t="s">
        <v>32</v>
      </c>
      <c r="AX186" s="13" t="s">
        <v>76</v>
      </c>
      <c r="AY186" s="238" t="s">
        <v>134</v>
      </c>
    </row>
    <row r="187" s="14" customFormat="1">
      <c r="A187" s="14"/>
      <c r="B187" s="239"/>
      <c r="C187" s="240"/>
      <c r="D187" s="229" t="s">
        <v>143</v>
      </c>
      <c r="E187" s="241" t="s">
        <v>1</v>
      </c>
      <c r="F187" s="242" t="s">
        <v>153</v>
      </c>
      <c r="G187" s="240"/>
      <c r="H187" s="243">
        <v>29.475000000000001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9" t="s">
        <v>143</v>
      </c>
      <c r="AU187" s="249" t="s">
        <v>85</v>
      </c>
      <c r="AV187" s="14" t="s">
        <v>141</v>
      </c>
      <c r="AW187" s="14" t="s">
        <v>32</v>
      </c>
      <c r="AX187" s="14" t="s">
        <v>81</v>
      </c>
      <c r="AY187" s="249" t="s">
        <v>134</v>
      </c>
    </row>
    <row r="188" s="12" customFormat="1" ht="22.8" customHeight="1">
      <c r="A188" s="12"/>
      <c r="B188" s="197"/>
      <c r="C188" s="198"/>
      <c r="D188" s="199" t="s">
        <v>75</v>
      </c>
      <c r="E188" s="211" t="s">
        <v>186</v>
      </c>
      <c r="F188" s="211" t="s">
        <v>229</v>
      </c>
      <c r="G188" s="198"/>
      <c r="H188" s="198"/>
      <c r="I188" s="201"/>
      <c r="J188" s="212">
        <f>BK188</f>
        <v>0</v>
      </c>
      <c r="K188" s="198"/>
      <c r="L188" s="203"/>
      <c r="M188" s="204"/>
      <c r="N188" s="205"/>
      <c r="O188" s="205"/>
      <c r="P188" s="206">
        <f>SUM(P189:P198)</f>
        <v>0</v>
      </c>
      <c r="Q188" s="205"/>
      <c r="R188" s="206">
        <f>SUM(R189:R198)</f>
        <v>0</v>
      </c>
      <c r="S188" s="205"/>
      <c r="T188" s="207">
        <f>SUM(T189:T198)</f>
        <v>2.2757439999999995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8" t="s">
        <v>81</v>
      </c>
      <c r="AT188" s="209" t="s">
        <v>75</v>
      </c>
      <c r="AU188" s="209" t="s">
        <v>81</v>
      </c>
      <c r="AY188" s="208" t="s">
        <v>134</v>
      </c>
      <c r="BK188" s="210">
        <f>SUM(BK189:BK198)</f>
        <v>0</v>
      </c>
    </row>
    <row r="189" s="2" customFormat="1" ht="24.15" customHeight="1">
      <c r="A189" s="38"/>
      <c r="B189" s="39"/>
      <c r="C189" s="213" t="s">
        <v>230</v>
      </c>
      <c r="D189" s="213" t="s">
        <v>137</v>
      </c>
      <c r="E189" s="214" t="s">
        <v>231</v>
      </c>
      <c r="F189" s="215" t="s">
        <v>232</v>
      </c>
      <c r="G189" s="216" t="s">
        <v>233</v>
      </c>
      <c r="H189" s="217">
        <v>3</v>
      </c>
      <c r="I189" s="218"/>
      <c r="J189" s="219">
        <f>ROUND(I189*H189,2)</f>
        <v>0</v>
      </c>
      <c r="K189" s="220"/>
      <c r="L189" s="44"/>
      <c r="M189" s="221" t="s">
        <v>1</v>
      </c>
      <c r="N189" s="222" t="s">
        <v>41</v>
      </c>
      <c r="O189" s="91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5" t="s">
        <v>141</v>
      </c>
      <c r="AT189" s="225" t="s">
        <v>137</v>
      </c>
      <c r="AU189" s="225" t="s">
        <v>85</v>
      </c>
      <c r="AY189" s="17" t="s">
        <v>134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7" t="s">
        <v>81</v>
      </c>
      <c r="BK189" s="226">
        <f>ROUND(I189*H189,2)</f>
        <v>0</v>
      </c>
      <c r="BL189" s="17" t="s">
        <v>141</v>
      </c>
      <c r="BM189" s="225" t="s">
        <v>234</v>
      </c>
    </row>
    <row r="190" s="13" customFormat="1">
      <c r="A190" s="13"/>
      <c r="B190" s="227"/>
      <c r="C190" s="228"/>
      <c r="D190" s="229" t="s">
        <v>143</v>
      </c>
      <c r="E190" s="230" t="s">
        <v>1</v>
      </c>
      <c r="F190" s="231" t="s">
        <v>235</v>
      </c>
      <c r="G190" s="228"/>
      <c r="H190" s="232">
        <v>3</v>
      </c>
      <c r="I190" s="233"/>
      <c r="J190" s="228"/>
      <c r="K190" s="228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143</v>
      </c>
      <c r="AU190" s="238" t="s">
        <v>85</v>
      </c>
      <c r="AV190" s="13" t="s">
        <v>85</v>
      </c>
      <c r="AW190" s="13" t="s">
        <v>32</v>
      </c>
      <c r="AX190" s="13" t="s">
        <v>81</v>
      </c>
      <c r="AY190" s="238" t="s">
        <v>134</v>
      </c>
    </row>
    <row r="191" s="2" customFormat="1" ht="24.15" customHeight="1">
      <c r="A191" s="38"/>
      <c r="B191" s="39"/>
      <c r="C191" s="213" t="s">
        <v>236</v>
      </c>
      <c r="D191" s="213" t="s">
        <v>137</v>
      </c>
      <c r="E191" s="214" t="s">
        <v>237</v>
      </c>
      <c r="F191" s="215" t="s">
        <v>238</v>
      </c>
      <c r="G191" s="216" t="s">
        <v>140</v>
      </c>
      <c r="H191" s="217">
        <v>0.70399999999999996</v>
      </c>
      <c r="I191" s="218"/>
      <c r="J191" s="219">
        <f>ROUND(I191*H191,2)</f>
        <v>0</v>
      </c>
      <c r="K191" s="220"/>
      <c r="L191" s="44"/>
      <c r="M191" s="221" t="s">
        <v>1</v>
      </c>
      <c r="N191" s="222" t="s">
        <v>41</v>
      </c>
      <c r="O191" s="91"/>
      <c r="P191" s="223">
        <f>O191*H191</f>
        <v>0</v>
      </c>
      <c r="Q191" s="223">
        <v>0</v>
      </c>
      <c r="R191" s="223">
        <f>Q191*H191</f>
        <v>0</v>
      </c>
      <c r="S191" s="223">
        <v>0.072999999999999995</v>
      </c>
      <c r="T191" s="224">
        <f>S191*H191</f>
        <v>0.051391999999999993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5" t="s">
        <v>141</v>
      </c>
      <c r="AT191" s="225" t="s">
        <v>137</v>
      </c>
      <c r="AU191" s="225" t="s">
        <v>85</v>
      </c>
      <c r="AY191" s="17" t="s">
        <v>134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7" t="s">
        <v>81</v>
      </c>
      <c r="BK191" s="226">
        <f>ROUND(I191*H191,2)</f>
        <v>0</v>
      </c>
      <c r="BL191" s="17" t="s">
        <v>141</v>
      </c>
      <c r="BM191" s="225" t="s">
        <v>239</v>
      </c>
    </row>
    <row r="192" s="13" customFormat="1">
      <c r="A192" s="13"/>
      <c r="B192" s="227"/>
      <c r="C192" s="228"/>
      <c r="D192" s="229" t="s">
        <v>143</v>
      </c>
      <c r="E192" s="230" t="s">
        <v>1</v>
      </c>
      <c r="F192" s="231" t="s">
        <v>240</v>
      </c>
      <c r="G192" s="228"/>
      <c r="H192" s="232">
        <v>0.70399999999999996</v>
      </c>
      <c r="I192" s="233"/>
      <c r="J192" s="228"/>
      <c r="K192" s="228"/>
      <c r="L192" s="234"/>
      <c r="M192" s="235"/>
      <c r="N192" s="236"/>
      <c r="O192" s="236"/>
      <c r="P192" s="236"/>
      <c r="Q192" s="236"/>
      <c r="R192" s="236"/>
      <c r="S192" s="236"/>
      <c r="T192" s="23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8" t="s">
        <v>143</v>
      </c>
      <c r="AU192" s="238" t="s">
        <v>85</v>
      </c>
      <c r="AV192" s="13" t="s">
        <v>85</v>
      </c>
      <c r="AW192" s="13" t="s">
        <v>32</v>
      </c>
      <c r="AX192" s="13" t="s">
        <v>81</v>
      </c>
      <c r="AY192" s="238" t="s">
        <v>134</v>
      </c>
    </row>
    <row r="193" s="2" customFormat="1" ht="24.15" customHeight="1">
      <c r="A193" s="38"/>
      <c r="B193" s="39"/>
      <c r="C193" s="213" t="s">
        <v>241</v>
      </c>
      <c r="D193" s="213" t="s">
        <v>137</v>
      </c>
      <c r="E193" s="214" t="s">
        <v>242</v>
      </c>
      <c r="F193" s="215" t="s">
        <v>243</v>
      </c>
      <c r="G193" s="216" t="s">
        <v>140</v>
      </c>
      <c r="H193" s="217">
        <v>3.4140000000000001</v>
      </c>
      <c r="I193" s="218"/>
      <c r="J193" s="219">
        <f>ROUND(I193*H193,2)</f>
        <v>0</v>
      </c>
      <c r="K193" s="220"/>
      <c r="L193" s="44"/>
      <c r="M193" s="221" t="s">
        <v>1</v>
      </c>
      <c r="N193" s="222" t="s">
        <v>41</v>
      </c>
      <c r="O193" s="91"/>
      <c r="P193" s="223">
        <f>O193*H193</f>
        <v>0</v>
      </c>
      <c r="Q193" s="223">
        <v>0</v>
      </c>
      <c r="R193" s="223">
        <f>Q193*H193</f>
        <v>0</v>
      </c>
      <c r="S193" s="223">
        <v>0.058999999999999997</v>
      </c>
      <c r="T193" s="224">
        <f>S193*H193</f>
        <v>0.20142599999999999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5" t="s">
        <v>141</v>
      </c>
      <c r="AT193" s="225" t="s">
        <v>137</v>
      </c>
      <c r="AU193" s="225" t="s">
        <v>85</v>
      </c>
      <c r="AY193" s="17" t="s">
        <v>134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7" t="s">
        <v>81</v>
      </c>
      <c r="BK193" s="226">
        <f>ROUND(I193*H193,2)</f>
        <v>0</v>
      </c>
      <c r="BL193" s="17" t="s">
        <v>141</v>
      </c>
      <c r="BM193" s="225" t="s">
        <v>244</v>
      </c>
    </row>
    <row r="194" s="13" customFormat="1">
      <c r="A194" s="13"/>
      <c r="B194" s="227"/>
      <c r="C194" s="228"/>
      <c r="D194" s="229" t="s">
        <v>143</v>
      </c>
      <c r="E194" s="230" t="s">
        <v>1</v>
      </c>
      <c r="F194" s="231" t="s">
        <v>245</v>
      </c>
      <c r="G194" s="228"/>
      <c r="H194" s="232">
        <v>3.4140000000000001</v>
      </c>
      <c r="I194" s="233"/>
      <c r="J194" s="228"/>
      <c r="K194" s="228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143</v>
      </c>
      <c r="AU194" s="238" t="s">
        <v>85</v>
      </c>
      <c r="AV194" s="13" t="s">
        <v>85</v>
      </c>
      <c r="AW194" s="13" t="s">
        <v>32</v>
      </c>
      <c r="AX194" s="13" t="s">
        <v>81</v>
      </c>
      <c r="AY194" s="238" t="s">
        <v>134</v>
      </c>
    </row>
    <row r="195" s="2" customFormat="1" ht="24.15" customHeight="1">
      <c r="A195" s="38"/>
      <c r="B195" s="39"/>
      <c r="C195" s="213" t="s">
        <v>7</v>
      </c>
      <c r="D195" s="213" t="s">
        <v>137</v>
      </c>
      <c r="E195" s="214" t="s">
        <v>246</v>
      </c>
      <c r="F195" s="215" t="s">
        <v>247</v>
      </c>
      <c r="G195" s="216" t="s">
        <v>140</v>
      </c>
      <c r="H195" s="217">
        <v>13.904</v>
      </c>
      <c r="I195" s="218"/>
      <c r="J195" s="219">
        <f>ROUND(I195*H195,2)</f>
        <v>0</v>
      </c>
      <c r="K195" s="220"/>
      <c r="L195" s="44"/>
      <c r="M195" s="221" t="s">
        <v>1</v>
      </c>
      <c r="N195" s="222" t="s">
        <v>41</v>
      </c>
      <c r="O195" s="91"/>
      <c r="P195" s="223">
        <f>O195*H195</f>
        <v>0</v>
      </c>
      <c r="Q195" s="223">
        <v>0</v>
      </c>
      <c r="R195" s="223">
        <f>Q195*H195</f>
        <v>0</v>
      </c>
      <c r="S195" s="223">
        <v>0.050999999999999997</v>
      </c>
      <c r="T195" s="224">
        <f>S195*H195</f>
        <v>0.70910399999999996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5" t="s">
        <v>141</v>
      </c>
      <c r="AT195" s="225" t="s">
        <v>137</v>
      </c>
      <c r="AU195" s="225" t="s">
        <v>85</v>
      </c>
      <c r="AY195" s="17" t="s">
        <v>134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7" t="s">
        <v>81</v>
      </c>
      <c r="BK195" s="226">
        <f>ROUND(I195*H195,2)</f>
        <v>0</v>
      </c>
      <c r="BL195" s="17" t="s">
        <v>141</v>
      </c>
      <c r="BM195" s="225" t="s">
        <v>248</v>
      </c>
    </row>
    <row r="196" s="13" customFormat="1">
      <c r="A196" s="13"/>
      <c r="B196" s="227"/>
      <c r="C196" s="228"/>
      <c r="D196" s="229" t="s">
        <v>143</v>
      </c>
      <c r="E196" s="230" t="s">
        <v>1</v>
      </c>
      <c r="F196" s="231" t="s">
        <v>249</v>
      </c>
      <c r="G196" s="228"/>
      <c r="H196" s="232">
        <v>13.904</v>
      </c>
      <c r="I196" s="233"/>
      <c r="J196" s="228"/>
      <c r="K196" s="228"/>
      <c r="L196" s="234"/>
      <c r="M196" s="235"/>
      <c r="N196" s="236"/>
      <c r="O196" s="236"/>
      <c r="P196" s="236"/>
      <c r="Q196" s="236"/>
      <c r="R196" s="236"/>
      <c r="S196" s="236"/>
      <c r="T196" s="23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8" t="s">
        <v>143</v>
      </c>
      <c r="AU196" s="238" t="s">
        <v>85</v>
      </c>
      <c r="AV196" s="13" t="s">
        <v>85</v>
      </c>
      <c r="AW196" s="13" t="s">
        <v>32</v>
      </c>
      <c r="AX196" s="13" t="s">
        <v>81</v>
      </c>
      <c r="AY196" s="238" t="s">
        <v>134</v>
      </c>
    </row>
    <row r="197" s="2" customFormat="1" ht="24.15" customHeight="1">
      <c r="A197" s="38"/>
      <c r="B197" s="39"/>
      <c r="C197" s="213" t="s">
        <v>250</v>
      </c>
      <c r="D197" s="213" t="s">
        <v>137</v>
      </c>
      <c r="E197" s="214" t="s">
        <v>251</v>
      </c>
      <c r="F197" s="215" t="s">
        <v>252</v>
      </c>
      <c r="G197" s="216" t="s">
        <v>140</v>
      </c>
      <c r="H197" s="217">
        <v>30.553999999999998</v>
      </c>
      <c r="I197" s="218"/>
      <c r="J197" s="219">
        <f>ROUND(I197*H197,2)</f>
        <v>0</v>
      </c>
      <c r="K197" s="220"/>
      <c r="L197" s="44"/>
      <c r="M197" s="221" t="s">
        <v>1</v>
      </c>
      <c r="N197" s="222" t="s">
        <v>41</v>
      </c>
      <c r="O197" s="91"/>
      <c r="P197" s="223">
        <f>O197*H197</f>
        <v>0</v>
      </c>
      <c r="Q197" s="223">
        <v>0</v>
      </c>
      <c r="R197" s="223">
        <f>Q197*H197</f>
        <v>0</v>
      </c>
      <c r="S197" s="223">
        <v>0.042999999999999997</v>
      </c>
      <c r="T197" s="224">
        <f>S197*H197</f>
        <v>1.3138219999999998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5" t="s">
        <v>141</v>
      </c>
      <c r="AT197" s="225" t="s">
        <v>137</v>
      </c>
      <c r="AU197" s="225" t="s">
        <v>85</v>
      </c>
      <c r="AY197" s="17" t="s">
        <v>134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7" t="s">
        <v>81</v>
      </c>
      <c r="BK197" s="226">
        <f>ROUND(I197*H197,2)</f>
        <v>0</v>
      </c>
      <c r="BL197" s="17" t="s">
        <v>141</v>
      </c>
      <c r="BM197" s="225" t="s">
        <v>253</v>
      </c>
    </row>
    <row r="198" s="13" customFormat="1">
      <c r="A198" s="13"/>
      <c r="B198" s="227"/>
      <c r="C198" s="228"/>
      <c r="D198" s="229" t="s">
        <v>143</v>
      </c>
      <c r="E198" s="230" t="s">
        <v>1</v>
      </c>
      <c r="F198" s="231" t="s">
        <v>254</v>
      </c>
      <c r="G198" s="228"/>
      <c r="H198" s="232">
        <v>30.553999999999998</v>
      </c>
      <c r="I198" s="233"/>
      <c r="J198" s="228"/>
      <c r="K198" s="228"/>
      <c r="L198" s="234"/>
      <c r="M198" s="235"/>
      <c r="N198" s="236"/>
      <c r="O198" s="236"/>
      <c r="P198" s="236"/>
      <c r="Q198" s="236"/>
      <c r="R198" s="236"/>
      <c r="S198" s="236"/>
      <c r="T198" s="23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8" t="s">
        <v>143</v>
      </c>
      <c r="AU198" s="238" t="s">
        <v>85</v>
      </c>
      <c r="AV198" s="13" t="s">
        <v>85</v>
      </c>
      <c r="AW198" s="13" t="s">
        <v>32</v>
      </c>
      <c r="AX198" s="13" t="s">
        <v>81</v>
      </c>
      <c r="AY198" s="238" t="s">
        <v>134</v>
      </c>
    </row>
    <row r="199" s="12" customFormat="1" ht="22.8" customHeight="1">
      <c r="A199" s="12"/>
      <c r="B199" s="197"/>
      <c r="C199" s="198"/>
      <c r="D199" s="199" t="s">
        <v>75</v>
      </c>
      <c r="E199" s="211" t="s">
        <v>255</v>
      </c>
      <c r="F199" s="211" t="s">
        <v>256</v>
      </c>
      <c r="G199" s="198"/>
      <c r="H199" s="198"/>
      <c r="I199" s="201"/>
      <c r="J199" s="212">
        <f>BK199</f>
        <v>0</v>
      </c>
      <c r="K199" s="198"/>
      <c r="L199" s="203"/>
      <c r="M199" s="204"/>
      <c r="N199" s="205"/>
      <c r="O199" s="205"/>
      <c r="P199" s="206">
        <f>SUM(P200:P204)</f>
        <v>0</v>
      </c>
      <c r="Q199" s="205"/>
      <c r="R199" s="206">
        <f>SUM(R200:R204)</f>
        <v>0</v>
      </c>
      <c r="S199" s="205"/>
      <c r="T199" s="207">
        <f>SUM(T200:T204)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8" t="s">
        <v>81</v>
      </c>
      <c r="AT199" s="209" t="s">
        <v>75</v>
      </c>
      <c r="AU199" s="209" t="s">
        <v>81</v>
      </c>
      <c r="AY199" s="208" t="s">
        <v>134</v>
      </c>
      <c r="BK199" s="210">
        <f>SUM(BK200:BK204)</f>
        <v>0</v>
      </c>
    </row>
    <row r="200" s="2" customFormat="1" ht="24.15" customHeight="1">
      <c r="A200" s="38"/>
      <c r="B200" s="39"/>
      <c r="C200" s="213" t="s">
        <v>257</v>
      </c>
      <c r="D200" s="213" t="s">
        <v>137</v>
      </c>
      <c r="E200" s="214" t="s">
        <v>258</v>
      </c>
      <c r="F200" s="215" t="s">
        <v>259</v>
      </c>
      <c r="G200" s="216" t="s">
        <v>260</v>
      </c>
      <c r="H200" s="217">
        <v>2.4470000000000001</v>
      </c>
      <c r="I200" s="218"/>
      <c r="J200" s="219">
        <f>ROUND(I200*H200,2)</f>
        <v>0</v>
      </c>
      <c r="K200" s="220"/>
      <c r="L200" s="44"/>
      <c r="M200" s="221" t="s">
        <v>1</v>
      </c>
      <c r="N200" s="222" t="s">
        <v>41</v>
      </c>
      <c r="O200" s="91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5" t="s">
        <v>141</v>
      </c>
      <c r="AT200" s="225" t="s">
        <v>137</v>
      </c>
      <c r="AU200" s="225" t="s">
        <v>85</v>
      </c>
      <c r="AY200" s="17" t="s">
        <v>134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7" t="s">
        <v>81</v>
      </c>
      <c r="BK200" s="226">
        <f>ROUND(I200*H200,2)</f>
        <v>0</v>
      </c>
      <c r="BL200" s="17" t="s">
        <v>141</v>
      </c>
      <c r="BM200" s="225" t="s">
        <v>261</v>
      </c>
    </row>
    <row r="201" s="2" customFormat="1" ht="24.15" customHeight="1">
      <c r="A201" s="38"/>
      <c r="B201" s="39"/>
      <c r="C201" s="213" t="s">
        <v>262</v>
      </c>
      <c r="D201" s="213" t="s">
        <v>137</v>
      </c>
      <c r="E201" s="214" t="s">
        <v>263</v>
      </c>
      <c r="F201" s="215" t="s">
        <v>264</v>
      </c>
      <c r="G201" s="216" t="s">
        <v>260</v>
      </c>
      <c r="H201" s="217">
        <v>2.4470000000000001</v>
      </c>
      <c r="I201" s="218"/>
      <c r="J201" s="219">
        <f>ROUND(I201*H201,2)</f>
        <v>0</v>
      </c>
      <c r="K201" s="220"/>
      <c r="L201" s="44"/>
      <c r="M201" s="221" t="s">
        <v>1</v>
      </c>
      <c r="N201" s="222" t="s">
        <v>41</v>
      </c>
      <c r="O201" s="91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5" t="s">
        <v>141</v>
      </c>
      <c r="AT201" s="225" t="s">
        <v>137</v>
      </c>
      <c r="AU201" s="225" t="s">
        <v>85</v>
      </c>
      <c r="AY201" s="17" t="s">
        <v>134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7" t="s">
        <v>81</v>
      </c>
      <c r="BK201" s="226">
        <f>ROUND(I201*H201,2)</f>
        <v>0</v>
      </c>
      <c r="BL201" s="17" t="s">
        <v>141</v>
      </c>
      <c r="BM201" s="225" t="s">
        <v>265</v>
      </c>
    </row>
    <row r="202" s="2" customFormat="1" ht="24.15" customHeight="1">
      <c r="A202" s="38"/>
      <c r="B202" s="39"/>
      <c r="C202" s="213" t="s">
        <v>266</v>
      </c>
      <c r="D202" s="213" t="s">
        <v>137</v>
      </c>
      <c r="E202" s="214" t="s">
        <v>267</v>
      </c>
      <c r="F202" s="215" t="s">
        <v>268</v>
      </c>
      <c r="G202" s="216" t="s">
        <v>260</v>
      </c>
      <c r="H202" s="217">
        <v>19.576000000000001</v>
      </c>
      <c r="I202" s="218"/>
      <c r="J202" s="219">
        <f>ROUND(I202*H202,2)</f>
        <v>0</v>
      </c>
      <c r="K202" s="220"/>
      <c r="L202" s="44"/>
      <c r="M202" s="221" t="s">
        <v>1</v>
      </c>
      <c r="N202" s="222" t="s">
        <v>41</v>
      </c>
      <c r="O202" s="91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5" t="s">
        <v>141</v>
      </c>
      <c r="AT202" s="225" t="s">
        <v>137</v>
      </c>
      <c r="AU202" s="225" t="s">
        <v>85</v>
      </c>
      <c r="AY202" s="17" t="s">
        <v>134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7" t="s">
        <v>81</v>
      </c>
      <c r="BK202" s="226">
        <f>ROUND(I202*H202,2)</f>
        <v>0</v>
      </c>
      <c r="BL202" s="17" t="s">
        <v>141</v>
      </c>
      <c r="BM202" s="225" t="s">
        <v>269</v>
      </c>
    </row>
    <row r="203" s="13" customFormat="1">
      <c r="A203" s="13"/>
      <c r="B203" s="227"/>
      <c r="C203" s="228"/>
      <c r="D203" s="229" t="s">
        <v>143</v>
      </c>
      <c r="E203" s="228"/>
      <c r="F203" s="231" t="s">
        <v>270</v>
      </c>
      <c r="G203" s="228"/>
      <c r="H203" s="232">
        <v>19.576000000000001</v>
      </c>
      <c r="I203" s="233"/>
      <c r="J203" s="228"/>
      <c r="K203" s="228"/>
      <c r="L203" s="234"/>
      <c r="M203" s="235"/>
      <c r="N203" s="236"/>
      <c r="O203" s="236"/>
      <c r="P203" s="236"/>
      <c r="Q203" s="236"/>
      <c r="R203" s="236"/>
      <c r="S203" s="236"/>
      <c r="T203" s="23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8" t="s">
        <v>143</v>
      </c>
      <c r="AU203" s="238" t="s">
        <v>85</v>
      </c>
      <c r="AV203" s="13" t="s">
        <v>85</v>
      </c>
      <c r="AW203" s="13" t="s">
        <v>4</v>
      </c>
      <c r="AX203" s="13" t="s">
        <v>81</v>
      </c>
      <c r="AY203" s="238" t="s">
        <v>134</v>
      </c>
    </row>
    <row r="204" s="2" customFormat="1" ht="33" customHeight="1">
      <c r="A204" s="38"/>
      <c r="B204" s="39"/>
      <c r="C204" s="213" t="s">
        <v>271</v>
      </c>
      <c r="D204" s="213" t="s">
        <v>137</v>
      </c>
      <c r="E204" s="214" t="s">
        <v>272</v>
      </c>
      <c r="F204" s="215" t="s">
        <v>273</v>
      </c>
      <c r="G204" s="216" t="s">
        <v>260</v>
      </c>
      <c r="H204" s="217">
        <v>2.4470000000000001</v>
      </c>
      <c r="I204" s="218"/>
      <c r="J204" s="219">
        <f>ROUND(I204*H204,2)</f>
        <v>0</v>
      </c>
      <c r="K204" s="220"/>
      <c r="L204" s="44"/>
      <c r="M204" s="221" t="s">
        <v>1</v>
      </c>
      <c r="N204" s="222" t="s">
        <v>41</v>
      </c>
      <c r="O204" s="91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5" t="s">
        <v>141</v>
      </c>
      <c r="AT204" s="225" t="s">
        <v>137</v>
      </c>
      <c r="AU204" s="225" t="s">
        <v>85</v>
      </c>
      <c r="AY204" s="17" t="s">
        <v>134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7" t="s">
        <v>81</v>
      </c>
      <c r="BK204" s="226">
        <f>ROUND(I204*H204,2)</f>
        <v>0</v>
      </c>
      <c r="BL204" s="17" t="s">
        <v>141</v>
      </c>
      <c r="BM204" s="225" t="s">
        <v>274</v>
      </c>
    </row>
    <row r="205" s="12" customFormat="1" ht="22.8" customHeight="1">
      <c r="A205" s="12"/>
      <c r="B205" s="197"/>
      <c r="C205" s="198"/>
      <c r="D205" s="199" t="s">
        <v>75</v>
      </c>
      <c r="E205" s="211" t="s">
        <v>275</v>
      </c>
      <c r="F205" s="211" t="s">
        <v>276</v>
      </c>
      <c r="G205" s="198"/>
      <c r="H205" s="198"/>
      <c r="I205" s="201"/>
      <c r="J205" s="212">
        <f>BK205</f>
        <v>0</v>
      </c>
      <c r="K205" s="198"/>
      <c r="L205" s="203"/>
      <c r="M205" s="204"/>
      <c r="N205" s="205"/>
      <c r="O205" s="205"/>
      <c r="P205" s="206">
        <f>P206</f>
        <v>0</v>
      </c>
      <c r="Q205" s="205"/>
      <c r="R205" s="206">
        <f>R206</f>
        <v>0</v>
      </c>
      <c r="S205" s="205"/>
      <c r="T205" s="207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8" t="s">
        <v>81</v>
      </c>
      <c r="AT205" s="209" t="s">
        <v>75</v>
      </c>
      <c r="AU205" s="209" t="s">
        <v>81</v>
      </c>
      <c r="AY205" s="208" t="s">
        <v>134</v>
      </c>
      <c r="BK205" s="210">
        <f>BK206</f>
        <v>0</v>
      </c>
    </row>
    <row r="206" s="2" customFormat="1" ht="21.75" customHeight="1">
      <c r="A206" s="38"/>
      <c r="B206" s="39"/>
      <c r="C206" s="213" t="s">
        <v>277</v>
      </c>
      <c r="D206" s="213" t="s">
        <v>137</v>
      </c>
      <c r="E206" s="214" t="s">
        <v>278</v>
      </c>
      <c r="F206" s="215" t="s">
        <v>279</v>
      </c>
      <c r="G206" s="216" t="s">
        <v>260</v>
      </c>
      <c r="H206" s="217">
        <v>3.2040000000000002</v>
      </c>
      <c r="I206" s="218"/>
      <c r="J206" s="219">
        <f>ROUND(I206*H206,2)</f>
        <v>0</v>
      </c>
      <c r="K206" s="220"/>
      <c r="L206" s="44"/>
      <c r="M206" s="221" t="s">
        <v>1</v>
      </c>
      <c r="N206" s="222" t="s">
        <v>41</v>
      </c>
      <c r="O206" s="91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5" t="s">
        <v>141</v>
      </c>
      <c r="AT206" s="225" t="s">
        <v>137</v>
      </c>
      <c r="AU206" s="225" t="s">
        <v>85</v>
      </c>
      <c r="AY206" s="17" t="s">
        <v>134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7" t="s">
        <v>81</v>
      </c>
      <c r="BK206" s="226">
        <f>ROUND(I206*H206,2)</f>
        <v>0</v>
      </c>
      <c r="BL206" s="17" t="s">
        <v>141</v>
      </c>
      <c r="BM206" s="225" t="s">
        <v>280</v>
      </c>
    </row>
    <row r="207" s="12" customFormat="1" ht="25.92" customHeight="1">
      <c r="A207" s="12"/>
      <c r="B207" s="197"/>
      <c r="C207" s="198"/>
      <c r="D207" s="199" t="s">
        <v>75</v>
      </c>
      <c r="E207" s="200" t="s">
        <v>281</v>
      </c>
      <c r="F207" s="200" t="s">
        <v>282</v>
      </c>
      <c r="G207" s="198"/>
      <c r="H207" s="198"/>
      <c r="I207" s="201"/>
      <c r="J207" s="202">
        <f>BK207</f>
        <v>0</v>
      </c>
      <c r="K207" s="198"/>
      <c r="L207" s="203"/>
      <c r="M207" s="204"/>
      <c r="N207" s="205"/>
      <c r="O207" s="205"/>
      <c r="P207" s="206">
        <f>P208+P216+P224+P278+P287</f>
        <v>0</v>
      </c>
      <c r="Q207" s="205"/>
      <c r="R207" s="206">
        <f>R208+R216+R224+R278+R287</f>
        <v>1.8523002100000001</v>
      </c>
      <c r="S207" s="205"/>
      <c r="T207" s="207">
        <f>T208+T216+T224+T278+T287</f>
        <v>0.1684254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8" t="s">
        <v>85</v>
      </c>
      <c r="AT207" s="209" t="s">
        <v>75</v>
      </c>
      <c r="AU207" s="209" t="s">
        <v>76</v>
      </c>
      <c r="AY207" s="208" t="s">
        <v>134</v>
      </c>
      <c r="BK207" s="210">
        <f>BK208+BK216+BK224+BK278+BK287</f>
        <v>0</v>
      </c>
    </row>
    <row r="208" s="12" customFormat="1" ht="22.8" customHeight="1">
      <c r="A208" s="12"/>
      <c r="B208" s="197"/>
      <c r="C208" s="198"/>
      <c r="D208" s="199" t="s">
        <v>75</v>
      </c>
      <c r="E208" s="211" t="s">
        <v>283</v>
      </c>
      <c r="F208" s="211" t="s">
        <v>284</v>
      </c>
      <c r="G208" s="198"/>
      <c r="H208" s="198"/>
      <c r="I208" s="201"/>
      <c r="J208" s="212">
        <f>BK208</f>
        <v>0</v>
      </c>
      <c r="K208" s="198"/>
      <c r="L208" s="203"/>
      <c r="M208" s="204"/>
      <c r="N208" s="205"/>
      <c r="O208" s="205"/>
      <c r="P208" s="206">
        <f>SUM(P209:P215)</f>
        <v>0</v>
      </c>
      <c r="Q208" s="205"/>
      <c r="R208" s="206">
        <f>SUM(R209:R215)</f>
        <v>0.049026600000000004</v>
      </c>
      <c r="S208" s="205"/>
      <c r="T208" s="207">
        <f>SUM(T209:T215)</f>
        <v>0.077420000000000003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8" t="s">
        <v>85</v>
      </c>
      <c r="AT208" s="209" t="s">
        <v>75</v>
      </c>
      <c r="AU208" s="209" t="s">
        <v>81</v>
      </c>
      <c r="AY208" s="208" t="s">
        <v>134</v>
      </c>
      <c r="BK208" s="210">
        <f>SUM(BK209:BK215)</f>
        <v>0</v>
      </c>
    </row>
    <row r="209" s="2" customFormat="1" ht="33" customHeight="1">
      <c r="A209" s="38"/>
      <c r="B209" s="39"/>
      <c r="C209" s="213" t="s">
        <v>285</v>
      </c>
      <c r="D209" s="213" t="s">
        <v>137</v>
      </c>
      <c r="E209" s="214" t="s">
        <v>286</v>
      </c>
      <c r="F209" s="215" t="s">
        <v>287</v>
      </c>
      <c r="G209" s="216" t="s">
        <v>288</v>
      </c>
      <c r="H209" s="217">
        <v>7</v>
      </c>
      <c r="I209" s="218"/>
      <c r="J209" s="219">
        <f>ROUND(I209*H209,2)</f>
        <v>0</v>
      </c>
      <c r="K209" s="220"/>
      <c r="L209" s="44"/>
      <c r="M209" s="221" t="s">
        <v>1</v>
      </c>
      <c r="N209" s="222" t="s">
        <v>41</v>
      </c>
      <c r="O209" s="91"/>
      <c r="P209" s="223">
        <f>O209*H209</f>
        <v>0</v>
      </c>
      <c r="Q209" s="223">
        <v>0</v>
      </c>
      <c r="R209" s="223">
        <f>Q209*H209</f>
        <v>0</v>
      </c>
      <c r="S209" s="223">
        <v>0.0060000000000000001</v>
      </c>
      <c r="T209" s="224">
        <f>S209*H209</f>
        <v>0.042000000000000003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5" t="s">
        <v>220</v>
      </c>
      <c r="AT209" s="225" t="s">
        <v>137</v>
      </c>
      <c r="AU209" s="225" t="s">
        <v>85</v>
      </c>
      <c r="AY209" s="17" t="s">
        <v>134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7" t="s">
        <v>81</v>
      </c>
      <c r="BK209" s="226">
        <f>ROUND(I209*H209,2)</f>
        <v>0</v>
      </c>
      <c r="BL209" s="17" t="s">
        <v>220</v>
      </c>
      <c r="BM209" s="225" t="s">
        <v>289</v>
      </c>
    </row>
    <row r="210" s="13" customFormat="1">
      <c r="A210" s="13"/>
      <c r="B210" s="227"/>
      <c r="C210" s="228"/>
      <c r="D210" s="229" t="s">
        <v>143</v>
      </c>
      <c r="E210" s="230" t="s">
        <v>1</v>
      </c>
      <c r="F210" s="231" t="s">
        <v>290</v>
      </c>
      <c r="G210" s="228"/>
      <c r="H210" s="232">
        <v>7</v>
      </c>
      <c r="I210" s="233"/>
      <c r="J210" s="228"/>
      <c r="K210" s="228"/>
      <c r="L210" s="234"/>
      <c r="M210" s="235"/>
      <c r="N210" s="236"/>
      <c r="O210" s="236"/>
      <c r="P210" s="236"/>
      <c r="Q210" s="236"/>
      <c r="R210" s="236"/>
      <c r="S210" s="236"/>
      <c r="T210" s="23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8" t="s">
        <v>143</v>
      </c>
      <c r="AU210" s="238" t="s">
        <v>85</v>
      </c>
      <c r="AV210" s="13" t="s">
        <v>85</v>
      </c>
      <c r="AW210" s="13" t="s">
        <v>32</v>
      </c>
      <c r="AX210" s="13" t="s">
        <v>81</v>
      </c>
      <c r="AY210" s="238" t="s">
        <v>134</v>
      </c>
    </row>
    <row r="211" s="2" customFormat="1" ht="16.5" customHeight="1">
      <c r="A211" s="38"/>
      <c r="B211" s="39"/>
      <c r="C211" s="213" t="s">
        <v>291</v>
      </c>
      <c r="D211" s="213" t="s">
        <v>137</v>
      </c>
      <c r="E211" s="214" t="s">
        <v>292</v>
      </c>
      <c r="F211" s="215" t="s">
        <v>293</v>
      </c>
      <c r="G211" s="216" t="s">
        <v>140</v>
      </c>
      <c r="H211" s="217">
        <v>2.919</v>
      </c>
      <c r="I211" s="218"/>
      <c r="J211" s="219">
        <f>ROUND(I211*H211,2)</f>
        <v>0</v>
      </c>
      <c r="K211" s="220"/>
      <c r="L211" s="44"/>
      <c r="M211" s="221" t="s">
        <v>1</v>
      </c>
      <c r="N211" s="222" t="s">
        <v>41</v>
      </c>
      <c r="O211" s="91"/>
      <c r="P211" s="223">
        <f>O211*H211</f>
        <v>0</v>
      </c>
      <c r="Q211" s="223">
        <v>0.0014</v>
      </c>
      <c r="R211" s="223">
        <f>Q211*H211</f>
        <v>0.0040866000000000001</v>
      </c>
      <c r="S211" s="223">
        <v>0</v>
      </c>
      <c r="T211" s="22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5" t="s">
        <v>220</v>
      </c>
      <c r="AT211" s="225" t="s">
        <v>137</v>
      </c>
      <c r="AU211" s="225" t="s">
        <v>85</v>
      </c>
      <c r="AY211" s="17" t="s">
        <v>134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7" t="s">
        <v>81</v>
      </c>
      <c r="BK211" s="226">
        <f>ROUND(I211*H211,2)</f>
        <v>0</v>
      </c>
      <c r="BL211" s="17" t="s">
        <v>220</v>
      </c>
      <c r="BM211" s="225" t="s">
        <v>294</v>
      </c>
    </row>
    <row r="212" s="13" customFormat="1">
      <c r="A212" s="13"/>
      <c r="B212" s="227"/>
      <c r="C212" s="228"/>
      <c r="D212" s="229" t="s">
        <v>143</v>
      </c>
      <c r="E212" s="230" t="s">
        <v>95</v>
      </c>
      <c r="F212" s="231" t="s">
        <v>295</v>
      </c>
      <c r="G212" s="228"/>
      <c r="H212" s="232">
        <v>2.919</v>
      </c>
      <c r="I212" s="233"/>
      <c r="J212" s="228"/>
      <c r="K212" s="228"/>
      <c r="L212" s="234"/>
      <c r="M212" s="235"/>
      <c r="N212" s="236"/>
      <c r="O212" s="236"/>
      <c r="P212" s="236"/>
      <c r="Q212" s="236"/>
      <c r="R212" s="236"/>
      <c r="S212" s="236"/>
      <c r="T212" s="23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8" t="s">
        <v>143</v>
      </c>
      <c r="AU212" s="238" t="s">
        <v>85</v>
      </c>
      <c r="AV212" s="13" t="s">
        <v>85</v>
      </c>
      <c r="AW212" s="13" t="s">
        <v>32</v>
      </c>
      <c r="AX212" s="13" t="s">
        <v>81</v>
      </c>
      <c r="AY212" s="238" t="s">
        <v>134</v>
      </c>
    </row>
    <row r="213" s="2" customFormat="1" ht="24.15" customHeight="1">
      <c r="A213" s="38"/>
      <c r="B213" s="39"/>
      <c r="C213" s="213" t="s">
        <v>296</v>
      </c>
      <c r="D213" s="213" t="s">
        <v>137</v>
      </c>
      <c r="E213" s="214" t="s">
        <v>297</v>
      </c>
      <c r="F213" s="215" t="s">
        <v>298</v>
      </c>
      <c r="G213" s="216" t="s">
        <v>288</v>
      </c>
      <c r="H213" s="217">
        <v>7</v>
      </c>
      <c r="I213" s="218"/>
      <c r="J213" s="219">
        <f>ROUND(I213*H213,2)</f>
        <v>0</v>
      </c>
      <c r="K213" s="220"/>
      <c r="L213" s="44"/>
      <c r="M213" s="221" t="s">
        <v>1</v>
      </c>
      <c r="N213" s="222" t="s">
        <v>41</v>
      </c>
      <c r="O213" s="91"/>
      <c r="P213" s="223">
        <f>O213*H213</f>
        <v>0</v>
      </c>
      <c r="Q213" s="223">
        <v>0.0064200000000000004</v>
      </c>
      <c r="R213" s="223">
        <f>Q213*H213</f>
        <v>0.044940000000000001</v>
      </c>
      <c r="S213" s="223">
        <v>0.0050600000000000003</v>
      </c>
      <c r="T213" s="224">
        <f>S213*H213</f>
        <v>0.03542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5" t="s">
        <v>220</v>
      </c>
      <c r="AT213" s="225" t="s">
        <v>137</v>
      </c>
      <c r="AU213" s="225" t="s">
        <v>85</v>
      </c>
      <c r="AY213" s="17" t="s">
        <v>134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7" t="s">
        <v>81</v>
      </c>
      <c r="BK213" s="226">
        <f>ROUND(I213*H213,2)</f>
        <v>0</v>
      </c>
      <c r="BL213" s="17" t="s">
        <v>220</v>
      </c>
      <c r="BM213" s="225" t="s">
        <v>299</v>
      </c>
    </row>
    <row r="214" s="13" customFormat="1">
      <c r="A214" s="13"/>
      <c r="B214" s="227"/>
      <c r="C214" s="228"/>
      <c r="D214" s="229" t="s">
        <v>143</v>
      </c>
      <c r="E214" s="230" t="s">
        <v>1</v>
      </c>
      <c r="F214" s="231" t="s">
        <v>300</v>
      </c>
      <c r="G214" s="228"/>
      <c r="H214" s="232">
        <v>7</v>
      </c>
      <c r="I214" s="233"/>
      <c r="J214" s="228"/>
      <c r="K214" s="228"/>
      <c r="L214" s="234"/>
      <c r="M214" s="235"/>
      <c r="N214" s="236"/>
      <c r="O214" s="236"/>
      <c r="P214" s="236"/>
      <c r="Q214" s="236"/>
      <c r="R214" s="236"/>
      <c r="S214" s="236"/>
      <c r="T214" s="23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8" t="s">
        <v>143</v>
      </c>
      <c r="AU214" s="238" t="s">
        <v>85</v>
      </c>
      <c r="AV214" s="13" t="s">
        <v>85</v>
      </c>
      <c r="AW214" s="13" t="s">
        <v>32</v>
      </c>
      <c r="AX214" s="13" t="s">
        <v>81</v>
      </c>
      <c r="AY214" s="238" t="s">
        <v>134</v>
      </c>
    </row>
    <row r="215" s="2" customFormat="1" ht="24.15" customHeight="1">
      <c r="A215" s="38"/>
      <c r="B215" s="39"/>
      <c r="C215" s="213" t="s">
        <v>301</v>
      </c>
      <c r="D215" s="213" t="s">
        <v>137</v>
      </c>
      <c r="E215" s="214" t="s">
        <v>302</v>
      </c>
      <c r="F215" s="215" t="s">
        <v>303</v>
      </c>
      <c r="G215" s="216" t="s">
        <v>260</v>
      </c>
      <c r="H215" s="217">
        <v>0.049000000000000002</v>
      </c>
      <c r="I215" s="218"/>
      <c r="J215" s="219">
        <f>ROUND(I215*H215,2)</f>
        <v>0</v>
      </c>
      <c r="K215" s="220"/>
      <c r="L215" s="44"/>
      <c r="M215" s="221" t="s">
        <v>1</v>
      </c>
      <c r="N215" s="222" t="s">
        <v>41</v>
      </c>
      <c r="O215" s="91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5" t="s">
        <v>220</v>
      </c>
      <c r="AT215" s="225" t="s">
        <v>137</v>
      </c>
      <c r="AU215" s="225" t="s">
        <v>85</v>
      </c>
      <c r="AY215" s="17" t="s">
        <v>134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7" t="s">
        <v>81</v>
      </c>
      <c r="BK215" s="226">
        <f>ROUND(I215*H215,2)</f>
        <v>0</v>
      </c>
      <c r="BL215" s="17" t="s">
        <v>220</v>
      </c>
      <c r="BM215" s="225" t="s">
        <v>304</v>
      </c>
    </row>
    <row r="216" s="12" customFormat="1" ht="22.8" customHeight="1">
      <c r="A216" s="12"/>
      <c r="B216" s="197"/>
      <c r="C216" s="198"/>
      <c r="D216" s="199" t="s">
        <v>75</v>
      </c>
      <c r="E216" s="211" t="s">
        <v>305</v>
      </c>
      <c r="F216" s="211" t="s">
        <v>306</v>
      </c>
      <c r="G216" s="198"/>
      <c r="H216" s="198"/>
      <c r="I216" s="201"/>
      <c r="J216" s="212">
        <f>BK216</f>
        <v>0</v>
      </c>
      <c r="K216" s="198"/>
      <c r="L216" s="203"/>
      <c r="M216" s="204"/>
      <c r="N216" s="205"/>
      <c r="O216" s="205"/>
      <c r="P216" s="206">
        <f>SUM(P217:P223)</f>
        <v>0</v>
      </c>
      <c r="Q216" s="205"/>
      <c r="R216" s="206">
        <f>SUM(R217:R223)</f>
        <v>0.053659200000000004</v>
      </c>
      <c r="S216" s="205"/>
      <c r="T216" s="207">
        <f>SUM(T217:T223)</f>
        <v>0.036105400000000003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8" t="s">
        <v>85</v>
      </c>
      <c r="AT216" s="209" t="s">
        <v>75</v>
      </c>
      <c r="AU216" s="209" t="s">
        <v>81</v>
      </c>
      <c r="AY216" s="208" t="s">
        <v>134</v>
      </c>
      <c r="BK216" s="210">
        <f>SUM(BK217:BK223)</f>
        <v>0</v>
      </c>
    </row>
    <row r="217" s="2" customFormat="1" ht="16.5" customHeight="1">
      <c r="A217" s="38"/>
      <c r="B217" s="39"/>
      <c r="C217" s="213" t="s">
        <v>307</v>
      </c>
      <c r="D217" s="213" t="s">
        <v>137</v>
      </c>
      <c r="E217" s="214" t="s">
        <v>308</v>
      </c>
      <c r="F217" s="215" t="s">
        <v>309</v>
      </c>
      <c r="G217" s="216" t="s">
        <v>175</v>
      </c>
      <c r="H217" s="217">
        <v>21.620000000000001</v>
      </c>
      <c r="I217" s="218"/>
      <c r="J217" s="219">
        <f>ROUND(I217*H217,2)</f>
        <v>0</v>
      </c>
      <c r="K217" s="220"/>
      <c r="L217" s="44"/>
      <c r="M217" s="221" t="s">
        <v>1</v>
      </c>
      <c r="N217" s="222" t="s">
        <v>41</v>
      </c>
      <c r="O217" s="91"/>
      <c r="P217" s="223">
        <f>O217*H217</f>
        <v>0</v>
      </c>
      <c r="Q217" s="223">
        <v>0</v>
      </c>
      <c r="R217" s="223">
        <f>Q217*H217</f>
        <v>0</v>
      </c>
      <c r="S217" s="223">
        <v>0.00167</v>
      </c>
      <c r="T217" s="224">
        <f>S217*H217</f>
        <v>0.036105400000000003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5" t="s">
        <v>220</v>
      </c>
      <c r="AT217" s="225" t="s">
        <v>137</v>
      </c>
      <c r="AU217" s="225" t="s">
        <v>85</v>
      </c>
      <c r="AY217" s="17" t="s">
        <v>134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7" t="s">
        <v>81</v>
      </c>
      <c r="BK217" s="226">
        <f>ROUND(I217*H217,2)</f>
        <v>0</v>
      </c>
      <c r="BL217" s="17" t="s">
        <v>220</v>
      </c>
      <c r="BM217" s="225" t="s">
        <v>310</v>
      </c>
    </row>
    <row r="218" s="13" customFormat="1">
      <c r="A218" s="13"/>
      <c r="B218" s="227"/>
      <c r="C218" s="228"/>
      <c r="D218" s="229" t="s">
        <v>143</v>
      </c>
      <c r="E218" s="230" t="s">
        <v>1</v>
      </c>
      <c r="F218" s="231" t="s">
        <v>311</v>
      </c>
      <c r="G218" s="228"/>
      <c r="H218" s="232">
        <v>21.620000000000001</v>
      </c>
      <c r="I218" s="233"/>
      <c r="J218" s="228"/>
      <c r="K218" s="228"/>
      <c r="L218" s="234"/>
      <c r="M218" s="235"/>
      <c r="N218" s="236"/>
      <c r="O218" s="236"/>
      <c r="P218" s="236"/>
      <c r="Q218" s="236"/>
      <c r="R218" s="236"/>
      <c r="S218" s="236"/>
      <c r="T218" s="23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8" t="s">
        <v>143</v>
      </c>
      <c r="AU218" s="238" t="s">
        <v>85</v>
      </c>
      <c r="AV218" s="13" t="s">
        <v>85</v>
      </c>
      <c r="AW218" s="13" t="s">
        <v>32</v>
      </c>
      <c r="AX218" s="13" t="s">
        <v>81</v>
      </c>
      <c r="AY218" s="238" t="s">
        <v>134</v>
      </c>
    </row>
    <row r="219" s="2" customFormat="1" ht="33" customHeight="1">
      <c r="A219" s="38"/>
      <c r="B219" s="39"/>
      <c r="C219" s="213" t="s">
        <v>312</v>
      </c>
      <c r="D219" s="213" t="s">
        <v>137</v>
      </c>
      <c r="E219" s="214" t="s">
        <v>313</v>
      </c>
      <c r="F219" s="215" t="s">
        <v>314</v>
      </c>
      <c r="G219" s="216" t="s">
        <v>175</v>
      </c>
      <c r="H219" s="217">
        <v>12.949999999999999</v>
      </c>
      <c r="I219" s="218"/>
      <c r="J219" s="219">
        <f>ROUND(I219*H219,2)</f>
        <v>0</v>
      </c>
      <c r="K219" s="220"/>
      <c r="L219" s="44"/>
      <c r="M219" s="221" t="s">
        <v>1</v>
      </c>
      <c r="N219" s="222" t="s">
        <v>41</v>
      </c>
      <c r="O219" s="91"/>
      <c r="P219" s="223">
        <f>O219*H219</f>
        <v>0</v>
      </c>
      <c r="Q219" s="223">
        <v>0.0020400000000000001</v>
      </c>
      <c r="R219" s="223">
        <f>Q219*H219</f>
        <v>0.026418000000000001</v>
      </c>
      <c r="S219" s="223">
        <v>0</v>
      </c>
      <c r="T219" s="22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5" t="s">
        <v>220</v>
      </c>
      <c r="AT219" s="225" t="s">
        <v>137</v>
      </c>
      <c r="AU219" s="225" t="s">
        <v>85</v>
      </c>
      <c r="AY219" s="17" t="s">
        <v>134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7" t="s">
        <v>81</v>
      </c>
      <c r="BK219" s="226">
        <f>ROUND(I219*H219,2)</f>
        <v>0</v>
      </c>
      <c r="BL219" s="17" t="s">
        <v>220</v>
      </c>
      <c r="BM219" s="225" t="s">
        <v>315</v>
      </c>
    </row>
    <row r="220" s="13" customFormat="1">
      <c r="A220" s="13"/>
      <c r="B220" s="227"/>
      <c r="C220" s="228"/>
      <c r="D220" s="229" t="s">
        <v>143</v>
      </c>
      <c r="E220" s="230" t="s">
        <v>1</v>
      </c>
      <c r="F220" s="231" t="s">
        <v>316</v>
      </c>
      <c r="G220" s="228"/>
      <c r="H220" s="232">
        <v>12.949999999999999</v>
      </c>
      <c r="I220" s="233"/>
      <c r="J220" s="228"/>
      <c r="K220" s="228"/>
      <c r="L220" s="234"/>
      <c r="M220" s="235"/>
      <c r="N220" s="236"/>
      <c r="O220" s="236"/>
      <c r="P220" s="236"/>
      <c r="Q220" s="236"/>
      <c r="R220" s="236"/>
      <c r="S220" s="236"/>
      <c r="T220" s="23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8" t="s">
        <v>143</v>
      </c>
      <c r="AU220" s="238" t="s">
        <v>85</v>
      </c>
      <c r="AV220" s="13" t="s">
        <v>85</v>
      </c>
      <c r="AW220" s="13" t="s">
        <v>32</v>
      </c>
      <c r="AX220" s="13" t="s">
        <v>81</v>
      </c>
      <c r="AY220" s="238" t="s">
        <v>134</v>
      </c>
    </row>
    <row r="221" s="2" customFormat="1" ht="33" customHeight="1">
      <c r="A221" s="38"/>
      <c r="B221" s="39"/>
      <c r="C221" s="213" t="s">
        <v>317</v>
      </c>
      <c r="D221" s="213" t="s">
        <v>137</v>
      </c>
      <c r="E221" s="214" t="s">
        <v>318</v>
      </c>
      <c r="F221" s="215" t="s">
        <v>319</v>
      </c>
      <c r="G221" s="216" t="s">
        <v>175</v>
      </c>
      <c r="H221" s="217">
        <v>21.620000000000001</v>
      </c>
      <c r="I221" s="218"/>
      <c r="J221" s="219">
        <f>ROUND(I221*H221,2)</f>
        <v>0</v>
      </c>
      <c r="K221" s="220"/>
      <c r="L221" s="44"/>
      <c r="M221" s="221" t="s">
        <v>1</v>
      </c>
      <c r="N221" s="222" t="s">
        <v>41</v>
      </c>
      <c r="O221" s="91"/>
      <c r="P221" s="223">
        <f>O221*H221</f>
        <v>0</v>
      </c>
      <c r="Q221" s="223">
        <v>0.0012600000000000001</v>
      </c>
      <c r="R221" s="223">
        <f>Q221*H221</f>
        <v>0.027241200000000004</v>
      </c>
      <c r="S221" s="223">
        <v>0</v>
      </c>
      <c r="T221" s="22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5" t="s">
        <v>220</v>
      </c>
      <c r="AT221" s="225" t="s">
        <v>137</v>
      </c>
      <c r="AU221" s="225" t="s">
        <v>85</v>
      </c>
      <c r="AY221" s="17" t="s">
        <v>134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7" t="s">
        <v>81</v>
      </c>
      <c r="BK221" s="226">
        <f>ROUND(I221*H221,2)</f>
        <v>0</v>
      </c>
      <c r="BL221" s="17" t="s">
        <v>220</v>
      </c>
      <c r="BM221" s="225" t="s">
        <v>320</v>
      </c>
    </row>
    <row r="222" s="13" customFormat="1">
      <c r="A222" s="13"/>
      <c r="B222" s="227"/>
      <c r="C222" s="228"/>
      <c r="D222" s="229" t="s">
        <v>143</v>
      </c>
      <c r="E222" s="230" t="s">
        <v>1</v>
      </c>
      <c r="F222" s="231" t="s">
        <v>321</v>
      </c>
      <c r="G222" s="228"/>
      <c r="H222" s="232">
        <v>21.620000000000001</v>
      </c>
      <c r="I222" s="233"/>
      <c r="J222" s="228"/>
      <c r="K222" s="228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143</v>
      </c>
      <c r="AU222" s="238" t="s">
        <v>85</v>
      </c>
      <c r="AV222" s="13" t="s">
        <v>85</v>
      </c>
      <c r="AW222" s="13" t="s">
        <v>32</v>
      </c>
      <c r="AX222" s="13" t="s">
        <v>81</v>
      </c>
      <c r="AY222" s="238" t="s">
        <v>134</v>
      </c>
    </row>
    <row r="223" s="2" customFormat="1" ht="24.15" customHeight="1">
      <c r="A223" s="38"/>
      <c r="B223" s="39"/>
      <c r="C223" s="213" t="s">
        <v>322</v>
      </c>
      <c r="D223" s="213" t="s">
        <v>137</v>
      </c>
      <c r="E223" s="214" t="s">
        <v>323</v>
      </c>
      <c r="F223" s="215" t="s">
        <v>324</v>
      </c>
      <c r="G223" s="216" t="s">
        <v>260</v>
      </c>
      <c r="H223" s="217">
        <v>0.053999999999999999</v>
      </c>
      <c r="I223" s="218"/>
      <c r="J223" s="219">
        <f>ROUND(I223*H223,2)</f>
        <v>0</v>
      </c>
      <c r="K223" s="220"/>
      <c r="L223" s="44"/>
      <c r="M223" s="221" t="s">
        <v>1</v>
      </c>
      <c r="N223" s="222" t="s">
        <v>41</v>
      </c>
      <c r="O223" s="91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5" t="s">
        <v>220</v>
      </c>
      <c r="AT223" s="225" t="s">
        <v>137</v>
      </c>
      <c r="AU223" s="225" t="s">
        <v>85</v>
      </c>
      <c r="AY223" s="17" t="s">
        <v>134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7" t="s">
        <v>81</v>
      </c>
      <c r="BK223" s="226">
        <f>ROUND(I223*H223,2)</f>
        <v>0</v>
      </c>
      <c r="BL223" s="17" t="s">
        <v>220</v>
      </c>
      <c r="BM223" s="225" t="s">
        <v>325</v>
      </c>
    </row>
    <row r="224" s="12" customFormat="1" ht="22.8" customHeight="1">
      <c r="A224" s="12"/>
      <c r="B224" s="197"/>
      <c r="C224" s="198"/>
      <c r="D224" s="199" t="s">
        <v>75</v>
      </c>
      <c r="E224" s="211" t="s">
        <v>326</v>
      </c>
      <c r="F224" s="211" t="s">
        <v>327</v>
      </c>
      <c r="G224" s="198"/>
      <c r="H224" s="198"/>
      <c r="I224" s="201"/>
      <c r="J224" s="212">
        <f>BK224</f>
        <v>0</v>
      </c>
      <c r="K224" s="198"/>
      <c r="L224" s="203"/>
      <c r="M224" s="204"/>
      <c r="N224" s="205"/>
      <c r="O224" s="205"/>
      <c r="P224" s="206">
        <f>SUM(P225:P277)</f>
        <v>0</v>
      </c>
      <c r="Q224" s="205"/>
      <c r="R224" s="206">
        <f>SUM(R225:R277)</f>
        <v>1.4428020300000002</v>
      </c>
      <c r="S224" s="205"/>
      <c r="T224" s="207">
        <f>SUM(T225:T277)</f>
        <v>0.054899999999999997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8" t="s">
        <v>85</v>
      </c>
      <c r="AT224" s="209" t="s">
        <v>75</v>
      </c>
      <c r="AU224" s="209" t="s">
        <v>81</v>
      </c>
      <c r="AY224" s="208" t="s">
        <v>134</v>
      </c>
      <c r="BK224" s="210">
        <f>SUM(BK225:BK277)</f>
        <v>0</v>
      </c>
    </row>
    <row r="225" s="2" customFormat="1" ht="24.15" customHeight="1">
      <c r="A225" s="38"/>
      <c r="B225" s="39"/>
      <c r="C225" s="213" t="s">
        <v>328</v>
      </c>
      <c r="D225" s="213" t="s">
        <v>137</v>
      </c>
      <c r="E225" s="214" t="s">
        <v>329</v>
      </c>
      <c r="F225" s="215" t="s">
        <v>330</v>
      </c>
      <c r="G225" s="216" t="s">
        <v>140</v>
      </c>
      <c r="H225" s="217">
        <v>38.209000000000003</v>
      </c>
      <c r="I225" s="218"/>
      <c r="J225" s="219">
        <f>ROUND(I225*H225,2)</f>
        <v>0</v>
      </c>
      <c r="K225" s="220"/>
      <c r="L225" s="44"/>
      <c r="M225" s="221" t="s">
        <v>1</v>
      </c>
      <c r="N225" s="222" t="s">
        <v>41</v>
      </c>
      <c r="O225" s="91"/>
      <c r="P225" s="223">
        <f>O225*H225</f>
        <v>0</v>
      </c>
      <c r="Q225" s="223">
        <v>0.00025000000000000001</v>
      </c>
      <c r="R225" s="223">
        <f>Q225*H225</f>
        <v>0.0095522500000000017</v>
      </c>
      <c r="S225" s="223">
        <v>0</v>
      </c>
      <c r="T225" s="22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5" t="s">
        <v>220</v>
      </c>
      <c r="AT225" s="225" t="s">
        <v>137</v>
      </c>
      <c r="AU225" s="225" t="s">
        <v>85</v>
      </c>
      <c r="AY225" s="17" t="s">
        <v>134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7" t="s">
        <v>81</v>
      </c>
      <c r="BK225" s="226">
        <f>ROUND(I225*H225,2)</f>
        <v>0</v>
      </c>
      <c r="BL225" s="17" t="s">
        <v>220</v>
      </c>
      <c r="BM225" s="225" t="s">
        <v>331</v>
      </c>
    </row>
    <row r="226" s="13" customFormat="1">
      <c r="A226" s="13"/>
      <c r="B226" s="227"/>
      <c r="C226" s="228"/>
      <c r="D226" s="229" t="s">
        <v>143</v>
      </c>
      <c r="E226" s="230" t="s">
        <v>1</v>
      </c>
      <c r="F226" s="231" t="s">
        <v>332</v>
      </c>
      <c r="G226" s="228"/>
      <c r="H226" s="232">
        <v>6.0540000000000003</v>
      </c>
      <c r="I226" s="233"/>
      <c r="J226" s="228"/>
      <c r="K226" s="228"/>
      <c r="L226" s="234"/>
      <c r="M226" s="235"/>
      <c r="N226" s="236"/>
      <c r="O226" s="236"/>
      <c r="P226" s="236"/>
      <c r="Q226" s="236"/>
      <c r="R226" s="236"/>
      <c r="S226" s="236"/>
      <c r="T226" s="23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8" t="s">
        <v>143</v>
      </c>
      <c r="AU226" s="238" t="s">
        <v>85</v>
      </c>
      <c r="AV226" s="13" t="s">
        <v>85</v>
      </c>
      <c r="AW226" s="13" t="s">
        <v>32</v>
      </c>
      <c r="AX226" s="13" t="s">
        <v>76</v>
      </c>
      <c r="AY226" s="238" t="s">
        <v>134</v>
      </c>
    </row>
    <row r="227" s="13" customFormat="1">
      <c r="A227" s="13"/>
      <c r="B227" s="227"/>
      <c r="C227" s="228"/>
      <c r="D227" s="229" t="s">
        <v>143</v>
      </c>
      <c r="E227" s="230" t="s">
        <v>1</v>
      </c>
      <c r="F227" s="231" t="s">
        <v>333</v>
      </c>
      <c r="G227" s="228"/>
      <c r="H227" s="232">
        <v>1.637</v>
      </c>
      <c r="I227" s="233"/>
      <c r="J227" s="228"/>
      <c r="K227" s="228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143</v>
      </c>
      <c r="AU227" s="238" t="s">
        <v>85</v>
      </c>
      <c r="AV227" s="13" t="s">
        <v>85</v>
      </c>
      <c r="AW227" s="13" t="s">
        <v>32</v>
      </c>
      <c r="AX227" s="13" t="s">
        <v>76</v>
      </c>
      <c r="AY227" s="238" t="s">
        <v>134</v>
      </c>
    </row>
    <row r="228" s="13" customFormat="1">
      <c r="A228" s="13"/>
      <c r="B228" s="227"/>
      <c r="C228" s="228"/>
      <c r="D228" s="229" t="s">
        <v>143</v>
      </c>
      <c r="E228" s="230" t="s">
        <v>1</v>
      </c>
      <c r="F228" s="231" t="s">
        <v>334</v>
      </c>
      <c r="G228" s="228"/>
      <c r="H228" s="232">
        <v>1.9359999999999999</v>
      </c>
      <c r="I228" s="233"/>
      <c r="J228" s="228"/>
      <c r="K228" s="228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143</v>
      </c>
      <c r="AU228" s="238" t="s">
        <v>85</v>
      </c>
      <c r="AV228" s="13" t="s">
        <v>85</v>
      </c>
      <c r="AW228" s="13" t="s">
        <v>32</v>
      </c>
      <c r="AX228" s="13" t="s">
        <v>76</v>
      </c>
      <c r="AY228" s="238" t="s">
        <v>134</v>
      </c>
    </row>
    <row r="229" s="13" customFormat="1">
      <c r="A229" s="13"/>
      <c r="B229" s="227"/>
      <c r="C229" s="228"/>
      <c r="D229" s="229" t="s">
        <v>143</v>
      </c>
      <c r="E229" s="230" t="s">
        <v>1</v>
      </c>
      <c r="F229" s="231" t="s">
        <v>335</v>
      </c>
      <c r="G229" s="228"/>
      <c r="H229" s="232">
        <v>12.32</v>
      </c>
      <c r="I229" s="233"/>
      <c r="J229" s="228"/>
      <c r="K229" s="228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143</v>
      </c>
      <c r="AU229" s="238" t="s">
        <v>85</v>
      </c>
      <c r="AV229" s="13" t="s">
        <v>85</v>
      </c>
      <c r="AW229" s="13" t="s">
        <v>32</v>
      </c>
      <c r="AX229" s="13" t="s">
        <v>76</v>
      </c>
      <c r="AY229" s="238" t="s">
        <v>134</v>
      </c>
    </row>
    <row r="230" s="13" customFormat="1">
      <c r="A230" s="13"/>
      <c r="B230" s="227"/>
      <c r="C230" s="228"/>
      <c r="D230" s="229" t="s">
        <v>143</v>
      </c>
      <c r="E230" s="230" t="s">
        <v>1</v>
      </c>
      <c r="F230" s="231" t="s">
        <v>336</v>
      </c>
      <c r="G230" s="228"/>
      <c r="H230" s="232">
        <v>3.1150000000000002</v>
      </c>
      <c r="I230" s="233"/>
      <c r="J230" s="228"/>
      <c r="K230" s="228"/>
      <c r="L230" s="234"/>
      <c r="M230" s="235"/>
      <c r="N230" s="236"/>
      <c r="O230" s="236"/>
      <c r="P230" s="236"/>
      <c r="Q230" s="236"/>
      <c r="R230" s="236"/>
      <c r="S230" s="236"/>
      <c r="T230" s="23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8" t="s">
        <v>143</v>
      </c>
      <c r="AU230" s="238" t="s">
        <v>85</v>
      </c>
      <c r="AV230" s="13" t="s">
        <v>85</v>
      </c>
      <c r="AW230" s="13" t="s">
        <v>32</v>
      </c>
      <c r="AX230" s="13" t="s">
        <v>76</v>
      </c>
      <c r="AY230" s="238" t="s">
        <v>134</v>
      </c>
    </row>
    <row r="231" s="13" customFormat="1">
      <c r="A231" s="13"/>
      <c r="B231" s="227"/>
      <c r="C231" s="228"/>
      <c r="D231" s="229" t="s">
        <v>143</v>
      </c>
      <c r="E231" s="230" t="s">
        <v>1</v>
      </c>
      <c r="F231" s="231" t="s">
        <v>337</v>
      </c>
      <c r="G231" s="228"/>
      <c r="H231" s="232">
        <v>6.3360000000000003</v>
      </c>
      <c r="I231" s="233"/>
      <c r="J231" s="228"/>
      <c r="K231" s="228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143</v>
      </c>
      <c r="AU231" s="238" t="s">
        <v>85</v>
      </c>
      <c r="AV231" s="13" t="s">
        <v>85</v>
      </c>
      <c r="AW231" s="13" t="s">
        <v>32</v>
      </c>
      <c r="AX231" s="13" t="s">
        <v>76</v>
      </c>
      <c r="AY231" s="238" t="s">
        <v>134</v>
      </c>
    </row>
    <row r="232" s="13" customFormat="1">
      <c r="A232" s="13"/>
      <c r="B232" s="227"/>
      <c r="C232" s="228"/>
      <c r="D232" s="229" t="s">
        <v>143</v>
      </c>
      <c r="E232" s="230" t="s">
        <v>1</v>
      </c>
      <c r="F232" s="231" t="s">
        <v>338</v>
      </c>
      <c r="G232" s="228"/>
      <c r="H232" s="232">
        <v>3.2909999999999999</v>
      </c>
      <c r="I232" s="233"/>
      <c r="J232" s="228"/>
      <c r="K232" s="228"/>
      <c r="L232" s="234"/>
      <c r="M232" s="235"/>
      <c r="N232" s="236"/>
      <c r="O232" s="236"/>
      <c r="P232" s="236"/>
      <c r="Q232" s="236"/>
      <c r="R232" s="236"/>
      <c r="S232" s="236"/>
      <c r="T232" s="23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8" t="s">
        <v>143</v>
      </c>
      <c r="AU232" s="238" t="s">
        <v>85</v>
      </c>
      <c r="AV232" s="13" t="s">
        <v>85</v>
      </c>
      <c r="AW232" s="13" t="s">
        <v>32</v>
      </c>
      <c r="AX232" s="13" t="s">
        <v>76</v>
      </c>
      <c r="AY232" s="238" t="s">
        <v>134</v>
      </c>
    </row>
    <row r="233" s="13" customFormat="1">
      <c r="A233" s="13"/>
      <c r="B233" s="227"/>
      <c r="C233" s="228"/>
      <c r="D233" s="229" t="s">
        <v>143</v>
      </c>
      <c r="E233" s="230" t="s">
        <v>1</v>
      </c>
      <c r="F233" s="231" t="s">
        <v>339</v>
      </c>
      <c r="G233" s="228"/>
      <c r="H233" s="232">
        <v>3.52</v>
      </c>
      <c r="I233" s="233"/>
      <c r="J233" s="228"/>
      <c r="K233" s="228"/>
      <c r="L233" s="234"/>
      <c r="M233" s="235"/>
      <c r="N233" s="236"/>
      <c r="O233" s="236"/>
      <c r="P233" s="236"/>
      <c r="Q233" s="236"/>
      <c r="R233" s="236"/>
      <c r="S233" s="236"/>
      <c r="T233" s="23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8" t="s">
        <v>143</v>
      </c>
      <c r="AU233" s="238" t="s">
        <v>85</v>
      </c>
      <c r="AV233" s="13" t="s">
        <v>85</v>
      </c>
      <c r="AW233" s="13" t="s">
        <v>32</v>
      </c>
      <c r="AX233" s="13" t="s">
        <v>76</v>
      </c>
      <c r="AY233" s="238" t="s">
        <v>134</v>
      </c>
    </row>
    <row r="234" s="14" customFormat="1">
      <c r="A234" s="14"/>
      <c r="B234" s="239"/>
      <c r="C234" s="240"/>
      <c r="D234" s="229" t="s">
        <v>143</v>
      </c>
      <c r="E234" s="241" t="s">
        <v>1</v>
      </c>
      <c r="F234" s="242" t="s">
        <v>153</v>
      </c>
      <c r="G234" s="240"/>
      <c r="H234" s="243">
        <v>38.209000000000003</v>
      </c>
      <c r="I234" s="244"/>
      <c r="J234" s="240"/>
      <c r="K234" s="240"/>
      <c r="L234" s="245"/>
      <c r="M234" s="246"/>
      <c r="N234" s="247"/>
      <c r="O234" s="247"/>
      <c r="P234" s="247"/>
      <c r="Q234" s="247"/>
      <c r="R234" s="247"/>
      <c r="S234" s="247"/>
      <c r="T234" s="24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9" t="s">
        <v>143</v>
      </c>
      <c r="AU234" s="249" t="s">
        <v>85</v>
      </c>
      <c r="AV234" s="14" t="s">
        <v>141</v>
      </c>
      <c r="AW234" s="14" t="s">
        <v>32</v>
      </c>
      <c r="AX234" s="14" t="s">
        <v>81</v>
      </c>
      <c r="AY234" s="249" t="s">
        <v>134</v>
      </c>
    </row>
    <row r="235" s="2" customFormat="1" ht="24.15" customHeight="1">
      <c r="A235" s="38"/>
      <c r="B235" s="39"/>
      <c r="C235" s="260" t="s">
        <v>340</v>
      </c>
      <c r="D235" s="260" t="s">
        <v>180</v>
      </c>
      <c r="E235" s="261" t="s">
        <v>341</v>
      </c>
      <c r="F235" s="262" t="s">
        <v>342</v>
      </c>
      <c r="G235" s="263" t="s">
        <v>140</v>
      </c>
      <c r="H235" s="264">
        <v>38.209000000000003</v>
      </c>
      <c r="I235" s="265"/>
      <c r="J235" s="266">
        <f>ROUND(I235*H235,2)</f>
        <v>0</v>
      </c>
      <c r="K235" s="267"/>
      <c r="L235" s="268"/>
      <c r="M235" s="269" t="s">
        <v>1</v>
      </c>
      <c r="N235" s="270" t="s">
        <v>41</v>
      </c>
      <c r="O235" s="91"/>
      <c r="P235" s="223">
        <f>O235*H235</f>
        <v>0</v>
      </c>
      <c r="Q235" s="223">
        <v>0.036420000000000001</v>
      </c>
      <c r="R235" s="223">
        <f>Q235*H235</f>
        <v>1.3915717800000003</v>
      </c>
      <c r="S235" s="223">
        <v>0</v>
      </c>
      <c r="T235" s="22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5" t="s">
        <v>307</v>
      </c>
      <c r="AT235" s="225" t="s">
        <v>180</v>
      </c>
      <c r="AU235" s="225" t="s">
        <v>85</v>
      </c>
      <c r="AY235" s="17" t="s">
        <v>134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7" t="s">
        <v>81</v>
      </c>
      <c r="BK235" s="226">
        <f>ROUND(I235*H235,2)</f>
        <v>0</v>
      </c>
      <c r="BL235" s="17" t="s">
        <v>220</v>
      </c>
      <c r="BM235" s="225" t="s">
        <v>343</v>
      </c>
    </row>
    <row r="236" s="13" customFormat="1">
      <c r="A236" s="13"/>
      <c r="B236" s="227"/>
      <c r="C236" s="228"/>
      <c r="D236" s="229" t="s">
        <v>143</v>
      </c>
      <c r="E236" s="230" t="s">
        <v>1</v>
      </c>
      <c r="F236" s="231" t="s">
        <v>332</v>
      </c>
      <c r="G236" s="228"/>
      <c r="H236" s="232">
        <v>6.0540000000000003</v>
      </c>
      <c r="I236" s="233"/>
      <c r="J236" s="228"/>
      <c r="K236" s="228"/>
      <c r="L236" s="234"/>
      <c r="M236" s="235"/>
      <c r="N236" s="236"/>
      <c r="O236" s="236"/>
      <c r="P236" s="236"/>
      <c r="Q236" s="236"/>
      <c r="R236" s="236"/>
      <c r="S236" s="236"/>
      <c r="T236" s="23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8" t="s">
        <v>143</v>
      </c>
      <c r="AU236" s="238" t="s">
        <v>85</v>
      </c>
      <c r="AV236" s="13" t="s">
        <v>85</v>
      </c>
      <c r="AW236" s="13" t="s">
        <v>32</v>
      </c>
      <c r="AX236" s="13" t="s">
        <v>76</v>
      </c>
      <c r="AY236" s="238" t="s">
        <v>134</v>
      </c>
    </row>
    <row r="237" s="13" customFormat="1">
      <c r="A237" s="13"/>
      <c r="B237" s="227"/>
      <c r="C237" s="228"/>
      <c r="D237" s="229" t="s">
        <v>143</v>
      </c>
      <c r="E237" s="230" t="s">
        <v>1</v>
      </c>
      <c r="F237" s="231" t="s">
        <v>333</v>
      </c>
      <c r="G237" s="228"/>
      <c r="H237" s="232">
        <v>1.637</v>
      </c>
      <c r="I237" s="233"/>
      <c r="J237" s="228"/>
      <c r="K237" s="228"/>
      <c r="L237" s="234"/>
      <c r="M237" s="235"/>
      <c r="N237" s="236"/>
      <c r="O237" s="236"/>
      <c r="P237" s="236"/>
      <c r="Q237" s="236"/>
      <c r="R237" s="236"/>
      <c r="S237" s="236"/>
      <c r="T237" s="23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8" t="s">
        <v>143</v>
      </c>
      <c r="AU237" s="238" t="s">
        <v>85</v>
      </c>
      <c r="AV237" s="13" t="s">
        <v>85</v>
      </c>
      <c r="AW237" s="13" t="s">
        <v>32</v>
      </c>
      <c r="AX237" s="13" t="s">
        <v>76</v>
      </c>
      <c r="AY237" s="238" t="s">
        <v>134</v>
      </c>
    </row>
    <row r="238" s="13" customFormat="1">
      <c r="A238" s="13"/>
      <c r="B238" s="227"/>
      <c r="C238" s="228"/>
      <c r="D238" s="229" t="s">
        <v>143</v>
      </c>
      <c r="E238" s="230" t="s">
        <v>1</v>
      </c>
      <c r="F238" s="231" t="s">
        <v>334</v>
      </c>
      <c r="G238" s="228"/>
      <c r="H238" s="232">
        <v>1.9359999999999999</v>
      </c>
      <c r="I238" s="233"/>
      <c r="J238" s="228"/>
      <c r="K238" s="228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143</v>
      </c>
      <c r="AU238" s="238" t="s">
        <v>85</v>
      </c>
      <c r="AV238" s="13" t="s">
        <v>85</v>
      </c>
      <c r="AW238" s="13" t="s">
        <v>32</v>
      </c>
      <c r="AX238" s="13" t="s">
        <v>76</v>
      </c>
      <c r="AY238" s="238" t="s">
        <v>134</v>
      </c>
    </row>
    <row r="239" s="13" customFormat="1">
      <c r="A239" s="13"/>
      <c r="B239" s="227"/>
      <c r="C239" s="228"/>
      <c r="D239" s="229" t="s">
        <v>143</v>
      </c>
      <c r="E239" s="230" t="s">
        <v>1</v>
      </c>
      <c r="F239" s="231" t="s">
        <v>335</v>
      </c>
      <c r="G239" s="228"/>
      <c r="H239" s="232">
        <v>12.32</v>
      </c>
      <c r="I239" s="233"/>
      <c r="J239" s="228"/>
      <c r="K239" s="228"/>
      <c r="L239" s="234"/>
      <c r="M239" s="235"/>
      <c r="N239" s="236"/>
      <c r="O239" s="236"/>
      <c r="P239" s="236"/>
      <c r="Q239" s="236"/>
      <c r="R239" s="236"/>
      <c r="S239" s="236"/>
      <c r="T239" s="23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8" t="s">
        <v>143</v>
      </c>
      <c r="AU239" s="238" t="s">
        <v>85</v>
      </c>
      <c r="AV239" s="13" t="s">
        <v>85</v>
      </c>
      <c r="AW239" s="13" t="s">
        <v>32</v>
      </c>
      <c r="AX239" s="13" t="s">
        <v>76</v>
      </c>
      <c r="AY239" s="238" t="s">
        <v>134</v>
      </c>
    </row>
    <row r="240" s="13" customFormat="1">
      <c r="A240" s="13"/>
      <c r="B240" s="227"/>
      <c r="C240" s="228"/>
      <c r="D240" s="229" t="s">
        <v>143</v>
      </c>
      <c r="E240" s="230" t="s">
        <v>1</v>
      </c>
      <c r="F240" s="231" t="s">
        <v>336</v>
      </c>
      <c r="G240" s="228"/>
      <c r="H240" s="232">
        <v>3.1150000000000002</v>
      </c>
      <c r="I240" s="233"/>
      <c r="J240" s="228"/>
      <c r="K240" s="228"/>
      <c r="L240" s="234"/>
      <c r="M240" s="235"/>
      <c r="N240" s="236"/>
      <c r="O240" s="236"/>
      <c r="P240" s="236"/>
      <c r="Q240" s="236"/>
      <c r="R240" s="236"/>
      <c r="S240" s="236"/>
      <c r="T240" s="23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8" t="s">
        <v>143</v>
      </c>
      <c r="AU240" s="238" t="s">
        <v>85</v>
      </c>
      <c r="AV240" s="13" t="s">
        <v>85</v>
      </c>
      <c r="AW240" s="13" t="s">
        <v>32</v>
      </c>
      <c r="AX240" s="13" t="s">
        <v>76</v>
      </c>
      <c r="AY240" s="238" t="s">
        <v>134</v>
      </c>
    </row>
    <row r="241" s="13" customFormat="1">
      <c r="A241" s="13"/>
      <c r="B241" s="227"/>
      <c r="C241" s="228"/>
      <c r="D241" s="229" t="s">
        <v>143</v>
      </c>
      <c r="E241" s="230" t="s">
        <v>1</v>
      </c>
      <c r="F241" s="231" t="s">
        <v>337</v>
      </c>
      <c r="G241" s="228"/>
      <c r="H241" s="232">
        <v>6.3360000000000003</v>
      </c>
      <c r="I241" s="233"/>
      <c r="J241" s="228"/>
      <c r="K241" s="228"/>
      <c r="L241" s="234"/>
      <c r="M241" s="235"/>
      <c r="N241" s="236"/>
      <c r="O241" s="236"/>
      <c r="P241" s="236"/>
      <c r="Q241" s="236"/>
      <c r="R241" s="236"/>
      <c r="S241" s="236"/>
      <c r="T241" s="23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8" t="s">
        <v>143</v>
      </c>
      <c r="AU241" s="238" t="s">
        <v>85</v>
      </c>
      <c r="AV241" s="13" t="s">
        <v>85</v>
      </c>
      <c r="AW241" s="13" t="s">
        <v>32</v>
      </c>
      <c r="AX241" s="13" t="s">
        <v>76</v>
      </c>
      <c r="AY241" s="238" t="s">
        <v>134</v>
      </c>
    </row>
    <row r="242" s="13" customFormat="1">
      <c r="A242" s="13"/>
      <c r="B242" s="227"/>
      <c r="C242" s="228"/>
      <c r="D242" s="229" t="s">
        <v>143</v>
      </c>
      <c r="E242" s="230" t="s">
        <v>1</v>
      </c>
      <c r="F242" s="231" t="s">
        <v>338</v>
      </c>
      <c r="G242" s="228"/>
      <c r="H242" s="232">
        <v>3.2909999999999999</v>
      </c>
      <c r="I242" s="233"/>
      <c r="J242" s="228"/>
      <c r="K242" s="228"/>
      <c r="L242" s="234"/>
      <c r="M242" s="235"/>
      <c r="N242" s="236"/>
      <c r="O242" s="236"/>
      <c r="P242" s="236"/>
      <c r="Q242" s="236"/>
      <c r="R242" s="236"/>
      <c r="S242" s="236"/>
      <c r="T242" s="23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8" t="s">
        <v>143</v>
      </c>
      <c r="AU242" s="238" t="s">
        <v>85</v>
      </c>
      <c r="AV242" s="13" t="s">
        <v>85</v>
      </c>
      <c r="AW242" s="13" t="s">
        <v>32</v>
      </c>
      <c r="AX242" s="13" t="s">
        <v>76</v>
      </c>
      <c r="AY242" s="238" t="s">
        <v>134</v>
      </c>
    </row>
    <row r="243" s="13" customFormat="1">
      <c r="A243" s="13"/>
      <c r="B243" s="227"/>
      <c r="C243" s="228"/>
      <c r="D243" s="229" t="s">
        <v>143</v>
      </c>
      <c r="E243" s="230" t="s">
        <v>1</v>
      </c>
      <c r="F243" s="231" t="s">
        <v>339</v>
      </c>
      <c r="G243" s="228"/>
      <c r="H243" s="232">
        <v>3.52</v>
      </c>
      <c r="I243" s="233"/>
      <c r="J243" s="228"/>
      <c r="K243" s="228"/>
      <c r="L243" s="234"/>
      <c r="M243" s="235"/>
      <c r="N243" s="236"/>
      <c r="O243" s="236"/>
      <c r="P243" s="236"/>
      <c r="Q243" s="236"/>
      <c r="R243" s="236"/>
      <c r="S243" s="236"/>
      <c r="T243" s="23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8" t="s">
        <v>143</v>
      </c>
      <c r="AU243" s="238" t="s">
        <v>85</v>
      </c>
      <c r="AV243" s="13" t="s">
        <v>85</v>
      </c>
      <c r="AW243" s="13" t="s">
        <v>32</v>
      </c>
      <c r="AX243" s="13" t="s">
        <v>76</v>
      </c>
      <c r="AY243" s="238" t="s">
        <v>134</v>
      </c>
    </row>
    <row r="244" s="14" customFormat="1">
      <c r="A244" s="14"/>
      <c r="B244" s="239"/>
      <c r="C244" s="240"/>
      <c r="D244" s="229" t="s">
        <v>143</v>
      </c>
      <c r="E244" s="241" t="s">
        <v>1</v>
      </c>
      <c r="F244" s="242" t="s">
        <v>153</v>
      </c>
      <c r="G244" s="240"/>
      <c r="H244" s="243">
        <v>38.209000000000003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9" t="s">
        <v>143</v>
      </c>
      <c r="AU244" s="249" t="s">
        <v>85</v>
      </c>
      <c r="AV244" s="14" t="s">
        <v>141</v>
      </c>
      <c r="AW244" s="14" t="s">
        <v>32</v>
      </c>
      <c r="AX244" s="14" t="s">
        <v>81</v>
      </c>
      <c r="AY244" s="249" t="s">
        <v>134</v>
      </c>
    </row>
    <row r="245" s="2" customFormat="1" ht="24.15" customHeight="1">
      <c r="A245" s="38"/>
      <c r="B245" s="39"/>
      <c r="C245" s="213" t="s">
        <v>344</v>
      </c>
      <c r="D245" s="213" t="s">
        <v>137</v>
      </c>
      <c r="E245" s="214" t="s">
        <v>345</v>
      </c>
      <c r="F245" s="215" t="s">
        <v>346</v>
      </c>
      <c r="G245" s="216" t="s">
        <v>175</v>
      </c>
      <c r="H245" s="217">
        <v>27.449999999999999</v>
      </c>
      <c r="I245" s="218"/>
      <c r="J245" s="219">
        <f>ROUND(I245*H245,2)</f>
        <v>0</v>
      </c>
      <c r="K245" s="220"/>
      <c r="L245" s="44"/>
      <c r="M245" s="221" t="s">
        <v>1</v>
      </c>
      <c r="N245" s="222" t="s">
        <v>41</v>
      </c>
      <c r="O245" s="91"/>
      <c r="P245" s="223">
        <f>O245*H245</f>
        <v>0</v>
      </c>
      <c r="Q245" s="223">
        <v>0</v>
      </c>
      <c r="R245" s="223">
        <f>Q245*H245</f>
        <v>0</v>
      </c>
      <c r="S245" s="223">
        <v>0.002</v>
      </c>
      <c r="T245" s="224">
        <f>S245*H245</f>
        <v>0.054899999999999997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5" t="s">
        <v>220</v>
      </c>
      <c r="AT245" s="225" t="s">
        <v>137</v>
      </c>
      <c r="AU245" s="225" t="s">
        <v>85</v>
      </c>
      <c r="AY245" s="17" t="s">
        <v>134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7" t="s">
        <v>81</v>
      </c>
      <c r="BK245" s="226">
        <f>ROUND(I245*H245,2)</f>
        <v>0</v>
      </c>
      <c r="BL245" s="17" t="s">
        <v>220</v>
      </c>
      <c r="BM245" s="225" t="s">
        <v>347</v>
      </c>
    </row>
    <row r="246" s="13" customFormat="1">
      <c r="A246" s="13"/>
      <c r="B246" s="227"/>
      <c r="C246" s="228"/>
      <c r="D246" s="229" t="s">
        <v>143</v>
      </c>
      <c r="E246" s="230" t="s">
        <v>1</v>
      </c>
      <c r="F246" s="231" t="s">
        <v>348</v>
      </c>
      <c r="G246" s="228"/>
      <c r="H246" s="232">
        <v>27.449999999999999</v>
      </c>
      <c r="I246" s="233"/>
      <c r="J246" s="228"/>
      <c r="K246" s="228"/>
      <c r="L246" s="234"/>
      <c r="M246" s="235"/>
      <c r="N246" s="236"/>
      <c r="O246" s="236"/>
      <c r="P246" s="236"/>
      <c r="Q246" s="236"/>
      <c r="R246" s="236"/>
      <c r="S246" s="236"/>
      <c r="T246" s="23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8" t="s">
        <v>143</v>
      </c>
      <c r="AU246" s="238" t="s">
        <v>85</v>
      </c>
      <c r="AV246" s="13" t="s">
        <v>85</v>
      </c>
      <c r="AW246" s="13" t="s">
        <v>32</v>
      </c>
      <c r="AX246" s="13" t="s">
        <v>81</v>
      </c>
      <c r="AY246" s="238" t="s">
        <v>134</v>
      </c>
    </row>
    <row r="247" s="2" customFormat="1" ht="24.15" customHeight="1">
      <c r="A247" s="38"/>
      <c r="B247" s="39"/>
      <c r="C247" s="213" t="s">
        <v>349</v>
      </c>
      <c r="D247" s="213" t="s">
        <v>137</v>
      </c>
      <c r="E247" s="214" t="s">
        <v>350</v>
      </c>
      <c r="F247" s="215" t="s">
        <v>351</v>
      </c>
      <c r="G247" s="216" t="s">
        <v>175</v>
      </c>
      <c r="H247" s="217">
        <v>21.710000000000001</v>
      </c>
      <c r="I247" s="218"/>
      <c r="J247" s="219">
        <f>ROUND(I247*H247,2)</f>
        <v>0</v>
      </c>
      <c r="K247" s="220"/>
      <c r="L247" s="44"/>
      <c r="M247" s="221" t="s">
        <v>1</v>
      </c>
      <c r="N247" s="222" t="s">
        <v>41</v>
      </c>
      <c r="O247" s="91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5" t="s">
        <v>220</v>
      </c>
      <c r="AT247" s="225" t="s">
        <v>137</v>
      </c>
      <c r="AU247" s="225" t="s">
        <v>85</v>
      </c>
      <c r="AY247" s="17" t="s">
        <v>134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7" t="s">
        <v>81</v>
      </c>
      <c r="BK247" s="226">
        <f>ROUND(I247*H247,2)</f>
        <v>0</v>
      </c>
      <c r="BL247" s="17" t="s">
        <v>220</v>
      </c>
      <c r="BM247" s="225" t="s">
        <v>352</v>
      </c>
    </row>
    <row r="248" s="13" customFormat="1">
      <c r="A248" s="13"/>
      <c r="B248" s="227"/>
      <c r="C248" s="228"/>
      <c r="D248" s="229" t="s">
        <v>143</v>
      </c>
      <c r="E248" s="230" t="s">
        <v>1</v>
      </c>
      <c r="F248" s="231" t="s">
        <v>353</v>
      </c>
      <c r="G248" s="228"/>
      <c r="H248" s="232">
        <v>3.4399999999999999</v>
      </c>
      <c r="I248" s="233"/>
      <c r="J248" s="228"/>
      <c r="K248" s="228"/>
      <c r="L248" s="234"/>
      <c r="M248" s="235"/>
      <c r="N248" s="236"/>
      <c r="O248" s="236"/>
      <c r="P248" s="236"/>
      <c r="Q248" s="236"/>
      <c r="R248" s="236"/>
      <c r="S248" s="236"/>
      <c r="T248" s="23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8" t="s">
        <v>143</v>
      </c>
      <c r="AU248" s="238" t="s">
        <v>85</v>
      </c>
      <c r="AV248" s="13" t="s">
        <v>85</v>
      </c>
      <c r="AW248" s="13" t="s">
        <v>32</v>
      </c>
      <c r="AX248" s="13" t="s">
        <v>76</v>
      </c>
      <c r="AY248" s="238" t="s">
        <v>134</v>
      </c>
    </row>
    <row r="249" s="13" customFormat="1">
      <c r="A249" s="13"/>
      <c r="B249" s="227"/>
      <c r="C249" s="228"/>
      <c r="D249" s="229" t="s">
        <v>143</v>
      </c>
      <c r="E249" s="230" t="s">
        <v>1</v>
      </c>
      <c r="F249" s="231" t="s">
        <v>354</v>
      </c>
      <c r="G249" s="228"/>
      <c r="H249" s="232">
        <v>0.93000000000000005</v>
      </c>
      <c r="I249" s="233"/>
      <c r="J249" s="228"/>
      <c r="K249" s="228"/>
      <c r="L249" s="234"/>
      <c r="M249" s="235"/>
      <c r="N249" s="236"/>
      <c r="O249" s="236"/>
      <c r="P249" s="236"/>
      <c r="Q249" s="236"/>
      <c r="R249" s="236"/>
      <c r="S249" s="236"/>
      <c r="T249" s="23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8" t="s">
        <v>143</v>
      </c>
      <c r="AU249" s="238" t="s">
        <v>85</v>
      </c>
      <c r="AV249" s="13" t="s">
        <v>85</v>
      </c>
      <c r="AW249" s="13" t="s">
        <v>32</v>
      </c>
      <c r="AX249" s="13" t="s">
        <v>76</v>
      </c>
      <c r="AY249" s="238" t="s">
        <v>134</v>
      </c>
    </row>
    <row r="250" s="13" customFormat="1">
      <c r="A250" s="13"/>
      <c r="B250" s="227"/>
      <c r="C250" s="228"/>
      <c r="D250" s="229" t="s">
        <v>143</v>
      </c>
      <c r="E250" s="230" t="s">
        <v>1</v>
      </c>
      <c r="F250" s="231" t="s">
        <v>355</v>
      </c>
      <c r="G250" s="228"/>
      <c r="H250" s="232">
        <v>1.1000000000000001</v>
      </c>
      <c r="I250" s="233"/>
      <c r="J250" s="228"/>
      <c r="K250" s="228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143</v>
      </c>
      <c r="AU250" s="238" t="s">
        <v>85</v>
      </c>
      <c r="AV250" s="13" t="s">
        <v>85</v>
      </c>
      <c r="AW250" s="13" t="s">
        <v>32</v>
      </c>
      <c r="AX250" s="13" t="s">
        <v>76</v>
      </c>
      <c r="AY250" s="238" t="s">
        <v>134</v>
      </c>
    </row>
    <row r="251" s="13" customFormat="1">
      <c r="A251" s="13"/>
      <c r="B251" s="227"/>
      <c r="C251" s="228"/>
      <c r="D251" s="229" t="s">
        <v>143</v>
      </c>
      <c r="E251" s="230" t="s">
        <v>1</v>
      </c>
      <c r="F251" s="231" t="s">
        <v>356</v>
      </c>
      <c r="G251" s="228"/>
      <c r="H251" s="232">
        <v>7</v>
      </c>
      <c r="I251" s="233"/>
      <c r="J251" s="228"/>
      <c r="K251" s="228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143</v>
      </c>
      <c r="AU251" s="238" t="s">
        <v>85</v>
      </c>
      <c r="AV251" s="13" t="s">
        <v>85</v>
      </c>
      <c r="AW251" s="13" t="s">
        <v>32</v>
      </c>
      <c r="AX251" s="13" t="s">
        <v>76</v>
      </c>
      <c r="AY251" s="238" t="s">
        <v>134</v>
      </c>
    </row>
    <row r="252" s="13" customFormat="1">
      <c r="A252" s="13"/>
      <c r="B252" s="227"/>
      <c r="C252" s="228"/>
      <c r="D252" s="229" t="s">
        <v>143</v>
      </c>
      <c r="E252" s="230" t="s">
        <v>1</v>
      </c>
      <c r="F252" s="231" t="s">
        <v>357</v>
      </c>
      <c r="G252" s="228"/>
      <c r="H252" s="232">
        <v>1.77</v>
      </c>
      <c r="I252" s="233"/>
      <c r="J252" s="228"/>
      <c r="K252" s="228"/>
      <c r="L252" s="234"/>
      <c r="M252" s="235"/>
      <c r="N252" s="236"/>
      <c r="O252" s="236"/>
      <c r="P252" s="236"/>
      <c r="Q252" s="236"/>
      <c r="R252" s="236"/>
      <c r="S252" s="236"/>
      <c r="T252" s="23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8" t="s">
        <v>143</v>
      </c>
      <c r="AU252" s="238" t="s">
        <v>85</v>
      </c>
      <c r="AV252" s="13" t="s">
        <v>85</v>
      </c>
      <c r="AW252" s="13" t="s">
        <v>32</v>
      </c>
      <c r="AX252" s="13" t="s">
        <v>76</v>
      </c>
      <c r="AY252" s="238" t="s">
        <v>134</v>
      </c>
    </row>
    <row r="253" s="13" customFormat="1">
      <c r="A253" s="13"/>
      <c r="B253" s="227"/>
      <c r="C253" s="228"/>
      <c r="D253" s="229" t="s">
        <v>143</v>
      </c>
      <c r="E253" s="230" t="s">
        <v>1</v>
      </c>
      <c r="F253" s="231" t="s">
        <v>358</v>
      </c>
      <c r="G253" s="228"/>
      <c r="H253" s="232">
        <v>3.6000000000000001</v>
      </c>
      <c r="I253" s="233"/>
      <c r="J253" s="228"/>
      <c r="K253" s="228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143</v>
      </c>
      <c r="AU253" s="238" t="s">
        <v>85</v>
      </c>
      <c r="AV253" s="13" t="s">
        <v>85</v>
      </c>
      <c r="AW253" s="13" t="s">
        <v>32</v>
      </c>
      <c r="AX253" s="13" t="s">
        <v>76</v>
      </c>
      <c r="AY253" s="238" t="s">
        <v>134</v>
      </c>
    </row>
    <row r="254" s="13" customFormat="1">
      <c r="A254" s="13"/>
      <c r="B254" s="227"/>
      <c r="C254" s="228"/>
      <c r="D254" s="229" t="s">
        <v>143</v>
      </c>
      <c r="E254" s="230" t="s">
        <v>1</v>
      </c>
      <c r="F254" s="231" t="s">
        <v>359</v>
      </c>
      <c r="G254" s="228"/>
      <c r="H254" s="232">
        <v>1.8700000000000001</v>
      </c>
      <c r="I254" s="233"/>
      <c r="J254" s="228"/>
      <c r="K254" s="228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143</v>
      </c>
      <c r="AU254" s="238" t="s">
        <v>85</v>
      </c>
      <c r="AV254" s="13" t="s">
        <v>85</v>
      </c>
      <c r="AW254" s="13" t="s">
        <v>32</v>
      </c>
      <c r="AX254" s="13" t="s">
        <v>76</v>
      </c>
      <c r="AY254" s="238" t="s">
        <v>134</v>
      </c>
    </row>
    <row r="255" s="13" customFormat="1">
      <c r="A255" s="13"/>
      <c r="B255" s="227"/>
      <c r="C255" s="228"/>
      <c r="D255" s="229" t="s">
        <v>143</v>
      </c>
      <c r="E255" s="230" t="s">
        <v>1</v>
      </c>
      <c r="F255" s="231" t="s">
        <v>360</v>
      </c>
      <c r="G255" s="228"/>
      <c r="H255" s="232">
        <v>2</v>
      </c>
      <c r="I255" s="233"/>
      <c r="J255" s="228"/>
      <c r="K255" s="228"/>
      <c r="L255" s="234"/>
      <c r="M255" s="235"/>
      <c r="N255" s="236"/>
      <c r="O255" s="236"/>
      <c r="P255" s="236"/>
      <c r="Q255" s="236"/>
      <c r="R255" s="236"/>
      <c r="S255" s="236"/>
      <c r="T255" s="23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8" t="s">
        <v>143</v>
      </c>
      <c r="AU255" s="238" t="s">
        <v>85</v>
      </c>
      <c r="AV255" s="13" t="s">
        <v>85</v>
      </c>
      <c r="AW255" s="13" t="s">
        <v>32</v>
      </c>
      <c r="AX255" s="13" t="s">
        <v>76</v>
      </c>
      <c r="AY255" s="238" t="s">
        <v>134</v>
      </c>
    </row>
    <row r="256" s="14" customFormat="1">
      <c r="A256" s="14"/>
      <c r="B256" s="239"/>
      <c r="C256" s="240"/>
      <c r="D256" s="229" t="s">
        <v>143</v>
      </c>
      <c r="E256" s="241" t="s">
        <v>1</v>
      </c>
      <c r="F256" s="242" t="s">
        <v>153</v>
      </c>
      <c r="G256" s="240"/>
      <c r="H256" s="243">
        <v>21.710000000000001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9" t="s">
        <v>143</v>
      </c>
      <c r="AU256" s="249" t="s">
        <v>85</v>
      </c>
      <c r="AV256" s="14" t="s">
        <v>141</v>
      </c>
      <c r="AW256" s="14" t="s">
        <v>32</v>
      </c>
      <c r="AX256" s="14" t="s">
        <v>81</v>
      </c>
      <c r="AY256" s="249" t="s">
        <v>134</v>
      </c>
    </row>
    <row r="257" s="2" customFormat="1" ht="16.5" customHeight="1">
      <c r="A257" s="38"/>
      <c r="B257" s="39"/>
      <c r="C257" s="260" t="s">
        <v>361</v>
      </c>
      <c r="D257" s="260" t="s">
        <v>180</v>
      </c>
      <c r="E257" s="261" t="s">
        <v>362</v>
      </c>
      <c r="F257" s="262" t="s">
        <v>363</v>
      </c>
      <c r="G257" s="263" t="s">
        <v>175</v>
      </c>
      <c r="H257" s="264">
        <v>21.710000000000001</v>
      </c>
      <c r="I257" s="265"/>
      <c r="J257" s="266">
        <f>ROUND(I257*H257,2)</f>
        <v>0</v>
      </c>
      <c r="K257" s="267"/>
      <c r="L257" s="268"/>
      <c r="M257" s="269" t="s">
        <v>1</v>
      </c>
      <c r="N257" s="270" t="s">
        <v>41</v>
      </c>
      <c r="O257" s="91"/>
      <c r="P257" s="223">
        <f>O257*H257</f>
        <v>0</v>
      </c>
      <c r="Q257" s="223">
        <v>0.0018</v>
      </c>
      <c r="R257" s="223">
        <f>Q257*H257</f>
        <v>0.039078000000000002</v>
      </c>
      <c r="S257" s="223">
        <v>0</v>
      </c>
      <c r="T257" s="22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5" t="s">
        <v>307</v>
      </c>
      <c r="AT257" s="225" t="s">
        <v>180</v>
      </c>
      <c r="AU257" s="225" t="s">
        <v>85</v>
      </c>
      <c r="AY257" s="17" t="s">
        <v>134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7" t="s">
        <v>81</v>
      </c>
      <c r="BK257" s="226">
        <f>ROUND(I257*H257,2)</f>
        <v>0</v>
      </c>
      <c r="BL257" s="17" t="s">
        <v>220</v>
      </c>
      <c r="BM257" s="225" t="s">
        <v>364</v>
      </c>
    </row>
    <row r="258" s="13" customFormat="1">
      <c r="A258" s="13"/>
      <c r="B258" s="227"/>
      <c r="C258" s="228"/>
      <c r="D258" s="229" t="s">
        <v>143</v>
      </c>
      <c r="E258" s="230" t="s">
        <v>1</v>
      </c>
      <c r="F258" s="231" t="s">
        <v>353</v>
      </c>
      <c r="G258" s="228"/>
      <c r="H258" s="232">
        <v>3.4399999999999999</v>
      </c>
      <c r="I258" s="233"/>
      <c r="J258" s="228"/>
      <c r="K258" s="228"/>
      <c r="L258" s="234"/>
      <c r="M258" s="235"/>
      <c r="N258" s="236"/>
      <c r="O258" s="236"/>
      <c r="P258" s="236"/>
      <c r="Q258" s="236"/>
      <c r="R258" s="236"/>
      <c r="S258" s="236"/>
      <c r="T258" s="23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8" t="s">
        <v>143</v>
      </c>
      <c r="AU258" s="238" t="s">
        <v>85</v>
      </c>
      <c r="AV258" s="13" t="s">
        <v>85</v>
      </c>
      <c r="AW258" s="13" t="s">
        <v>32</v>
      </c>
      <c r="AX258" s="13" t="s">
        <v>76</v>
      </c>
      <c r="AY258" s="238" t="s">
        <v>134</v>
      </c>
    </row>
    <row r="259" s="13" customFormat="1">
      <c r="A259" s="13"/>
      <c r="B259" s="227"/>
      <c r="C259" s="228"/>
      <c r="D259" s="229" t="s">
        <v>143</v>
      </c>
      <c r="E259" s="230" t="s">
        <v>1</v>
      </c>
      <c r="F259" s="231" t="s">
        <v>354</v>
      </c>
      <c r="G259" s="228"/>
      <c r="H259" s="232">
        <v>0.93000000000000005</v>
      </c>
      <c r="I259" s="233"/>
      <c r="J259" s="228"/>
      <c r="K259" s="228"/>
      <c r="L259" s="234"/>
      <c r="M259" s="235"/>
      <c r="N259" s="236"/>
      <c r="O259" s="236"/>
      <c r="P259" s="236"/>
      <c r="Q259" s="236"/>
      <c r="R259" s="236"/>
      <c r="S259" s="236"/>
      <c r="T259" s="23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8" t="s">
        <v>143</v>
      </c>
      <c r="AU259" s="238" t="s">
        <v>85</v>
      </c>
      <c r="AV259" s="13" t="s">
        <v>85</v>
      </c>
      <c r="AW259" s="13" t="s">
        <v>32</v>
      </c>
      <c r="AX259" s="13" t="s">
        <v>76</v>
      </c>
      <c r="AY259" s="238" t="s">
        <v>134</v>
      </c>
    </row>
    <row r="260" s="13" customFormat="1">
      <c r="A260" s="13"/>
      <c r="B260" s="227"/>
      <c r="C260" s="228"/>
      <c r="D260" s="229" t="s">
        <v>143</v>
      </c>
      <c r="E260" s="230" t="s">
        <v>1</v>
      </c>
      <c r="F260" s="231" t="s">
        <v>355</v>
      </c>
      <c r="G260" s="228"/>
      <c r="H260" s="232">
        <v>1.1000000000000001</v>
      </c>
      <c r="I260" s="233"/>
      <c r="J260" s="228"/>
      <c r="K260" s="228"/>
      <c r="L260" s="234"/>
      <c r="M260" s="235"/>
      <c r="N260" s="236"/>
      <c r="O260" s="236"/>
      <c r="P260" s="236"/>
      <c r="Q260" s="236"/>
      <c r="R260" s="236"/>
      <c r="S260" s="236"/>
      <c r="T260" s="23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8" t="s">
        <v>143</v>
      </c>
      <c r="AU260" s="238" t="s">
        <v>85</v>
      </c>
      <c r="AV260" s="13" t="s">
        <v>85</v>
      </c>
      <c r="AW260" s="13" t="s">
        <v>32</v>
      </c>
      <c r="AX260" s="13" t="s">
        <v>76</v>
      </c>
      <c r="AY260" s="238" t="s">
        <v>134</v>
      </c>
    </row>
    <row r="261" s="13" customFormat="1">
      <c r="A261" s="13"/>
      <c r="B261" s="227"/>
      <c r="C261" s="228"/>
      <c r="D261" s="229" t="s">
        <v>143</v>
      </c>
      <c r="E261" s="230" t="s">
        <v>1</v>
      </c>
      <c r="F261" s="231" t="s">
        <v>356</v>
      </c>
      <c r="G261" s="228"/>
      <c r="H261" s="232">
        <v>7</v>
      </c>
      <c r="I261" s="233"/>
      <c r="J261" s="228"/>
      <c r="K261" s="228"/>
      <c r="L261" s="234"/>
      <c r="M261" s="235"/>
      <c r="N261" s="236"/>
      <c r="O261" s="236"/>
      <c r="P261" s="236"/>
      <c r="Q261" s="236"/>
      <c r="R261" s="236"/>
      <c r="S261" s="236"/>
      <c r="T261" s="23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8" t="s">
        <v>143</v>
      </c>
      <c r="AU261" s="238" t="s">
        <v>85</v>
      </c>
      <c r="AV261" s="13" t="s">
        <v>85</v>
      </c>
      <c r="AW261" s="13" t="s">
        <v>32</v>
      </c>
      <c r="AX261" s="13" t="s">
        <v>76</v>
      </c>
      <c r="AY261" s="238" t="s">
        <v>134</v>
      </c>
    </row>
    <row r="262" s="13" customFormat="1">
      <c r="A262" s="13"/>
      <c r="B262" s="227"/>
      <c r="C262" s="228"/>
      <c r="D262" s="229" t="s">
        <v>143</v>
      </c>
      <c r="E262" s="230" t="s">
        <v>1</v>
      </c>
      <c r="F262" s="231" t="s">
        <v>357</v>
      </c>
      <c r="G262" s="228"/>
      <c r="H262" s="232">
        <v>1.77</v>
      </c>
      <c r="I262" s="233"/>
      <c r="J262" s="228"/>
      <c r="K262" s="228"/>
      <c r="L262" s="234"/>
      <c r="M262" s="235"/>
      <c r="N262" s="236"/>
      <c r="O262" s="236"/>
      <c r="P262" s="236"/>
      <c r="Q262" s="236"/>
      <c r="R262" s="236"/>
      <c r="S262" s="236"/>
      <c r="T262" s="23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8" t="s">
        <v>143</v>
      </c>
      <c r="AU262" s="238" t="s">
        <v>85</v>
      </c>
      <c r="AV262" s="13" t="s">
        <v>85</v>
      </c>
      <c r="AW262" s="13" t="s">
        <v>32</v>
      </c>
      <c r="AX262" s="13" t="s">
        <v>76</v>
      </c>
      <c r="AY262" s="238" t="s">
        <v>134</v>
      </c>
    </row>
    <row r="263" s="13" customFormat="1">
      <c r="A263" s="13"/>
      <c r="B263" s="227"/>
      <c r="C263" s="228"/>
      <c r="D263" s="229" t="s">
        <v>143</v>
      </c>
      <c r="E263" s="230" t="s">
        <v>1</v>
      </c>
      <c r="F263" s="231" t="s">
        <v>358</v>
      </c>
      <c r="G263" s="228"/>
      <c r="H263" s="232">
        <v>3.6000000000000001</v>
      </c>
      <c r="I263" s="233"/>
      <c r="J263" s="228"/>
      <c r="K263" s="228"/>
      <c r="L263" s="234"/>
      <c r="M263" s="235"/>
      <c r="N263" s="236"/>
      <c r="O263" s="236"/>
      <c r="P263" s="236"/>
      <c r="Q263" s="236"/>
      <c r="R263" s="236"/>
      <c r="S263" s="236"/>
      <c r="T263" s="23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8" t="s">
        <v>143</v>
      </c>
      <c r="AU263" s="238" t="s">
        <v>85</v>
      </c>
      <c r="AV263" s="13" t="s">
        <v>85</v>
      </c>
      <c r="AW263" s="13" t="s">
        <v>32</v>
      </c>
      <c r="AX263" s="13" t="s">
        <v>76</v>
      </c>
      <c r="AY263" s="238" t="s">
        <v>134</v>
      </c>
    </row>
    <row r="264" s="13" customFormat="1">
      <c r="A264" s="13"/>
      <c r="B264" s="227"/>
      <c r="C264" s="228"/>
      <c r="D264" s="229" t="s">
        <v>143</v>
      </c>
      <c r="E264" s="230" t="s">
        <v>1</v>
      </c>
      <c r="F264" s="231" t="s">
        <v>359</v>
      </c>
      <c r="G264" s="228"/>
      <c r="H264" s="232">
        <v>1.8700000000000001</v>
      </c>
      <c r="I264" s="233"/>
      <c r="J264" s="228"/>
      <c r="K264" s="228"/>
      <c r="L264" s="234"/>
      <c r="M264" s="235"/>
      <c r="N264" s="236"/>
      <c r="O264" s="236"/>
      <c r="P264" s="236"/>
      <c r="Q264" s="236"/>
      <c r="R264" s="236"/>
      <c r="S264" s="236"/>
      <c r="T264" s="23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8" t="s">
        <v>143</v>
      </c>
      <c r="AU264" s="238" t="s">
        <v>85</v>
      </c>
      <c r="AV264" s="13" t="s">
        <v>85</v>
      </c>
      <c r="AW264" s="13" t="s">
        <v>32</v>
      </c>
      <c r="AX264" s="13" t="s">
        <v>76</v>
      </c>
      <c r="AY264" s="238" t="s">
        <v>134</v>
      </c>
    </row>
    <row r="265" s="13" customFormat="1">
      <c r="A265" s="13"/>
      <c r="B265" s="227"/>
      <c r="C265" s="228"/>
      <c r="D265" s="229" t="s">
        <v>143</v>
      </c>
      <c r="E265" s="230" t="s">
        <v>1</v>
      </c>
      <c r="F265" s="231" t="s">
        <v>360</v>
      </c>
      <c r="G265" s="228"/>
      <c r="H265" s="232">
        <v>2</v>
      </c>
      <c r="I265" s="233"/>
      <c r="J265" s="228"/>
      <c r="K265" s="228"/>
      <c r="L265" s="234"/>
      <c r="M265" s="235"/>
      <c r="N265" s="236"/>
      <c r="O265" s="236"/>
      <c r="P265" s="236"/>
      <c r="Q265" s="236"/>
      <c r="R265" s="236"/>
      <c r="S265" s="236"/>
      <c r="T265" s="23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8" t="s">
        <v>143</v>
      </c>
      <c r="AU265" s="238" t="s">
        <v>85</v>
      </c>
      <c r="AV265" s="13" t="s">
        <v>85</v>
      </c>
      <c r="AW265" s="13" t="s">
        <v>32</v>
      </c>
      <c r="AX265" s="13" t="s">
        <v>76</v>
      </c>
      <c r="AY265" s="238" t="s">
        <v>134</v>
      </c>
    </row>
    <row r="266" s="14" customFormat="1">
      <c r="A266" s="14"/>
      <c r="B266" s="239"/>
      <c r="C266" s="240"/>
      <c r="D266" s="229" t="s">
        <v>143</v>
      </c>
      <c r="E266" s="241" t="s">
        <v>1</v>
      </c>
      <c r="F266" s="242" t="s">
        <v>153</v>
      </c>
      <c r="G266" s="240"/>
      <c r="H266" s="243">
        <v>21.710000000000001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9" t="s">
        <v>143</v>
      </c>
      <c r="AU266" s="249" t="s">
        <v>85</v>
      </c>
      <c r="AV266" s="14" t="s">
        <v>141</v>
      </c>
      <c r="AW266" s="14" t="s">
        <v>32</v>
      </c>
      <c r="AX266" s="14" t="s">
        <v>81</v>
      </c>
      <c r="AY266" s="249" t="s">
        <v>134</v>
      </c>
    </row>
    <row r="267" s="2" customFormat="1" ht="16.5" customHeight="1">
      <c r="A267" s="38"/>
      <c r="B267" s="39"/>
      <c r="C267" s="260" t="s">
        <v>365</v>
      </c>
      <c r="D267" s="260" t="s">
        <v>180</v>
      </c>
      <c r="E267" s="261" t="s">
        <v>366</v>
      </c>
      <c r="F267" s="262" t="s">
        <v>367</v>
      </c>
      <c r="G267" s="263" t="s">
        <v>368</v>
      </c>
      <c r="H267" s="264">
        <v>13</v>
      </c>
      <c r="I267" s="265"/>
      <c r="J267" s="266">
        <f>ROUND(I267*H267,2)</f>
        <v>0</v>
      </c>
      <c r="K267" s="267"/>
      <c r="L267" s="268"/>
      <c r="M267" s="269" t="s">
        <v>1</v>
      </c>
      <c r="N267" s="270" t="s">
        <v>41</v>
      </c>
      <c r="O267" s="91"/>
      <c r="P267" s="223">
        <f>O267*H267</f>
        <v>0</v>
      </c>
      <c r="Q267" s="223">
        <v>0.00020000000000000001</v>
      </c>
      <c r="R267" s="223">
        <f>Q267*H267</f>
        <v>0.0026000000000000003</v>
      </c>
      <c r="S267" s="223">
        <v>0</v>
      </c>
      <c r="T267" s="224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5" t="s">
        <v>307</v>
      </c>
      <c r="AT267" s="225" t="s">
        <v>180</v>
      </c>
      <c r="AU267" s="225" t="s">
        <v>85</v>
      </c>
      <c r="AY267" s="17" t="s">
        <v>134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7" t="s">
        <v>81</v>
      </c>
      <c r="BK267" s="226">
        <f>ROUND(I267*H267,2)</f>
        <v>0</v>
      </c>
      <c r="BL267" s="17" t="s">
        <v>220</v>
      </c>
      <c r="BM267" s="225" t="s">
        <v>369</v>
      </c>
    </row>
    <row r="268" s="13" customFormat="1">
      <c r="A268" s="13"/>
      <c r="B268" s="227"/>
      <c r="C268" s="228"/>
      <c r="D268" s="229" t="s">
        <v>143</v>
      </c>
      <c r="E268" s="230" t="s">
        <v>1</v>
      </c>
      <c r="F268" s="231" t="s">
        <v>370</v>
      </c>
      <c r="G268" s="228"/>
      <c r="H268" s="232">
        <v>2</v>
      </c>
      <c r="I268" s="233"/>
      <c r="J268" s="228"/>
      <c r="K268" s="228"/>
      <c r="L268" s="234"/>
      <c r="M268" s="235"/>
      <c r="N268" s="236"/>
      <c r="O268" s="236"/>
      <c r="P268" s="236"/>
      <c r="Q268" s="236"/>
      <c r="R268" s="236"/>
      <c r="S268" s="236"/>
      <c r="T268" s="23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8" t="s">
        <v>143</v>
      </c>
      <c r="AU268" s="238" t="s">
        <v>85</v>
      </c>
      <c r="AV268" s="13" t="s">
        <v>85</v>
      </c>
      <c r="AW268" s="13" t="s">
        <v>32</v>
      </c>
      <c r="AX268" s="13" t="s">
        <v>76</v>
      </c>
      <c r="AY268" s="238" t="s">
        <v>134</v>
      </c>
    </row>
    <row r="269" s="13" customFormat="1">
      <c r="A269" s="13"/>
      <c r="B269" s="227"/>
      <c r="C269" s="228"/>
      <c r="D269" s="229" t="s">
        <v>143</v>
      </c>
      <c r="E269" s="230" t="s">
        <v>1</v>
      </c>
      <c r="F269" s="231" t="s">
        <v>371</v>
      </c>
      <c r="G269" s="228"/>
      <c r="H269" s="232">
        <v>1</v>
      </c>
      <c r="I269" s="233"/>
      <c r="J269" s="228"/>
      <c r="K269" s="228"/>
      <c r="L269" s="234"/>
      <c r="M269" s="235"/>
      <c r="N269" s="236"/>
      <c r="O269" s="236"/>
      <c r="P269" s="236"/>
      <c r="Q269" s="236"/>
      <c r="R269" s="236"/>
      <c r="S269" s="236"/>
      <c r="T269" s="23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8" t="s">
        <v>143</v>
      </c>
      <c r="AU269" s="238" t="s">
        <v>85</v>
      </c>
      <c r="AV269" s="13" t="s">
        <v>85</v>
      </c>
      <c r="AW269" s="13" t="s">
        <v>32</v>
      </c>
      <c r="AX269" s="13" t="s">
        <v>76</v>
      </c>
      <c r="AY269" s="238" t="s">
        <v>134</v>
      </c>
    </row>
    <row r="270" s="13" customFormat="1">
      <c r="A270" s="13"/>
      <c r="B270" s="227"/>
      <c r="C270" s="228"/>
      <c r="D270" s="229" t="s">
        <v>143</v>
      </c>
      <c r="E270" s="230" t="s">
        <v>1</v>
      </c>
      <c r="F270" s="231" t="s">
        <v>372</v>
      </c>
      <c r="G270" s="228"/>
      <c r="H270" s="232">
        <v>1</v>
      </c>
      <c r="I270" s="233"/>
      <c r="J270" s="228"/>
      <c r="K270" s="228"/>
      <c r="L270" s="234"/>
      <c r="M270" s="235"/>
      <c r="N270" s="236"/>
      <c r="O270" s="236"/>
      <c r="P270" s="236"/>
      <c r="Q270" s="236"/>
      <c r="R270" s="236"/>
      <c r="S270" s="236"/>
      <c r="T270" s="23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8" t="s">
        <v>143</v>
      </c>
      <c r="AU270" s="238" t="s">
        <v>85</v>
      </c>
      <c r="AV270" s="13" t="s">
        <v>85</v>
      </c>
      <c r="AW270" s="13" t="s">
        <v>32</v>
      </c>
      <c r="AX270" s="13" t="s">
        <v>76</v>
      </c>
      <c r="AY270" s="238" t="s">
        <v>134</v>
      </c>
    </row>
    <row r="271" s="13" customFormat="1">
      <c r="A271" s="13"/>
      <c r="B271" s="227"/>
      <c r="C271" s="228"/>
      <c r="D271" s="229" t="s">
        <v>143</v>
      </c>
      <c r="E271" s="230" t="s">
        <v>1</v>
      </c>
      <c r="F271" s="231" t="s">
        <v>373</v>
      </c>
      <c r="G271" s="228"/>
      <c r="H271" s="232">
        <v>4</v>
      </c>
      <c r="I271" s="233"/>
      <c r="J271" s="228"/>
      <c r="K271" s="228"/>
      <c r="L271" s="234"/>
      <c r="M271" s="235"/>
      <c r="N271" s="236"/>
      <c r="O271" s="236"/>
      <c r="P271" s="236"/>
      <c r="Q271" s="236"/>
      <c r="R271" s="236"/>
      <c r="S271" s="236"/>
      <c r="T271" s="23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8" t="s">
        <v>143</v>
      </c>
      <c r="AU271" s="238" t="s">
        <v>85</v>
      </c>
      <c r="AV271" s="13" t="s">
        <v>85</v>
      </c>
      <c r="AW271" s="13" t="s">
        <v>32</v>
      </c>
      <c r="AX271" s="13" t="s">
        <v>76</v>
      </c>
      <c r="AY271" s="238" t="s">
        <v>134</v>
      </c>
    </row>
    <row r="272" s="13" customFormat="1">
      <c r="A272" s="13"/>
      <c r="B272" s="227"/>
      <c r="C272" s="228"/>
      <c r="D272" s="229" t="s">
        <v>143</v>
      </c>
      <c r="E272" s="230" t="s">
        <v>1</v>
      </c>
      <c r="F272" s="231" t="s">
        <v>374</v>
      </c>
      <c r="G272" s="228"/>
      <c r="H272" s="232">
        <v>1</v>
      </c>
      <c r="I272" s="233"/>
      <c r="J272" s="228"/>
      <c r="K272" s="228"/>
      <c r="L272" s="234"/>
      <c r="M272" s="235"/>
      <c r="N272" s="236"/>
      <c r="O272" s="236"/>
      <c r="P272" s="236"/>
      <c r="Q272" s="236"/>
      <c r="R272" s="236"/>
      <c r="S272" s="236"/>
      <c r="T272" s="23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8" t="s">
        <v>143</v>
      </c>
      <c r="AU272" s="238" t="s">
        <v>85</v>
      </c>
      <c r="AV272" s="13" t="s">
        <v>85</v>
      </c>
      <c r="AW272" s="13" t="s">
        <v>32</v>
      </c>
      <c r="AX272" s="13" t="s">
        <v>76</v>
      </c>
      <c r="AY272" s="238" t="s">
        <v>134</v>
      </c>
    </row>
    <row r="273" s="13" customFormat="1">
      <c r="A273" s="13"/>
      <c r="B273" s="227"/>
      <c r="C273" s="228"/>
      <c r="D273" s="229" t="s">
        <v>143</v>
      </c>
      <c r="E273" s="230" t="s">
        <v>1</v>
      </c>
      <c r="F273" s="231" t="s">
        <v>375</v>
      </c>
      <c r="G273" s="228"/>
      <c r="H273" s="232">
        <v>2</v>
      </c>
      <c r="I273" s="233"/>
      <c r="J273" s="228"/>
      <c r="K273" s="228"/>
      <c r="L273" s="234"/>
      <c r="M273" s="235"/>
      <c r="N273" s="236"/>
      <c r="O273" s="236"/>
      <c r="P273" s="236"/>
      <c r="Q273" s="236"/>
      <c r="R273" s="236"/>
      <c r="S273" s="236"/>
      <c r="T273" s="23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8" t="s">
        <v>143</v>
      </c>
      <c r="AU273" s="238" t="s">
        <v>85</v>
      </c>
      <c r="AV273" s="13" t="s">
        <v>85</v>
      </c>
      <c r="AW273" s="13" t="s">
        <v>32</v>
      </c>
      <c r="AX273" s="13" t="s">
        <v>76</v>
      </c>
      <c r="AY273" s="238" t="s">
        <v>134</v>
      </c>
    </row>
    <row r="274" s="13" customFormat="1">
      <c r="A274" s="13"/>
      <c r="B274" s="227"/>
      <c r="C274" s="228"/>
      <c r="D274" s="229" t="s">
        <v>143</v>
      </c>
      <c r="E274" s="230" t="s">
        <v>1</v>
      </c>
      <c r="F274" s="231" t="s">
        <v>376</v>
      </c>
      <c r="G274" s="228"/>
      <c r="H274" s="232">
        <v>1</v>
      </c>
      <c r="I274" s="233"/>
      <c r="J274" s="228"/>
      <c r="K274" s="228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143</v>
      </c>
      <c r="AU274" s="238" t="s">
        <v>85</v>
      </c>
      <c r="AV274" s="13" t="s">
        <v>85</v>
      </c>
      <c r="AW274" s="13" t="s">
        <v>32</v>
      </c>
      <c r="AX274" s="13" t="s">
        <v>76</v>
      </c>
      <c r="AY274" s="238" t="s">
        <v>134</v>
      </c>
    </row>
    <row r="275" s="13" customFormat="1">
      <c r="A275" s="13"/>
      <c r="B275" s="227"/>
      <c r="C275" s="228"/>
      <c r="D275" s="229" t="s">
        <v>143</v>
      </c>
      <c r="E275" s="230" t="s">
        <v>1</v>
      </c>
      <c r="F275" s="231" t="s">
        <v>377</v>
      </c>
      <c r="G275" s="228"/>
      <c r="H275" s="232">
        <v>1</v>
      </c>
      <c r="I275" s="233"/>
      <c r="J275" s="228"/>
      <c r="K275" s="228"/>
      <c r="L275" s="234"/>
      <c r="M275" s="235"/>
      <c r="N275" s="236"/>
      <c r="O275" s="236"/>
      <c r="P275" s="236"/>
      <c r="Q275" s="236"/>
      <c r="R275" s="236"/>
      <c r="S275" s="236"/>
      <c r="T275" s="23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8" t="s">
        <v>143</v>
      </c>
      <c r="AU275" s="238" t="s">
        <v>85</v>
      </c>
      <c r="AV275" s="13" t="s">
        <v>85</v>
      </c>
      <c r="AW275" s="13" t="s">
        <v>32</v>
      </c>
      <c r="AX275" s="13" t="s">
        <v>76</v>
      </c>
      <c r="AY275" s="238" t="s">
        <v>134</v>
      </c>
    </row>
    <row r="276" s="14" customFormat="1">
      <c r="A276" s="14"/>
      <c r="B276" s="239"/>
      <c r="C276" s="240"/>
      <c r="D276" s="229" t="s">
        <v>143</v>
      </c>
      <c r="E276" s="241" t="s">
        <v>1</v>
      </c>
      <c r="F276" s="242" t="s">
        <v>153</v>
      </c>
      <c r="G276" s="240"/>
      <c r="H276" s="243">
        <v>13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9" t="s">
        <v>143</v>
      </c>
      <c r="AU276" s="249" t="s">
        <v>85</v>
      </c>
      <c r="AV276" s="14" t="s">
        <v>141</v>
      </c>
      <c r="AW276" s="14" t="s">
        <v>32</v>
      </c>
      <c r="AX276" s="14" t="s">
        <v>81</v>
      </c>
      <c r="AY276" s="249" t="s">
        <v>134</v>
      </c>
    </row>
    <row r="277" s="2" customFormat="1" ht="24.15" customHeight="1">
      <c r="A277" s="38"/>
      <c r="B277" s="39"/>
      <c r="C277" s="213" t="s">
        <v>378</v>
      </c>
      <c r="D277" s="213" t="s">
        <v>137</v>
      </c>
      <c r="E277" s="214" t="s">
        <v>379</v>
      </c>
      <c r="F277" s="215" t="s">
        <v>380</v>
      </c>
      <c r="G277" s="216" t="s">
        <v>260</v>
      </c>
      <c r="H277" s="217">
        <v>1.4430000000000001</v>
      </c>
      <c r="I277" s="218"/>
      <c r="J277" s="219">
        <f>ROUND(I277*H277,2)</f>
        <v>0</v>
      </c>
      <c r="K277" s="220"/>
      <c r="L277" s="44"/>
      <c r="M277" s="221" t="s">
        <v>1</v>
      </c>
      <c r="N277" s="222" t="s">
        <v>41</v>
      </c>
      <c r="O277" s="91"/>
      <c r="P277" s="223">
        <f>O277*H277</f>
        <v>0</v>
      </c>
      <c r="Q277" s="223">
        <v>0</v>
      </c>
      <c r="R277" s="223">
        <f>Q277*H277</f>
        <v>0</v>
      </c>
      <c r="S277" s="223">
        <v>0</v>
      </c>
      <c r="T277" s="224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5" t="s">
        <v>220</v>
      </c>
      <c r="AT277" s="225" t="s">
        <v>137</v>
      </c>
      <c r="AU277" s="225" t="s">
        <v>85</v>
      </c>
      <c r="AY277" s="17" t="s">
        <v>134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7" t="s">
        <v>81</v>
      </c>
      <c r="BK277" s="226">
        <f>ROUND(I277*H277,2)</f>
        <v>0</v>
      </c>
      <c r="BL277" s="17" t="s">
        <v>220</v>
      </c>
      <c r="BM277" s="225" t="s">
        <v>381</v>
      </c>
    </row>
    <row r="278" s="12" customFormat="1" ht="22.8" customHeight="1">
      <c r="A278" s="12"/>
      <c r="B278" s="197"/>
      <c r="C278" s="198"/>
      <c r="D278" s="199" t="s">
        <v>75</v>
      </c>
      <c r="E278" s="211" t="s">
        <v>382</v>
      </c>
      <c r="F278" s="211" t="s">
        <v>383</v>
      </c>
      <c r="G278" s="198"/>
      <c r="H278" s="198"/>
      <c r="I278" s="201"/>
      <c r="J278" s="212">
        <f>BK278</f>
        <v>0</v>
      </c>
      <c r="K278" s="198"/>
      <c r="L278" s="203"/>
      <c r="M278" s="204"/>
      <c r="N278" s="205"/>
      <c r="O278" s="205"/>
      <c r="P278" s="206">
        <f>SUM(P279:P286)</f>
        <v>0</v>
      </c>
      <c r="Q278" s="205"/>
      <c r="R278" s="206">
        <f>SUM(R279:R286)</f>
        <v>0.027122500000000001</v>
      </c>
      <c r="S278" s="205"/>
      <c r="T278" s="207">
        <f>SUM(T279:T286)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8" t="s">
        <v>85</v>
      </c>
      <c r="AT278" s="209" t="s">
        <v>75</v>
      </c>
      <c r="AU278" s="209" t="s">
        <v>81</v>
      </c>
      <c r="AY278" s="208" t="s">
        <v>134</v>
      </c>
      <c r="BK278" s="210">
        <f>SUM(BK279:BK286)</f>
        <v>0</v>
      </c>
    </row>
    <row r="279" s="2" customFormat="1" ht="24.15" customHeight="1">
      <c r="A279" s="38"/>
      <c r="B279" s="39"/>
      <c r="C279" s="213" t="s">
        <v>384</v>
      </c>
      <c r="D279" s="213" t="s">
        <v>137</v>
      </c>
      <c r="E279" s="214" t="s">
        <v>385</v>
      </c>
      <c r="F279" s="215" t="s">
        <v>386</v>
      </c>
      <c r="G279" s="216" t="s">
        <v>140</v>
      </c>
      <c r="H279" s="217">
        <v>54.244999999999997</v>
      </c>
      <c r="I279" s="218"/>
      <c r="J279" s="219">
        <f>ROUND(I279*H279,2)</f>
        <v>0</v>
      </c>
      <c r="K279" s="220"/>
      <c r="L279" s="44"/>
      <c r="M279" s="221" t="s">
        <v>1</v>
      </c>
      <c r="N279" s="222" t="s">
        <v>41</v>
      </c>
      <c r="O279" s="91"/>
      <c r="P279" s="223">
        <f>O279*H279</f>
        <v>0</v>
      </c>
      <c r="Q279" s="223">
        <v>0.00021000000000000001</v>
      </c>
      <c r="R279" s="223">
        <f>Q279*H279</f>
        <v>0.011391449999999999</v>
      </c>
      <c r="S279" s="223">
        <v>0</v>
      </c>
      <c r="T279" s="22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5" t="s">
        <v>220</v>
      </c>
      <c r="AT279" s="225" t="s">
        <v>137</v>
      </c>
      <c r="AU279" s="225" t="s">
        <v>85</v>
      </c>
      <c r="AY279" s="17" t="s">
        <v>134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7" t="s">
        <v>81</v>
      </c>
      <c r="BK279" s="226">
        <f>ROUND(I279*H279,2)</f>
        <v>0</v>
      </c>
      <c r="BL279" s="17" t="s">
        <v>220</v>
      </c>
      <c r="BM279" s="225" t="s">
        <v>387</v>
      </c>
    </row>
    <row r="280" s="13" customFormat="1">
      <c r="A280" s="13"/>
      <c r="B280" s="227"/>
      <c r="C280" s="228"/>
      <c r="D280" s="229" t="s">
        <v>143</v>
      </c>
      <c r="E280" s="230" t="s">
        <v>1</v>
      </c>
      <c r="F280" s="231" t="s">
        <v>152</v>
      </c>
      <c r="G280" s="228"/>
      <c r="H280" s="232">
        <v>2.919</v>
      </c>
      <c r="I280" s="233"/>
      <c r="J280" s="228"/>
      <c r="K280" s="228"/>
      <c r="L280" s="234"/>
      <c r="M280" s="235"/>
      <c r="N280" s="236"/>
      <c r="O280" s="236"/>
      <c r="P280" s="236"/>
      <c r="Q280" s="236"/>
      <c r="R280" s="236"/>
      <c r="S280" s="236"/>
      <c r="T280" s="23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8" t="s">
        <v>143</v>
      </c>
      <c r="AU280" s="238" t="s">
        <v>85</v>
      </c>
      <c r="AV280" s="13" t="s">
        <v>85</v>
      </c>
      <c r="AW280" s="13" t="s">
        <v>32</v>
      </c>
      <c r="AX280" s="13" t="s">
        <v>76</v>
      </c>
      <c r="AY280" s="238" t="s">
        <v>134</v>
      </c>
    </row>
    <row r="281" s="13" customFormat="1">
      <c r="A281" s="13"/>
      <c r="B281" s="227"/>
      <c r="C281" s="228"/>
      <c r="D281" s="229" t="s">
        <v>143</v>
      </c>
      <c r="E281" s="230" t="s">
        <v>97</v>
      </c>
      <c r="F281" s="231" t="s">
        <v>388</v>
      </c>
      <c r="G281" s="228"/>
      <c r="H281" s="232">
        <v>51.326000000000001</v>
      </c>
      <c r="I281" s="233"/>
      <c r="J281" s="228"/>
      <c r="K281" s="228"/>
      <c r="L281" s="234"/>
      <c r="M281" s="235"/>
      <c r="N281" s="236"/>
      <c r="O281" s="236"/>
      <c r="P281" s="236"/>
      <c r="Q281" s="236"/>
      <c r="R281" s="236"/>
      <c r="S281" s="236"/>
      <c r="T281" s="23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8" t="s">
        <v>143</v>
      </c>
      <c r="AU281" s="238" t="s">
        <v>85</v>
      </c>
      <c r="AV281" s="13" t="s">
        <v>85</v>
      </c>
      <c r="AW281" s="13" t="s">
        <v>32</v>
      </c>
      <c r="AX281" s="13" t="s">
        <v>76</v>
      </c>
      <c r="AY281" s="238" t="s">
        <v>134</v>
      </c>
    </row>
    <row r="282" s="14" customFormat="1">
      <c r="A282" s="14"/>
      <c r="B282" s="239"/>
      <c r="C282" s="240"/>
      <c r="D282" s="229" t="s">
        <v>143</v>
      </c>
      <c r="E282" s="241" t="s">
        <v>1</v>
      </c>
      <c r="F282" s="242" t="s">
        <v>153</v>
      </c>
      <c r="G282" s="240"/>
      <c r="H282" s="243">
        <v>54.244999999999997</v>
      </c>
      <c r="I282" s="244"/>
      <c r="J282" s="240"/>
      <c r="K282" s="240"/>
      <c r="L282" s="245"/>
      <c r="M282" s="246"/>
      <c r="N282" s="247"/>
      <c r="O282" s="247"/>
      <c r="P282" s="247"/>
      <c r="Q282" s="247"/>
      <c r="R282" s="247"/>
      <c r="S282" s="247"/>
      <c r="T282" s="24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9" t="s">
        <v>143</v>
      </c>
      <c r="AU282" s="249" t="s">
        <v>85</v>
      </c>
      <c r="AV282" s="14" t="s">
        <v>141</v>
      </c>
      <c r="AW282" s="14" t="s">
        <v>32</v>
      </c>
      <c r="AX282" s="14" t="s">
        <v>81</v>
      </c>
      <c r="AY282" s="249" t="s">
        <v>134</v>
      </c>
    </row>
    <row r="283" s="2" customFormat="1" ht="33" customHeight="1">
      <c r="A283" s="38"/>
      <c r="B283" s="39"/>
      <c r="C283" s="213" t="s">
        <v>389</v>
      </c>
      <c r="D283" s="213" t="s">
        <v>137</v>
      </c>
      <c r="E283" s="214" t="s">
        <v>390</v>
      </c>
      <c r="F283" s="215" t="s">
        <v>391</v>
      </c>
      <c r="G283" s="216" t="s">
        <v>140</v>
      </c>
      <c r="H283" s="217">
        <v>54.244999999999997</v>
      </c>
      <c r="I283" s="218"/>
      <c r="J283" s="219">
        <f>ROUND(I283*H283,2)</f>
        <v>0</v>
      </c>
      <c r="K283" s="220"/>
      <c r="L283" s="44"/>
      <c r="M283" s="221" t="s">
        <v>1</v>
      </c>
      <c r="N283" s="222" t="s">
        <v>41</v>
      </c>
      <c r="O283" s="91"/>
      <c r="P283" s="223">
        <f>O283*H283</f>
        <v>0</v>
      </c>
      <c r="Q283" s="223">
        <v>0.00029</v>
      </c>
      <c r="R283" s="223">
        <f>Q283*H283</f>
        <v>0.01573105</v>
      </c>
      <c r="S283" s="223">
        <v>0</v>
      </c>
      <c r="T283" s="22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5" t="s">
        <v>220</v>
      </c>
      <c r="AT283" s="225" t="s">
        <v>137</v>
      </c>
      <c r="AU283" s="225" t="s">
        <v>85</v>
      </c>
      <c r="AY283" s="17" t="s">
        <v>134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7" t="s">
        <v>81</v>
      </c>
      <c r="BK283" s="226">
        <f>ROUND(I283*H283,2)</f>
        <v>0</v>
      </c>
      <c r="BL283" s="17" t="s">
        <v>220</v>
      </c>
      <c r="BM283" s="225" t="s">
        <v>392</v>
      </c>
    </row>
    <row r="284" s="13" customFormat="1">
      <c r="A284" s="13"/>
      <c r="B284" s="227"/>
      <c r="C284" s="228"/>
      <c r="D284" s="229" t="s">
        <v>143</v>
      </c>
      <c r="E284" s="230" t="s">
        <v>1</v>
      </c>
      <c r="F284" s="231" t="s">
        <v>152</v>
      </c>
      <c r="G284" s="228"/>
      <c r="H284" s="232">
        <v>2.919</v>
      </c>
      <c r="I284" s="233"/>
      <c r="J284" s="228"/>
      <c r="K284" s="228"/>
      <c r="L284" s="234"/>
      <c r="M284" s="235"/>
      <c r="N284" s="236"/>
      <c r="O284" s="236"/>
      <c r="P284" s="236"/>
      <c r="Q284" s="236"/>
      <c r="R284" s="236"/>
      <c r="S284" s="236"/>
      <c r="T284" s="23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8" t="s">
        <v>143</v>
      </c>
      <c r="AU284" s="238" t="s">
        <v>85</v>
      </c>
      <c r="AV284" s="13" t="s">
        <v>85</v>
      </c>
      <c r="AW284" s="13" t="s">
        <v>32</v>
      </c>
      <c r="AX284" s="13" t="s">
        <v>76</v>
      </c>
      <c r="AY284" s="238" t="s">
        <v>134</v>
      </c>
    </row>
    <row r="285" s="13" customFormat="1">
      <c r="A285" s="13"/>
      <c r="B285" s="227"/>
      <c r="C285" s="228"/>
      <c r="D285" s="229" t="s">
        <v>143</v>
      </c>
      <c r="E285" s="230" t="s">
        <v>1</v>
      </c>
      <c r="F285" s="231" t="s">
        <v>393</v>
      </c>
      <c r="G285" s="228"/>
      <c r="H285" s="232">
        <v>51.326000000000001</v>
      </c>
      <c r="I285" s="233"/>
      <c r="J285" s="228"/>
      <c r="K285" s="228"/>
      <c r="L285" s="234"/>
      <c r="M285" s="235"/>
      <c r="N285" s="236"/>
      <c r="O285" s="236"/>
      <c r="P285" s="236"/>
      <c r="Q285" s="236"/>
      <c r="R285" s="236"/>
      <c r="S285" s="236"/>
      <c r="T285" s="23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8" t="s">
        <v>143</v>
      </c>
      <c r="AU285" s="238" t="s">
        <v>85</v>
      </c>
      <c r="AV285" s="13" t="s">
        <v>85</v>
      </c>
      <c r="AW285" s="13" t="s">
        <v>32</v>
      </c>
      <c r="AX285" s="13" t="s">
        <v>76</v>
      </c>
      <c r="AY285" s="238" t="s">
        <v>134</v>
      </c>
    </row>
    <row r="286" s="14" customFormat="1">
      <c r="A286" s="14"/>
      <c r="B286" s="239"/>
      <c r="C286" s="240"/>
      <c r="D286" s="229" t="s">
        <v>143</v>
      </c>
      <c r="E286" s="241" t="s">
        <v>1</v>
      </c>
      <c r="F286" s="242" t="s">
        <v>153</v>
      </c>
      <c r="G286" s="240"/>
      <c r="H286" s="243">
        <v>54.244999999999997</v>
      </c>
      <c r="I286" s="244"/>
      <c r="J286" s="240"/>
      <c r="K286" s="240"/>
      <c r="L286" s="245"/>
      <c r="M286" s="246"/>
      <c r="N286" s="247"/>
      <c r="O286" s="247"/>
      <c r="P286" s="247"/>
      <c r="Q286" s="247"/>
      <c r="R286" s="247"/>
      <c r="S286" s="247"/>
      <c r="T286" s="24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9" t="s">
        <v>143</v>
      </c>
      <c r="AU286" s="249" t="s">
        <v>85</v>
      </c>
      <c r="AV286" s="14" t="s">
        <v>141</v>
      </c>
      <c r="AW286" s="14" t="s">
        <v>32</v>
      </c>
      <c r="AX286" s="14" t="s">
        <v>81</v>
      </c>
      <c r="AY286" s="249" t="s">
        <v>134</v>
      </c>
    </row>
    <row r="287" s="12" customFormat="1" ht="22.8" customHeight="1">
      <c r="A287" s="12"/>
      <c r="B287" s="197"/>
      <c r="C287" s="198"/>
      <c r="D287" s="199" t="s">
        <v>75</v>
      </c>
      <c r="E287" s="211" t="s">
        <v>394</v>
      </c>
      <c r="F287" s="211" t="s">
        <v>395</v>
      </c>
      <c r="G287" s="198"/>
      <c r="H287" s="198"/>
      <c r="I287" s="201"/>
      <c r="J287" s="212">
        <f>BK287</f>
        <v>0</v>
      </c>
      <c r="K287" s="198"/>
      <c r="L287" s="203"/>
      <c r="M287" s="204"/>
      <c r="N287" s="205"/>
      <c r="O287" s="205"/>
      <c r="P287" s="206">
        <f>SUM(P288:P310)</f>
        <v>0</v>
      </c>
      <c r="Q287" s="205"/>
      <c r="R287" s="206">
        <f>SUM(R288:R310)</f>
        <v>0.27968988</v>
      </c>
      <c r="S287" s="205"/>
      <c r="T287" s="207">
        <f>SUM(T288:T310)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8" t="s">
        <v>85</v>
      </c>
      <c r="AT287" s="209" t="s">
        <v>75</v>
      </c>
      <c r="AU287" s="209" t="s">
        <v>81</v>
      </c>
      <c r="AY287" s="208" t="s">
        <v>134</v>
      </c>
      <c r="BK287" s="210">
        <f>SUM(BK288:BK310)</f>
        <v>0</v>
      </c>
    </row>
    <row r="288" s="2" customFormat="1" ht="21.75" customHeight="1">
      <c r="A288" s="38"/>
      <c r="B288" s="39"/>
      <c r="C288" s="213" t="s">
        <v>396</v>
      </c>
      <c r="D288" s="213" t="s">
        <v>137</v>
      </c>
      <c r="E288" s="214" t="s">
        <v>397</v>
      </c>
      <c r="F288" s="215" t="s">
        <v>398</v>
      </c>
      <c r="G288" s="216" t="s">
        <v>288</v>
      </c>
      <c r="H288" s="217">
        <v>13</v>
      </c>
      <c r="I288" s="218"/>
      <c r="J288" s="219">
        <f>ROUND(I288*H288,2)</f>
        <v>0</v>
      </c>
      <c r="K288" s="220"/>
      <c r="L288" s="44"/>
      <c r="M288" s="221" t="s">
        <v>1</v>
      </c>
      <c r="N288" s="222" t="s">
        <v>41</v>
      </c>
      <c r="O288" s="91"/>
      <c r="P288" s="223">
        <f>O288*H288</f>
        <v>0</v>
      </c>
      <c r="Q288" s="223">
        <v>0</v>
      </c>
      <c r="R288" s="223">
        <f>Q288*H288</f>
        <v>0</v>
      </c>
      <c r="S288" s="223">
        <v>0</v>
      </c>
      <c r="T288" s="22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5" t="s">
        <v>220</v>
      </c>
      <c r="AT288" s="225" t="s">
        <v>137</v>
      </c>
      <c r="AU288" s="225" t="s">
        <v>85</v>
      </c>
      <c r="AY288" s="17" t="s">
        <v>134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7" t="s">
        <v>81</v>
      </c>
      <c r="BK288" s="226">
        <f>ROUND(I288*H288,2)</f>
        <v>0</v>
      </c>
      <c r="BL288" s="17" t="s">
        <v>220</v>
      </c>
      <c r="BM288" s="225" t="s">
        <v>399</v>
      </c>
    </row>
    <row r="289" s="13" customFormat="1">
      <c r="A289" s="13"/>
      <c r="B289" s="227"/>
      <c r="C289" s="228"/>
      <c r="D289" s="229" t="s">
        <v>143</v>
      </c>
      <c r="E289" s="230" t="s">
        <v>1</v>
      </c>
      <c r="F289" s="231" t="s">
        <v>370</v>
      </c>
      <c r="G289" s="228"/>
      <c r="H289" s="232">
        <v>2</v>
      </c>
      <c r="I289" s="233"/>
      <c r="J289" s="228"/>
      <c r="K289" s="228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143</v>
      </c>
      <c r="AU289" s="238" t="s">
        <v>85</v>
      </c>
      <c r="AV289" s="13" t="s">
        <v>85</v>
      </c>
      <c r="AW289" s="13" t="s">
        <v>32</v>
      </c>
      <c r="AX289" s="13" t="s">
        <v>76</v>
      </c>
      <c r="AY289" s="238" t="s">
        <v>134</v>
      </c>
    </row>
    <row r="290" s="13" customFormat="1">
      <c r="A290" s="13"/>
      <c r="B290" s="227"/>
      <c r="C290" s="228"/>
      <c r="D290" s="229" t="s">
        <v>143</v>
      </c>
      <c r="E290" s="230" t="s">
        <v>1</v>
      </c>
      <c r="F290" s="231" t="s">
        <v>371</v>
      </c>
      <c r="G290" s="228"/>
      <c r="H290" s="232">
        <v>1</v>
      </c>
      <c r="I290" s="233"/>
      <c r="J290" s="228"/>
      <c r="K290" s="228"/>
      <c r="L290" s="234"/>
      <c r="M290" s="235"/>
      <c r="N290" s="236"/>
      <c r="O290" s="236"/>
      <c r="P290" s="236"/>
      <c r="Q290" s="236"/>
      <c r="R290" s="236"/>
      <c r="S290" s="236"/>
      <c r="T290" s="23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8" t="s">
        <v>143</v>
      </c>
      <c r="AU290" s="238" t="s">
        <v>85</v>
      </c>
      <c r="AV290" s="13" t="s">
        <v>85</v>
      </c>
      <c r="AW290" s="13" t="s">
        <v>32</v>
      </c>
      <c r="AX290" s="13" t="s">
        <v>76</v>
      </c>
      <c r="AY290" s="238" t="s">
        <v>134</v>
      </c>
    </row>
    <row r="291" s="13" customFormat="1">
      <c r="A291" s="13"/>
      <c r="B291" s="227"/>
      <c r="C291" s="228"/>
      <c r="D291" s="229" t="s">
        <v>143</v>
      </c>
      <c r="E291" s="230" t="s">
        <v>1</v>
      </c>
      <c r="F291" s="231" t="s">
        <v>372</v>
      </c>
      <c r="G291" s="228"/>
      <c r="H291" s="232">
        <v>1</v>
      </c>
      <c r="I291" s="233"/>
      <c r="J291" s="228"/>
      <c r="K291" s="228"/>
      <c r="L291" s="234"/>
      <c r="M291" s="235"/>
      <c r="N291" s="236"/>
      <c r="O291" s="236"/>
      <c r="P291" s="236"/>
      <c r="Q291" s="236"/>
      <c r="R291" s="236"/>
      <c r="S291" s="236"/>
      <c r="T291" s="23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8" t="s">
        <v>143</v>
      </c>
      <c r="AU291" s="238" t="s">
        <v>85</v>
      </c>
      <c r="AV291" s="13" t="s">
        <v>85</v>
      </c>
      <c r="AW291" s="13" t="s">
        <v>32</v>
      </c>
      <c r="AX291" s="13" t="s">
        <v>76</v>
      </c>
      <c r="AY291" s="238" t="s">
        <v>134</v>
      </c>
    </row>
    <row r="292" s="13" customFormat="1">
      <c r="A292" s="13"/>
      <c r="B292" s="227"/>
      <c r="C292" s="228"/>
      <c r="D292" s="229" t="s">
        <v>143</v>
      </c>
      <c r="E292" s="230" t="s">
        <v>1</v>
      </c>
      <c r="F292" s="231" t="s">
        <v>373</v>
      </c>
      <c r="G292" s="228"/>
      <c r="H292" s="232">
        <v>4</v>
      </c>
      <c r="I292" s="233"/>
      <c r="J292" s="228"/>
      <c r="K292" s="228"/>
      <c r="L292" s="234"/>
      <c r="M292" s="235"/>
      <c r="N292" s="236"/>
      <c r="O292" s="236"/>
      <c r="P292" s="236"/>
      <c r="Q292" s="236"/>
      <c r="R292" s="236"/>
      <c r="S292" s="236"/>
      <c r="T292" s="23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8" t="s">
        <v>143</v>
      </c>
      <c r="AU292" s="238" t="s">
        <v>85</v>
      </c>
      <c r="AV292" s="13" t="s">
        <v>85</v>
      </c>
      <c r="AW292" s="13" t="s">
        <v>32</v>
      </c>
      <c r="AX292" s="13" t="s">
        <v>76</v>
      </c>
      <c r="AY292" s="238" t="s">
        <v>134</v>
      </c>
    </row>
    <row r="293" s="13" customFormat="1">
      <c r="A293" s="13"/>
      <c r="B293" s="227"/>
      <c r="C293" s="228"/>
      <c r="D293" s="229" t="s">
        <v>143</v>
      </c>
      <c r="E293" s="230" t="s">
        <v>1</v>
      </c>
      <c r="F293" s="231" t="s">
        <v>374</v>
      </c>
      <c r="G293" s="228"/>
      <c r="H293" s="232">
        <v>1</v>
      </c>
      <c r="I293" s="233"/>
      <c r="J293" s="228"/>
      <c r="K293" s="228"/>
      <c r="L293" s="234"/>
      <c r="M293" s="235"/>
      <c r="N293" s="236"/>
      <c r="O293" s="236"/>
      <c r="P293" s="236"/>
      <c r="Q293" s="236"/>
      <c r="R293" s="236"/>
      <c r="S293" s="236"/>
      <c r="T293" s="23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8" t="s">
        <v>143</v>
      </c>
      <c r="AU293" s="238" t="s">
        <v>85</v>
      </c>
      <c r="AV293" s="13" t="s">
        <v>85</v>
      </c>
      <c r="AW293" s="13" t="s">
        <v>32</v>
      </c>
      <c r="AX293" s="13" t="s">
        <v>76</v>
      </c>
      <c r="AY293" s="238" t="s">
        <v>134</v>
      </c>
    </row>
    <row r="294" s="13" customFormat="1">
      <c r="A294" s="13"/>
      <c r="B294" s="227"/>
      <c r="C294" s="228"/>
      <c r="D294" s="229" t="s">
        <v>143</v>
      </c>
      <c r="E294" s="230" t="s">
        <v>1</v>
      </c>
      <c r="F294" s="231" t="s">
        <v>375</v>
      </c>
      <c r="G294" s="228"/>
      <c r="H294" s="232">
        <v>2</v>
      </c>
      <c r="I294" s="233"/>
      <c r="J294" s="228"/>
      <c r="K294" s="228"/>
      <c r="L294" s="234"/>
      <c r="M294" s="235"/>
      <c r="N294" s="236"/>
      <c r="O294" s="236"/>
      <c r="P294" s="236"/>
      <c r="Q294" s="236"/>
      <c r="R294" s="236"/>
      <c r="S294" s="236"/>
      <c r="T294" s="23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8" t="s">
        <v>143</v>
      </c>
      <c r="AU294" s="238" t="s">
        <v>85</v>
      </c>
      <c r="AV294" s="13" t="s">
        <v>85</v>
      </c>
      <c r="AW294" s="13" t="s">
        <v>32</v>
      </c>
      <c r="AX294" s="13" t="s">
        <v>76</v>
      </c>
      <c r="AY294" s="238" t="s">
        <v>134</v>
      </c>
    </row>
    <row r="295" s="13" customFormat="1">
      <c r="A295" s="13"/>
      <c r="B295" s="227"/>
      <c r="C295" s="228"/>
      <c r="D295" s="229" t="s">
        <v>143</v>
      </c>
      <c r="E295" s="230" t="s">
        <v>1</v>
      </c>
      <c r="F295" s="231" t="s">
        <v>376</v>
      </c>
      <c r="G295" s="228"/>
      <c r="H295" s="232">
        <v>1</v>
      </c>
      <c r="I295" s="233"/>
      <c r="J295" s="228"/>
      <c r="K295" s="228"/>
      <c r="L295" s="234"/>
      <c r="M295" s="235"/>
      <c r="N295" s="236"/>
      <c r="O295" s="236"/>
      <c r="P295" s="236"/>
      <c r="Q295" s="236"/>
      <c r="R295" s="236"/>
      <c r="S295" s="236"/>
      <c r="T295" s="23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8" t="s">
        <v>143</v>
      </c>
      <c r="AU295" s="238" t="s">
        <v>85</v>
      </c>
      <c r="AV295" s="13" t="s">
        <v>85</v>
      </c>
      <c r="AW295" s="13" t="s">
        <v>32</v>
      </c>
      <c r="AX295" s="13" t="s">
        <v>76</v>
      </c>
      <c r="AY295" s="238" t="s">
        <v>134</v>
      </c>
    </row>
    <row r="296" s="13" customFormat="1">
      <c r="A296" s="13"/>
      <c r="B296" s="227"/>
      <c r="C296" s="228"/>
      <c r="D296" s="229" t="s">
        <v>143</v>
      </c>
      <c r="E296" s="230" t="s">
        <v>1</v>
      </c>
      <c r="F296" s="231" t="s">
        <v>377</v>
      </c>
      <c r="G296" s="228"/>
      <c r="H296" s="232">
        <v>1</v>
      </c>
      <c r="I296" s="233"/>
      <c r="J296" s="228"/>
      <c r="K296" s="228"/>
      <c r="L296" s="234"/>
      <c r="M296" s="235"/>
      <c r="N296" s="236"/>
      <c r="O296" s="236"/>
      <c r="P296" s="236"/>
      <c r="Q296" s="236"/>
      <c r="R296" s="236"/>
      <c r="S296" s="236"/>
      <c r="T296" s="23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8" t="s">
        <v>143</v>
      </c>
      <c r="AU296" s="238" t="s">
        <v>85</v>
      </c>
      <c r="AV296" s="13" t="s">
        <v>85</v>
      </c>
      <c r="AW296" s="13" t="s">
        <v>32</v>
      </c>
      <c r="AX296" s="13" t="s">
        <v>76</v>
      </c>
      <c r="AY296" s="238" t="s">
        <v>134</v>
      </c>
    </row>
    <row r="297" s="14" customFormat="1">
      <c r="A297" s="14"/>
      <c r="B297" s="239"/>
      <c r="C297" s="240"/>
      <c r="D297" s="229" t="s">
        <v>143</v>
      </c>
      <c r="E297" s="241" t="s">
        <v>1</v>
      </c>
      <c r="F297" s="242" t="s">
        <v>153</v>
      </c>
      <c r="G297" s="240"/>
      <c r="H297" s="243">
        <v>13</v>
      </c>
      <c r="I297" s="244"/>
      <c r="J297" s="240"/>
      <c r="K297" s="240"/>
      <c r="L297" s="245"/>
      <c r="M297" s="246"/>
      <c r="N297" s="247"/>
      <c r="O297" s="247"/>
      <c r="P297" s="247"/>
      <c r="Q297" s="247"/>
      <c r="R297" s="247"/>
      <c r="S297" s="247"/>
      <c r="T297" s="248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9" t="s">
        <v>143</v>
      </c>
      <c r="AU297" s="249" t="s">
        <v>85</v>
      </c>
      <c r="AV297" s="14" t="s">
        <v>141</v>
      </c>
      <c r="AW297" s="14" t="s">
        <v>32</v>
      </c>
      <c r="AX297" s="14" t="s">
        <v>81</v>
      </c>
      <c r="AY297" s="249" t="s">
        <v>134</v>
      </c>
    </row>
    <row r="298" s="2" customFormat="1" ht="16.5" customHeight="1">
      <c r="A298" s="38"/>
      <c r="B298" s="39"/>
      <c r="C298" s="260" t="s">
        <v>400</v>
      </c>
      <c r="D298" s="260" t="s">
        <v>180</v>
      </c>
      <c r="E298" s="261" t="s">
        <v>401</v>
      </c>
      <c r="F298" s="262" t="s">
        <v>402</v>
      </c>
      <c r="G298" s="263" t="s">
        <v>140</v>
      </c>
      <c r="H298" s="264">
        <v>38.209000000000003</v>
      </c>
      <c r="I298" s="265"/>
      <c r="J298" s="266">
        <f>ROUND(I298*H298,2)</f>
        <v>0</v>
      </c>
      <c r="K298" s="267"/>
      <c r="L298" s="268"/>
      <c r="M298" s="269" t="s">
        <v>1</v>
      </c>
      <c r="N298" s="270" t="s">
        <v>41</v>
      </c>
      <c r="O298" s="91"/>
      <c r="P298" s="223">
        <f>O298*H298</f>
        <v>0</v>
      </c>
      <c r="Q298" s="223">
        <v>0.0073200000000000001</v>
      </c>
      <c r="R298" s="223">
        <f>Q298*H298</f>
        <v>0.27968988</v>
      </c>
      <c r="S298" s="223">
        <v>0</v>
      </c>
      <c r="T298" s="224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5" t="s">
        <v>307</v>
      </c>
      <c r="AT298" s="225" t="s">
        <v>180</v>
      </c>
      <c r="AU298" s="225" t="s">
        <v>85</v>
      </c>
      <c r="AY298" s="17" t="s">
        <v>134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7" t="s">
        <v>81</v>
      </c>
      <c r="BK298" s="226">
        <f>ROUND(I298*H298,2)</f>
        <v>0</v>
      </c>
      <c r="BL298" s="17" t="s">
        <v>220</v>
      </c>
      <c r="BM298" s="225" t="s">
        <v>403</v>
      </c>
    </row>
    <row r="299" s="13" customFormat="1">
      <c r="A299" s="13"/>
      <c r="B299" s="227"/>
      <c r="C299" s="228"/>
      <c r="D299" s="229" t="s">
        <v>143</v>
      </c>
      <c r="E299" s="230" t="s">
        <v>1</v>
      </c>
      <c r="F299" s="231" t="s">
        <v>332</v>
      </c>
      <c r="G299" s="228"/>
      <c r="H299" s="232">
        <v>6.0540000000000003</v>
      </c>
      <c r="I299" s="233"/>
      <c r="J299" s="228"/>
      <c r="K299" s="228"/>
      <c r="L299" s="234"/>
      <c r="M299" s="235"/>
      <c r="N299" s="236"/>
      <c r="O299" s="236"/>
      <c r="P299" s="236"/>
      <c r="Q299" s="236"/>
      <c r="R299" s="236"/>
      <c r="S299" s="236"/>
      <c r="T299" s="23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8" t="s">
        <v>143</v>
      </c>
      <c r="AU299" s="238" t="s">
        <v>85</v>
      </c>
      <c r="AV299" s="13" t="s">
        <v>85</v>
      </c>
      <c r="AW299" s="13" t="s">
        <v>32</v>
      </c>
      <c r="AX299" s="13" t="s">
        <v>76</v>
      </c>
      <c r="AY299" s="238" t="s">
        <v>134</v>
      </c>
    </row>
    <row r="300" s="13" customFormat="1">
      <c r="A300" s="13"/>
      <c r="B300" s="227"/>
      <c r="C300" s="228"/>
      <c r="D300" s="229" t="s">
        <v>143</v>
      </c>
      <c r="E300" s="230" t="s">
        <v>1</v>
      </c>
      <c r="F300" s="231" t="s">
        <v>333</v>
      </c>
      <c r="G300" s="228"/>
      <c r="H300" s="232">
        <v>1.637</v>
      </c>
      <c r="I300" s="233"/>
      <c r="J300" s="228"/>
      <c r="K300" s="228"/>
      <c r="L300" s="234"/>
      <c r="M300" s="235"/>
      <c r="N300" s="236"/>
      <c r="O300" s="236"/>
      <c r="P300" s="236"/>
      <c r="Q300" s="236"/>
      <c r="R300" s="236"/>
      <c r="S300" s="236"/>
      <c r="T300" s="23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8" t="s">
        <v>143</v>
      </c>
      <c r="AU300" s="238" t="s">
        <v>85</v>
      </c>
      <c r="AV300" s="13" t="s">
        <v>85</v>
      </c>
      <c r="AW300" s="13" t="s">
        <v>32</v>
      </c>
      <c r="AX300" s="13" t="s">
        <v>76</v>
      </c>
      <c r="AY300" s="238" t="s">
        <v>134</v>
      </c>
    </row>
    <row r="301" s="13" customFormat="1">
      <c r="A301" s="13"/>
      <c r="B301" s="227"/>
      <c r="C301" s="228"/>
      <c r="D301" s="229" t="s">
        <v>143</v>
      </c>
      <c r="E301" s="230" t="s">
        <v>1</v>
      </c>
      <c r="F301" s="231" t="s">
        <v>334</v>
      </c>
      <c r="G301" s="228"/>
      <c r="H301" s="232">
        <v>1.9359999999999999</v>
      </c>
      <c r="I301" s="233"/>
      <c r="J301" s="228"/>
      <c r="K301" s="228"/>
      <c r="L301" s="234"/>
      <c r="M301" s="235"/>
      <c r="N301" s="236"/>
      <c r="O301" s="236"/>
      <c r="P301" s="236"/>
      <c r="Q301" s="236"/>
      <c r="R301" s="236"/>
      <c r="S301" s="236"/>
      <c r="T301" s="23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8" t="s">
        <v>143</v>
      </c>
      <c r="AU301" s="238" t="s">
        <v>85</v>
      </c>
      <c r="AV301" s="13" t="s">
        <v>85</v>
      </c>
      <c r="AW301" s="13" t="s">
        <v>32</v>
      </c>
      <c r="AX301" s="13" t="s">
        <v>76</v>
      </c>
      <c r="AY301" s="238" t="s">
        <v>134</v>
      </c>
    </row>
    <row r="302" s="13" customFormat="1">
      <c r="A302" s="13"/>
      <c r="B302" s="227"/>
      <c r="C302" s="228"/>
      <c r="D302" s="229" t="s">
        <v>143</v>
      </c>
      <c r="E302" s="230" t="s">
        <v>1</v>
      </c>
      <c r="F302" s="231" t="s">
        <v>335</v>
      </c>
      <c r="G302" s="228"/>
      <c r="H302" s="232">
        <v>12.32</v>
      </c>
      <c r="I302" s="233"/>
      <c r="J302" s="228"/>
      <c r="K302" s="228"/>
      <c r="L302" s="234"/>
      <c r="M302" s="235"/>
      <c r="N302" s="236"/>
      <c r="O302" s="236"/>
      <c r="P302" s="236"/>
      <c r="Q302" s="236"/>
      <c r="R302" s="236"/>
      <c r="S302" s="236"/>
      <c r="T302" s="23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8" t="s">
        <v>143</v>
      </c>
      <c r="AU302" s="238" t="s">
        <v>85</v>
      </c>
      <c r="AV302" s="13" t="s">
        <v>85</v>
      </c>
      <c r="AW302" s="13" t="s">
        <v>32</v>
      </c>
      <c r="AX302" s="13" t="s">
        <v>76</v>
      </c>
      <c r="AY302" s="238" t="s">
        <v>134</v>
      </c>
    </row>
    <row r="303" s="13" customFormat="1">
      <c r="A303" s="13"/>
      <c r="B303" s="227"/>
      <c r="C303" s="228"/>
      <c r="D303" s="229" t="s">
        <v>143</v>
      </c>
      <c r="E303" s="230" t="s">
        <v>1</v>
      </c>
      <c r="F303" s="231" t="s">
        <v>336</v>
      </c>
      <c r="G303" s="228"/>
      <c r="H303" s="232">
        <v>3.1150000000000002</v>
      </c>
      <c r="I303" s="233"/>
      <c r="J303" s="228"/>
      <c r="K303" s="228"/>
      <c r="L303" s="234"/>
      <c r="M303" s="235"/>
      <c r="N303" s="236"/>
      <c r="O303" s="236"/>
      <c r="P303" s="236"/>
      <c r="Q303" s="236"/>
      <c r="R303" s="236"/>
      <c r="S303" s="236"/>
      <c r="T303" s="23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8" t="s">
        <v>143</v>
      </c>
      <c r="AU303" s="238" t="s">
        <v>85</v>
      </c>
      <c r="AV303" s="13" t="s">
        <v>85</v>
      </c>
      <c r="AW303" s="13" t="s">
        <v>32</v>
      </c>
      <c r="AX303" s="13" t="s">
        <v>76</v>
      </c>
      <c r="AY303" s="238" t="s">
        <v>134</v>
      </c>
    </row>
    <row r="304" s="13" customFormat="1">
      <c r="A304" s="13"/>
      <c r="B304" s="227"/>
      <c r="C304" s="228"/>
      <c r="D304" s="229" t="s">
        <v>143</v>
      </c>
      <c r="E304" s="230" t="s">
        <v>1</v>
      </c>
      <c r="F304" s="231" t="s">
        <v>337</v>
      </c>
      <c r="G304" s="228"/>
      <c r="H304" s="232">
        <v>6.3360000000000003</v>
      </c>
      <c r="I304" s="233"/>
      <c r="J304" s="228"/>
      <c r="K304" s="228"/>
      <c r="L304" s="234"/>
      <c r="M304" s="235"/>
      <c r="N304" s="236"/>
      <c r="O304" s="236"/>
      <c r="P304" s="236"/>
      <c r="Q304" s="236"/>
      <c r="R304" s="236"/>
      <c r="S304" s="236"/>
      <c r="T304" s="23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8" t="s">
        <v>143</v>
      </c>
      <c r="AU304" s="238" t="s">
        <v>85</v>
      </c>
      <c r="AV304" s="13" t="s">
        <v>85</v>
      </c>
      <c r="AW304" s="13" t="s">
        <v>32</v>
      </c>
      <c r="AX304" s="13" t="s">
        <v>76</v>
      </c>
      <c r="AY304" s="238" t="s">
        <v>134</v>
      </c>
    </row>
    <row r="305" s="13" customFormat="1">
      <c r="A305" s="13"/>
      <c r="B305" s="227"/>
      <c r="C305" s="228"/>
      <c r="D305" s="229" t="s">
        <v>143</v>
      </c>
      <c r="E305" s="230" t="s">
        <v>1</v>
      </c>
      <c r="F305" s="231" t="s">
        <v>338</v>
      </c>
      <c r="G305" s="228"/>
      <c r="H305" s="232">
        <v>3.2909999999999999</v>
      </c>
      <c r="I305" s="233"/>
      <c r="J305" s="228"/>
      <c r="K305" s="228"/>
      <c r="L305" s="234"/>
      <c r="M305" s="235"/>
      <c r="N305" s="236"/>
      <c r="O305" s="236"/>
      <c r="P305" s="236"/>
      <c r="Q305" s="236"/>
      <c r="R305" s="236"/>
      <c r="S305" s="236"/>
      <c r="T305" s="23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8" t="s">
        <v>143</v>
      </c>
      <c r="AU305" s="238" t="s">
        <v>85</v>
      </c>
      <c r="AV305" s="13" t="s">
        <v>85</v>
      </c>
      <c r="AW305" s="13" t="s">
        <v>32</v>
      </c>
      <c r="AX305" s="13" t="s">
        <v>76</v>
      </c>
      <c r="AY305" s="238" t="s">
        <v>134</v>
      </c>
    </row>
    <row r="306" s="13" customFormat="1">
      <c r="A306" s="13"/>
      <c r="B306" s="227"/>
      <c r="C306" s="228"/>
      <c r="D306" s="229" t="s">
        <v>143</v>
      </c>
      <c r="E306" s="230" t="s">
        <v>1</v>
      </c>
      <c r="F306" s="231" t="s">
        <v>339</v>
      </c>
      <c r="G306" s="228"/>
      <c r="H306" s="232">
        <v>3.52</v>
      </c>
      <c r="I306" s="233"/>
      <c r="J306" s="228"/>
      <c r="K306" s="228"/>
      <c r="L306" s="234"/>
      <c r="M306" s="235"/>
      <c r="N306" s="236"/>
      <c r="O306" s="236"/>
      <c r="P306" s="236"/>
      <c r="Q306" s="236"/>
      <c r="R306" s="236"/>
      <c r="S306" s="236"/>
      <c r="T306" s="23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8" t="s">
        <v>143</v>
      </c>
      <c r="AU306" s="238" t="s">
        <v>85</v>
      </c>
      <c r="AV306" s="13" t="s">
        <v>85</v>
      </c>
      <c r="AW306" s="13" t="s">
        <v>32</v>
      </c>
      <c r="AX306" s="13" t="s">
        <v>76</v>
      </c>
      <c r="AY306" s="238" t="s">
        <v>134</v>
      </c>
    </row>
    <row r="307" s="14" customFormat="1">
      <c r="A307" s="14"/>
      <c r="B307" s="239"/>
      <c r="C307" s="240"/>
      <c r="D307" s="229" t="s">
        <v>143</v>
      </c>
      <c r="E307" s="241" t="s">
        <v>1</v>
      </c>
      <c r="F307" s="242" t="s">
        <v>153</v>
      </c>
      <c r="G307" s="240"/>
      <c r="H307" s="243">
        <v>38.209000000000003</v>
      </c>
      <c r="I307" s="244"/>
      <c r="J307" s="240"/>
      <c r="K307" s="240"/>
      <c r="L307" s="245"/>
      <c r="M307" s="246"/>
      <c r="N307" s="247"/>
      <c r="O307" s="247"/>
      <c r="P307" s="247"/>
      <c r="Q307" s="247"/>
      <c r="R307" s="247"/>
      <c r="S307" s="247"/>
      <c r="T307" s="24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9" t="s">
        <v>143</v>
      </c>
      <c r="AU307" s="249" t="s">
        <v>85</v>
      </c>
      <c r="AV307" s="14" t="s">
        <v>141</v>
      </c>
      <c r="AW307" s="14" t="s">
        <v>32</v>
      </c>
      <c r="AX307" s="14" t="s">
        <v>81</v>
      </c>
      <c r="AY307" s="249" t="s">
        <v>134</v>
      </c>
    </row>
    <row r="308" s="2" customFormat="1" ht="16.5" customHeight="1">
      <c r="A308" s="38"/>
      <c r="B308" s="39"/>
      <c r="C308" s="213" t="s">
        <v>404</v>
      </c>
      <c r="D308" s="213" t="s">
        <v>137</v>
      </c>
      <c r="E308" s="214" t="s">
        <v>405</v>
      </c>
      <c r="F308" s="215" t="s">
        <v>406</v>
      </c>
      <c r="G308" s="216" t="s">
        <v>140</v>
      </c>
      <c r="H308" s="217">
        <v>48.576000000000001</v>
      </c>
      <c r="I308" s="218"/>
      <c r="J308" s="219">
        <f>ROUND(I308*H308,2)</f>
        <v>0</v>
      </c>
      <c r="K308" s="220"/>
      <c r="L308" s="44"/>
      <c r="M308" s="221" t="s">
        <v>1</v>
      </c>
      <c r="N308" s="222" t="s">
        <v>41</v>
      </c>
      <c r="O308" s="91"/>
      <c r="P308" s="223">
        <f>O308*H308</f>
        <v>0</v>
      </c>
      <c r="Q308" s="223">
        <v>0</v>
      </c>
      <c r="R308" s="223">
        <f>Q308*H308</f>
        <v>0</v>
      </c>
      <c r="S308" s="223">
        <v>0</v>
      </c>
      <c r="T308" s="224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5" t="s">
        <v>220</v>
      </c>
      <c r="AT308" s="225" t="s">
        <v>137</v>
      </c>
      <c r="AU308" s="225" t="s">
        <v>85</v>
      </c>
      <c r="AY308" s="17" t="s">
        <v>134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7" t="s">
        <v>81</v>
      </c>
      <c r="BK308" s="226">
        <f>ROUND(I308*H308,2)</f>
        <v>0</v>
      </c>
      <c r="BL308" s="17" t="s">
        <v>220</v>
      </c>
      <c r="BM308" s="225" t="s">
        <v>407</v>
      </c>
    </row>
    <row r="309" s="13" customFormat="1">
      <c r="A309" s="13"/>
      <c r="B309" s="227"/>
      <c r="C309" s="228"/>
      <c r="D309" s="229" t="s">
        <v>143</v>
      </c>
      <c r="E309" s="230" t="s">
        <v>1</v>
      </c>
      <c r="F309" s="231" t="s">
        <v>408</v>
      </c>
      <c r="G309" s="228"/>
      <c r="H309" s="232">
        <v>48.576000000000001</v>
      </c>
      <c r="I309" s="233"/>
      <c r="J309" s="228"/>
      <c r="K309" s="228"/>
      <c r="L309" s="234"/>
      <c r="M309" s="235"/>
      <c r="N309" s="236"/>
      <c r="O309" s="236"/>
      <c r="P309" s="236"/>
      <c r="Q309" s="236"/>
      <c r="R309" s="236"/>
      <c r="S309" s="236"/>
      <c r="T309" s="23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8" t="s">
        <v>143</v>
      </c>
      <c r="AU309" s="238" t="s">
        <v>85</v>
      </c>
      <c r="AV309" s="13" t="s">
        <v>85</v>
      </c>
      <c r="AW309" s="13" t="s">
        <v>32</v>
      </c>
      <c r="AX309" s="13" t="s">
        <v>81</v>
      </c>
      <c r="AY309" s="238" t="s">
        <v>134</v>
      </c>
    </row>
    <row r="310" s="2" customFormat="1" ht="24.15" customHeight="1">
      <c r="A310" s="38"/>
      <c r="B310" s="39"/>
      <c r="C310" s="213" t="s">
        <v>409</v>
      </c>
      <c r="D310" s="213" t="s">
        <v>137</v>
      </c>
      <c r="E310" s="214" t="s">
        <v>410</v>
      </c>
      <c r="F310" s="215" t="s">
        <v>411</v>
      </c>
      <c r="G310" s="216" t="s">
        <v>260</v>
      </c>
      <c r="H310" s="217">
        <v>0.28000000000000003</v>
      </c>
      <c r="I310" s="218"/>
      <c r="J310" s="219">
        <f>ROUND(I310*H310,2)</f>
        <v>0</v>
      </c>
      <c r="K310" s="220"/>
      <c r="L310" s="44"/>
      <c r="M310" s="221" t="s">
        <v>1</v>
      </c>
      <c r="N310" s="222" t="s">
        <v>41</v>
      </c>
      <c r="O310" s="91"/>
      <c r="P310" s="223">
        <f>O310*H310</f>
        <v>0</v>
      </c>
      <c r="Q310" s="223">
        <v>0</v>
      </c>
      <c r="R310" s="223">
        <f>Q310*H310</f>
        <v>0</v>
      </c>
      <c r="S310" s="223">
        <v>0</v>
      </c>
      <c r="T310" s="224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5" t="s">
        <v>220</v>
      </c>
      <c r="AT310" s="225" t="s">
        <v>137</v>
      </c>
      <c r="AU310" s="225" t="s">
        <v>85</v>
      </c>
      <c r="AY310" s="17" t="s">
        <v>134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7" t="s">
        <v>81</v>
      </c>
      <c r="BK310" s="226">
        <f>ROUND(I310*H310,2)</f>
        <v>0</v>
      </c>
      <c r="BL310" s="17" t="s">
        <v>220</v>
      </c>
      <c r="BM310" s="225" t="s">
        <v>412</v>
      </c>
    </row>
    <row r="311" s="12" customFormat="1" ht="25.92" customHeight="1">
      <c r="A311" s="12"/>
      <c r="B311" s="197"/>
      <c r="C311" s="198"/>
      <c r="D311" s="199" t="s">
        <v>75</v>
      </c>
      <c r="E311" s="200" t="s">
        <v>413</v>
      </c>
      <c r="F311" s="200" t="s">
        <v>414</v>
      </c>
      <c r="G311" s="198"/>
      <c r="H311" s="198"/>
      <c r="I311" s="201"/>
      <c r="J311" s="202">
        <f>BK311</f>
        <v>0</v>
      </c>
      <c r="K311" s="198"/>
      <c r="L311" s="203"/>
      <c r="M311" s="204"/>
      <c r="N311" s="205"/>
      <c r="O311" s="205"/>
      <c r="P311" s="206">
        <f>P312+P315</f>
        <v>0</v>
      </c>
      <c r="Q311" s="205"/>
      <c r="R311" s="206">
        <f>R312+R315</f>
        <v>0</v>
      </c>
      <c r="S311" s="205"/>
      <c r="T311" s="207">
        <f>T312+T315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8" t="s">
        <v>162</v>
      </c>
      <c r="AT311" s="209" t="s">
        <v>75</v>
      </c>
      <c r="AU311" s="209" t="s">
        <v>76</v>
      </c>
      <c r="AY311" s="208" t="s">
        <v>134</v>
      </c>
      <c r="BK311" s="210">
        <f>BK312+BK315</f>
        <v>0</v>
      </c>
    </row>
    <row r="312" s="12" customFormat="1" ht="22.8" customHeight="1">
      <c r="A312" s="12"/>
      <c r="B312" s="197"/>
      <c r="C312" s="198"/>
      <c r="D312" s="199" t="s">
        <v>75</v>
      </c>
      <c r="E312" s="211" t="s">
        <v>415</v>
      </c>
      <c r="F312" s="211" t="s">
        <v>416</v>
      </c>
      <c r="G312" s="198"/>
      <c r="H312" s="198"/>
      <c r="I312" s="201"/>
      <c r="J312" s="212">
        <f>BK312</f>
        <v>0</v>
      </c>
      <c r="K312" s="198"/>
      <c r="L312" s="203"/>
      <c r="M312" s="204"/>
      <c r="N312" s="205"/>
      <c r="O312" s="205"/>
      <c r="P312" s="206">
        <f>SUM(P313:P314)</f>
        <v>0</v>
      </c>
      <c r="Q312" s="205"/>
      <c r="R312" s="206">
        <f>SUM(R313:R314)</f>
        <v>0</v>
      </c>
      <c r="S312" s="205"/>
      <c r="T312" s="207">
        <f>SUM(T313:T314)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8" t="s">
        <v>162</v>
      </c>
      <c r="AT312" s="209" t="s">
        <v>75</v>
      </c>
      <c r="AU312" s="209" t="s">
        <v>81</v>
      </c>
      <c r="AY312" s="208" t="s">
        <v>134</v>
      </c>
      <c r="BK312" s="210">
        <f>SUM(BK313:BK314)</f>
        <v>0</v>
      </c>
    </row>
    <row r="313" s="2" customFormat="1" ht="16.5" customHeight="1">
      <c r="A313" s="38"/>
      <c r="B313" s="39"/>
      <c r="C313" s="213" t="s">
        <v>417</v>
      </c>
      <c r="D313" s="213" t="s">
        <v>137</v>
      </c>
      <c r="E313" s="214" t="s">
        <v>418</v>
      </c>
      <c r="F313" s="215" t="s">
        <v>416</v>
      </c>
      <c r="G313" s="216" t="s">
        <v>419</v>
      </c>
      <c r="H313" s="217">
        <v>1</v>
      </c>
      <c r="I313" s="218"/>
      <c r="J313" s="219">
        <f>ROUND(I313*H313,2)</f>
        <v>0</v>
      </c>
      <c r="K313" s="220"/>
      <c r="L313" s="44"/>
      <c r="M313" s="221" t="s">
        <v>1</v>
      </c>
      <c r="N313" s="222" t="s">
        <v>41</v>
      </c>
      <c r="O313" s="91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5" t="s">
        <v>420</v>
      </c>
      <c r="AT313" s="225" t="s">
        <v>137</v>
      </c>
      <c r="AU313" s="225" t="s">
        <v>85</v>
      </c>
      <c r="AY313" s="17" t="s">
        <v>134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7" t="s">
        <v>81</v>
      </c>
      <c r="BK313" s="226">
        <f>ROUND(I313*H313,2)</f>
        <v>0</v>
      </c>
      <c r="BL313" s="17" t="s">
        <v>420</v>
      </c>
      <c r="BM313" s="225" t="s">
        <v>421</v>
      </c>
    </row>
    <row r="314" s="2" customFormat="1" ht="16.5" customHeight="1">
      <c r="A314" s="38"/>
      <c r="B314" s="39"/>
      <c r="C314" s="213" t="s">
        <v>422</v>
      </c>
      <c r="D314" s="213" t="s">
        <v>137</v>
      </c>
      <c r="E314" s="214" t="s">
        <v>423</v>
      </c>
      <c r="F314" s="215" t="s">
        <v>424</v>
      </c>
      <c r="G314" s="216" t="s">
        <v>419</v>
      </c>
      <c r="H314" s="217">
        <v>1</v>
      </c>
      <c r="I314" s="218"/>
      <c r="J314" s="219">
        <f>ROUND(I314*H314,2)</f>
        <v>0</v>
      </c>
      <c r="K314" s="220"/>
      <c r="L314" s="44"/>
      <c r="M314" s="221" t="s">
        <v>1</v>
      </c>
      <c r="N314" s="222" t="s">
        <v>41</v>
      </c>
      <c r="O314" s="91"/>
      <c r="P314" s="223">
        <f>O314*H314</f>
        <v>0</v>
      </c>
      <c r="Q314" s="223">
        <v>0</v>
      </c>
      <c r="R314" s="223">
        <f>Q314*H314</f>
        <v>0</v>
      </c>
      <c r="S314" s="223">
        <v>0</v>
      </c>
      <c r="T314" s="224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5" t="s">
        <v>420</v>
      </c>
      <c r="AT314" s="225" t="s">
        <v>137</v>
      </c>
      <c r="AU314" s="225" t="s">
        <v>85</v>
      </c>
      <c r="AY314" s="17" t="s">
        <v>134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7" t="s">
        <v>81</v>
      </c>
      <c r="BK314" s="226">
        <f>ROUND(I314*H314,2)</f>
        <v>0</v>
      </c>
      <c r="BL314" s="17" t="s">
        <v>420</v>
      </c>
      <c r="BM314" s="225" t="s">
        <v>425</v>
      </c>
    </row>
    <row r="315" s="12" customFormat="1" ht="22.8" customHeight="1">
      <c r="A315" s="12"/>
      <c r="B315" s="197"/>
      <c r="C315" s="198"/>
      <c r="D315" s="199" t="s">
        <v>75</v>
      </c>
      <c r="E315" s="211" t="s">
        <v>426</v>
      </c>
      <c r="F315" s="211" t="s">
        <v>427</v>
      </c>
      <c r="G315" s="198"/>
      <c r="H315" s="198"/>
      <c r="I315" s="201"/>
      <c r="J315" s="212">
        <f>BK315</f>
        <v>0</v>
      </c>
      <c r="K315" s="198"/>
      <c r="L315" s="203"/>
      <c r="M315" s="204"/>
      <c r="N315" s="205"/>
      <c r="O315" s="205"/>
      <c r="P315" s="206">
        <f>SUM(P316:P317)</f>
        <v>0</v>
      </c>
      <c r="Q315" s="205"/>
      <c r="R315" s="206">
        <f>SUM(R316:R317)</f>
        <v>0</v>
      </c>
      <c r="S315" s="205"/>
      <c r="T315" s="207">
        <f>SUM(T316:T317)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8" t="s">
        <v>162</v>
      </c>
      <c r="AT315" s="209" t="s">
        <v>75</v>
      </c>
      <c r="AU315" s="209" t="s">
        <v>81</v>
      </c>
      <c r="AY315" s="208" t="s">
        <v>134</v>
      </c>
      <c r="BK315" s="210">
        <f>SUM(BK316:BK317)</f>
        <v>0</v>
      </c>
    </row>
    <row r="316" s="2" customFormat="1" ht="16.5" customHeight="1">
      <c r="A316" s="38"/>
      <c r="B316" s="39"/>
      <c r="C316" s="213" t="s">
        <v>428</v>
      </c>
      <c r="D316" s="213" t="s">
        <v>137</v>
      </c>
      <c r="E316" s="214" t="s">
        <v>429</v>
      </c>
      <c r="F316" s="215" t="s">
        <v>427</v>
      </c>
      <c r="G316" s="216" t="s">
        <v>419</v>
      </c>
      <c r="H316" s="217">
        <v>1</v>
      </c>
      <c r="I316" s="218"/>
      <c r="J316" s="219">
        <f>ROUND(I316*H316,2)</f>
        <v>0</v>
      </c>
      <c r="K316" s="220"/>
      <c r="L316" s="44"/>
      <c r="M316" s="221" t="s">
        <v>1</v>
      </c>
      <c r="N316" s="222" t="s">
        <v>41</v>
      </c>
      <c r="O316" s="91"/>
      <c r="P316" s="223">
        <f>O316*H316</f>
        <v>0</v>
      </c>
      <c r="Q316" s="223">
        <v>0</v>
      </c>
      <c r="R316" s="223">
        <f>Q316*H316</f>
        <v>0</v>
      </c>
      <c r="S316" s="223">
        <v>0</v>
      </c>
      <c r="T316" s="224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5" t="s">
        <v>420</v>
      </c>
      <c r="AT316" s="225" t="s">
        <v>137</v>
      </c>
      <c r="AU316" s="225" t="s">
        <v>85</v>
      </c>
      <c r="AY316" s="17" t="s">
        <v>134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7" t="s">
        <v>81</v>
      </c>
      <c r="BK316" s="226">
        <f>ROUND(I316*H316,2)</f>
        <v>0</v>
      </c>
      <c r="BL316" s="17" t="s">
        <v>420</v>
      </c>
      <c r="BM316" s="225" t="s">
        <v>430</v>
      </c>
    </row>
    <row r="317" s="13" customFormat="1">
      <c r="A317" s="13"/>
      <c r="B317" s="227"/>
      <c r="C317" s="228"/>
      <c r="D317" s="229" t="s">
        <v>143</v>
      </c>
      <c r="E317" s="230" t="s">
        <v>1</v>
      </c>
      <c r="F317" s="231" t="s">
        <v>431</v>
      </c>
      <c r="G317" s="228"/>
      <c r="H317" s="232">
        <v>1</v>
      </c>
      <c r="I317" s="233"/>
      <c r="J317" s="228"/>
      <c r="K317" s="228"/>
      <c r="L317" s="234"/>
      <c r="M317" s="271"/>
      <c r="N317" s="272"/>
      <c r="O317" s="272"/>
      <c r="P317" s="272"/>
      <c r="Q317" s="272"/>
      <c r="R317" s="272"/>
      <c r="S317" s="272"/>
      <c r="T317" s="27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8" t="s">
        <v>143</v>
      </c>
      <c r="AU317" s="238" t="s">
        <v>85</v>
      </c>
      <c r="AV317" s="13" t="s">
        <v>85</v>
      </c>
      <c r="AW317" s="13" t="s">
        <v>32</v>
      </c>
      <c r="AX317" s="13" t="s">
        <v>81</v>
      </c>
      <c r="AY317" s="238" t="s">
        <v>134</v>
      </c>
    </row>
    <row r="318" s="2" customFormat="1" ht="6.96" customHeight="1">
      <c r="A318" s="38"/>
      <c r="B318" s="66"/>
      <c r="C318" s="67"/>
      <c r="D318" s="67"/>
      <c r="E318" s="67"/>
      <c r="F318" s="67"/>
      <c r="G318" s="67"/>
      <c r="H318" s="67"/>
      <c r="I318" s="67"/>
      <c r="J318" s="67"/>
      <c r="K318" s="67"/>
      <c r="L318" s="44"/>
      <c r="M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</row>
  </sheetData>
  <sheetProtection sheet="1" autoFilter="0" formatColumns="0" formatRows="0" objects="1" scenarios="1" spinCount="100000" saltValue="Q4S7PM4UMRdnzIyMm6nHa2AdGyplurWOAU/kX4yqx/xXdnDR/7hMPpXDRSW+VQLqC163zjs/VqOMZfDRLiIrQA==" hashValue="Q/MU0nhz8TBmzMTDPuvfYfT4qa2n5Pee3r9FftW6ByhXkZuNUKn2ICNgmugH6vIU32avWlcQFnzYZMbGSaXa4Q==" algorithmName="SHA-512" password="CC35"/>
  <autoFilter ref="C126:K317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0"/>
    </row>
    <row r="4" s="1" customFormat="1" ht="24.96" customHeight="1">
      <c r="B4" s="20"/>
      <c r="C4" s="134" t="s">
        <v>432</v>
      </c>
      <c r="H4" s="20"/>
    </row>
    <row r="5" s="1" customFormat="1" ht="12" customHeight="1">
      <c r="B5" s="20"/>
      <c r="C5" s="274" t="s">
        <v>13</v>
      </c>
      <c r="D5" s="142" t="s">
        <v>14</v>
      </c>
      <c r="E5" s="1"/>
      <c r="F5" s="1"/>
      <c r="H5" s="20"/>
    </row>
    <row r="6" s="1" customFormat="1" ht="36.96" customHeight="1">
      <c r="B6" s="20"/>
      <c r="C6" s="275" t="s">
        <v>16</v>
      </c>
      <c r="D6" s="276" t="s">
        <v>17</v>
      </c>
      <c r="E6" s="1"/>
      <c r="F6" s="1"/>
      <c r="H6" s="20"/>
    </row>
    <row r="7" s="1" customFormat="1" ht="16.5" customHeight="1">
      <c r="B7" s="20"/>
      <c r="C7" s="136" t="s">
        <v>22</v>
      </c>
      <c r="D7" s="139" t="str">
        <f>'Rekapitulace stavby'!AN8</f>
        <v>2. 11. 2024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85"/>
      <c r="B9" s="277"/>
      <c r="C9" s="278" t="s">
        <v>57</v>
      </c>
      <c r="D9" s="279" t="s">
        <v>58</v>
      </c>
      <c r="E9" s="279" t="s">
        <v>121</v>
      </c>
      <c r="F9" s="280" t="s">
        <v>433</v>
      </c>
      <c r="G9" s="185"/>
      <c r="H9" s="277"/>
    </row>
    <row r="10" s="2" customFormat="1" ht="26.4" customHeight="1">
      <c r="A10" s="38"/>
      <c r="B10" s="44"/>
      <c r="C10" s="281" t="s">
        <v>14</v>
      </c>
      <c r="D10" s="281" t="s">
        <v>17</v>
      </c>
      <c r="E10" s="38"/>
      <c r="F10" s="38"/>
      <c r="G10" s="38"/>
      <c r="H10" s="44"/>
    </row>
    <row r="11" s="2" customFormat="1" ht="16.8" customHeight="1">
      <c r="A11" s="38"/>
      <c r="B11" s="44"/>
      <c r="C11" s="282" t="s">
        <v>434</v>
      </c>
      <c r="D11" s="283" t="s">
        <v>1</v>
      </c>
      <c r="E11" s="284" t="s">
        <v>1</v>
      </c>
      <c r="F11" s="285">
        <v>550</v>
      </c>
      <c r="G11" s="38"/>
      <c r="H11" s="44"/>
    </row>
    <row r="12" s="2" customFormat="1" ht="16.8" customHeight="1">
      <c r="A12" s="38"/>
      <c r="B12" s="44"/>
      <c r="C12" s="286" t="s">
        <v>434</v>
      </c>
      <c r="D12" s="286" t="s">
        <v>435</v>
      </c>
      <c r="E12" s="17" t="s">
        <v>1</v>
      </c>
      <c r="F12" s="287">
        <v>550</v>
      </c>
      <c r="G12" s="38"/>
      <c r="H12" s="44"/>
    </row>
    <row r="13" s="2" customFormat="1" ht="16.8" customHeight="1">
      <c r="A13" s="38"/>
      <c r="B13" s="44"/>
      <c r="C13" s="282" t="s">
        <v>97</v>
      </c>
      <c r="D13" s="283" t="s">
        <v>1</v>
      </c>
      <c r="E13" s="284" t="s">
        <v>1</v>
      </c>
      <c r="F13" s="285">
        <v>51.326000000000001</v>
      </c>
      <c r="G13" s="38"/>
      <c r="H13" s="44"/>
    </row>
    <row r="14" s="2" customFormat="1">
      <c r="A14" s="38"/>
      <c r="B14" s="44"/>
      <c r="C14" s="286" t="s">
        <v>97</v>
      </c>
      <c r="D14" s="286" t="s">
        <v>388</v>
      </c>
      <c r="E14" s="17" t="s">
        <v>1</v>
      </c>
      <c r="F14" s="287">
        <v>51.326000000000001</v>
      </c>
      <c r="G14" s="38"/>
      <c r="H14" s="44"/>
    </row>
    <row r="15" s="2" customFormat="1" ht="16.8" customHeight="1">
      <c r="A15" s="38"/>
      <c r="B15" s="44"/>
      <c r="C15" s="288" t="s">
        <v>436</v>
      </c>
      <c r="D15" s="38"/>
      <c r="E15" s="38"/>
      <c r="F15" s="38"/>
      <c r="G15" s="38"/>
      <c r="H15" s="44"/>
    </row>
    <row r="16" s="2" customFormat="1" ht="16.8" customHeight="1">
      <c r="A16" s="38"/>
      <c r="B16" s="44"/>
      <c r="C16" s="286" t="s">
        <v>385</v>
      </c>
      <c r="D16" s="286" t="s">
        <v>386</v>
      </c>
      <c r="E16" s="17" t="s">
        <v>140</v>
      </c>
      <c r="F16" s="287">
        <v>54.244999999999997</v>
      </c>
      <c r="G16" s="38"/>
      <c r="H16" s="44"/>
    </row>
    <row r="17" s="2" customFormat="1">
      <c r="A17" s="38"/>
      <c r="B17" s="44"/>
      <c r="C17" s="286" t="s">
        <v>390</v>
      </c>
      <c r="D17" s="286" t="s">
        <v>391</v>
      </c>
      <c r="E17" s="17" t="s">
        <v>140</v>
      </c>
      <c r="F17" s="287">
        <v>54.244999999999997</v>
      </c>
      <c r="G17" s="38"/>
      <c r="H17" s="44"/>
    </row>
    <row r="18" s="2" customFormat="1" ht="16.8" customHeight="1">
      <c r="A18" s="38"/>
      <c r="B18" s="44"/>
      <c r="C18" s="282" t="s">
        <v>86</v>
      </c>
      <c r="D18" s="283" t="s">
        <v>1</v>
      </c>
      <c r="E18" s="284" t="s">
        <v>1</v>
      </c>
      <c r="F18" s="285">
        <v>9.5039999999999996</v>
      </c>
      <c r="G18" s="38"/>
      <c r="H18" s="44"/>
    </row>
    <row r="19" s="2" customFormat="1" ht="16.8" customHeight="1">
      <c r="A19" s="38"/>
      <c r="B19" s="44"/>
      <c r="C19" s="286" t="s">
        <v>86</v>
      </c>
      <c r="D19" s="286" t="s">
        <v>151</v>
      </c>
      <c r="E19" s="17" t="s">
        <v>1</v>
      </c>
      <c r="F19" s="287">
        <v>9.5039999999999996</v>
      </c>
      <c r="G19" s="38"/>
      <c r="H19" s="44"/>
    </row>
    <row r="20" s="2" customFormat="1" ht="16.8" customHeight="1">
      <c r="A20" s="38"/>
      <c r="B20" s="44"/>
      <c r="C20" s="288" t="s">
        <v>436</v>
      </c>
      <c r="D20" s="38"/>
      <c r="E20" s="38"/>
      <c r="F20" s="38"/>
      <c r="G20" s="38"/>
      <c r="H20" s="44"/>
    </row>
    <row r="21" s="2" customFormat="1" ht="16.8" customHeight="1">
      <c r="A21" s="38"/>
      <c r="B21" s="44"/>
      <c r="C21" s="286" t="s">
        <v>147</v>
      </c>
      <c r="D21" s="286" t="s">
        <v>148</v>
      </c>
      <c r="E21" s="17" t="s">
        <v>140</v>
      </c>
      <c r="F21" s="287">
        <v>25.094999999999999</v>
      </c>
      <c r="G21" s="38"/>
      <c r="H21" s="44"/>
    </row>
    <row r="22" s="2" customFormat="1" ht="16.8" customHeight="1">
      <c r="A22" s="38"/>
      <c r="B22" s="44"/>
      <c r="C22" s="286" t="s">
        <v>154</v>
      </c>
      <c r="D22" s="286" t="s">
        <v>155</v>
      </c>
      <c r="E22" s="17" t="s">
        <v>140</v>
      </c>
      <c r="F22" s="287">
        <v>25.094999999999999</v>
      </c>
      <c r="G22" s="38"/>
      <c r="H22" s="44"/>
    </row>
    <row r="23" s="2" customFormat="1" ht="16.8" customHeight="1">
      <c r="A23" s="38"/>
      <c r="B23" s="44"/>
      <c r="C23" s="282" t="s">
        <v>89</v>
      </c>
      <c r="D23" s="283" t="s">
        <v>1</v>
      </c>
      <c r="E23" s="284" t="s">
        <v>1</v>
      </c>
      <c r="F23" s="285">
        <v>8.8629999999999995</v>
      </c>
      <c r="G23" s="38"/>
      <c r="H23" s="44"/>
    </row>
    <row r="24" s="2" customFormat="1" ht="16.8" customHeight="1">
      <c r="A24" s="38"/>
      <c r="B24" s="44"/>
      <c r="C24" s="286" t="s">
        <v>89</v>
      </c>
      <c r="D24" s="286" t="s">
        <v>170</v>
      </c>
      <c r="E24" s="17" t="s">
        <v>1</v>
      </c>
      <c r="F24" s="287">
        <v>8.8629999999999995</v>
      </c>
      <c r="G24" s="38"/>
      <c r="H24" s="44"/>
    </row>
    <row r="25" s="2" customFormat="1" ht="16.8" customHeight="1">
      <c r="A25" s="38"/>
      <c r="B25" s="44"/>
      <c r="C25" s="288" t="s">
        <v>436</v>
      </c>
      <c r="D25" s="38"/>
      <c r="E25" s="38"/>
      <c r="F25" s="38"/>
      <c r="G25" s="38"/>
      <c r="H25" s="44"/>
    </row>
    <row r="26" s="2" customFormat="1" ht="16.8" customHeight="1">
      <c r="A26" s="38"/>
      <c r="B26" s="44"/>
      <c r="C26" s="286" t="s">
        <v>167</v>
      </c>
      <c r="D26" s="286" t="s">
        <v>168</v>
      </c>
      <c r="E26" s="17" t="s">
        <v>140</v>
      </c>
      <c r="F26" s="287">
        <v>29.475000000000001</v>
      </c>
      <c r="G26" s="38"/>
      <c r="H26" s="44"/>
    </row>
    <row r="27" s="2" customFormat="1" ht="16.8" customHeight="1">
      <c r="A27" s="38"/>
      <c r="B27" s="44"/>
      <c r="C27" s="286" t="s">
        <v>201</v>
      </c>
      <c r="D27" s="286" t="s">
        <v>202</v>
      </c>
      <c r="E27" s="17" t="s">
        <v>140</v>
      </c>
      <c r="F27" s="287">
        <v>29.475000000000001</v>
      </c>
      <c r="G27" s="38"/>
      <c r="H27" s="44"/>
    </row>
    <row r="28" s="2" customFormat="1" ht="16.8" customHeight="1">
      <c r="A28" s="38"/>
      <c r="B28" s="44"/>
      <c r="C28" s="286" t="s">
        <v>226</v>
      </c>
      <c r="D28" s="286" t="s">
        <v>227</v>
      </c>
      <c r="E28" s="17" t="s">
        <v>140</v>
      </c>
      <c r="F28" s="287">
        <v>29.475000000000001</v>
      </c>
      <c r="G28" s="38"/>
      <c r="H28" s="44"/>
    </row>
    <row r="29" s="2" customFormat="1" ht="16.8" customHeight="1">
      <c r="A29" s="38"/>
      <c r="B29" s="44"/>
      <c r="C29" s="282" t="s">
        <v>95</v>
      </c>
      <c r="D29" s="283" t="s">
        <v>1</v>
      </c>
      <c r="E29" s="284" t="s">
        <v>1</v>
      </c>
      <c r="F29" s="285">
        <v>2.919</v>
      </c>
      <c r="G29" s="38"/>
      <c r="H29" s="44"/>
    </row>
    <row r="30" s="2" customFormat="1" ht="16.8" customHeight="1">
      <c r="A30" s="38"/>
      <c r="B30" s="44"/>
      <c r="C30" s="286" t="s">
        <v>95</v>
      </c>
      <c r="D30" s="286" t="s">
        <v>295</v>
      </c>
      <c r="E30" s="17" t="s">
        <v>1</v>
      </c>
      <c r="F30" s="287">
        <v>2.919</v>
      </c>
      <c r="G30" s="38"/>
      <c r="H30" s="44"/>
    </row>
    <row r="31" s="2" customFormat="1" ht="16.8" customHeight="1">
      <c r="A31" s="38"/>
      <c r="B31" s="44"/>
      <c r="C31" s="288" t="s">
        <v>436</v>
      </c>
      <c r="D31" s="38"/>
      <c r="E31" s="38"/>
      <c r="F31" s="38"/>
      <c r="G31" s="38"/>
      <c r="H31" s="44"/>
    </row>
    <row r="32" s="2" customFormat="1" ht="16.8" customHeight="1">
      <c r="A32" s="38"/>
      <c r="B32" s="44"/>
      <c r="C32" s="286" t="s">
        <v>292</v>
      </c>
      <c r="D32" s="286" t="s">
        <v>293</v>
      </c>
      <c r="E32" s="17" t="s">
        <v>140</v>
      </c>
      <c r="F32" s="287">
        <v>2.919</v>
      </c>
      <c r="G32" s="38"/>
      <c r="H32" s="44"/>
    </row>
    <row r="33" s="2" customFormat="1" ht="16.8" customHeight="1">
      <c r="A33" s="38"/>
      <c r="B33" s="44"/>
      <c r="C33" s="286" t="s">
        <v>147</v>
      </c>
      <c r="D33" s="286" t="s">
        <v>148</v>
      </c>
      <c r="E33" s="17" t="s">
        <v>140</v>
      </c>
      <c r="F33" s="287">
        <v>25.094999999999999</v>
      </c>
      <c r="G33" s="38"/>
      <c r="H33" s="44"/>
    </row>
    <row r="34" s="2" customFormat="1" ht="16.8" customHeight="1">
      <c r="A34" s="38"/>
      <c r="B34" s="44"/>
      <c r="C34" s="286" t="s">
        <v>154</v>
      </c>
      <c r="D34" s="286" t="s">
        <v>155</v>
      </c>
      <c r="E34" s="17" t="s">
        <v>140</v>
      </c>
      <c r="F34" s="287">
        <v>25.094999999999999</v>
      </c>
      <c r="G34" s="38"/>
      <c r="H34" s="44"/>
    </row>
    <row r="35" s="2" customFormat="1" ht="16.8" customHeight="1">
      <c r="A35" s="38"/>
      <c r="B35" s="44"/>
      <c r="C35" s="286" t="s">
        <v>385</v>
      </c>
      <c r="D35" s="286" t="s">
        <v>386</v>
      </c>
      <c r="E35" s="17" t="s">
        <v>140</v>
      </c>
      <c r="F35" s="287">
        <v>54.244999999999997</v>
      </c>
      <c r="G35" s="38"/>
      <c r="H35" s="44"/>
    </row>
    <row r="36" s="2" customFormat="1">
      <c r="A36" s="38"/>
      <c r="B36" s="44"/>
      <c r="C36" s="286" t="s">
        <v>390</v>
      </c>
      <c r="D36" s="286" t="s">
        <v>391</v>
      </c>
      <c r="E36" s="17" t="s">
        <v>140</v>
      </c>
      <c r="F36" s="287">
        <v>54.244999999999997</v>
      </c>
      <c r="G36" s="38"/>
      <c r="H36" s="44"/>
    </row>
    <row r="37" s="2" customFormat="1" ht="16.8" customHeight="1">
      <c r="A37" s="38"/>
      <c r="B37" s="44"/>
      <c r="C37" s="282" t="s">
        <v>93</v>
      </c>
      <c r="D37" s="283" t="s">
        <v>1</v>
      </c>
      <c r="E37" s="284" t="s">
        <v>1</v>
      </c>
      <c r="F37" s="285">
        <v>6.5499999999999998</v>
      </c>
      <c r="G37" s="38"/>
      <c r="H37" s="44"/>
    </row>
    <row r="38" s="2" customFormat="1" ht="16.8" customHeight="1">
      <c r="A38" s="38"/>
      <c r="B38" s="44"/>
      <c r="C38" s="282" t="s">
        <v>91</v>
      </c>
      <c r="D38" s="283" t="s">
        <v>1</v>
      </c>
      <c r="E38" s="284" t="s">
        <v>1</v>
      </c>
      <c r="F38" s="285">
        <v>7.9400000000000004</v>
      </c>
      <c r="G38" s="38"/>
      <c r="H38" s="44"/>
    </row>
    <row r="39" s="2" customFormat="1" ht="16.8" customHeight="1">
      <c r="A39" s="38"/>
      <c r="B39" s="44"/>
      <c r="C39" s="286" t="s">
        <v>91</v>
      </c>
      <c r="D39" s="286" t="s">
        <v>171</v>
      </c>
      <c r="E39" s="17" t="s">
        <v>1</v>
      </c>
      <c r="F39" s="287">
        <v>7.9400000000000004</v>
      </c>
      <c r="G39" s="38"/>
      <c r="H39" s="44"/>
    </row>
    <row r="40" s="2" customFormat="1" ht="16.8" customHeight="1">
      <c r="A40" s="38"/>
      <c r="B40" s="44"/>
      <c r="C40" s="288" t="s">
        <v>436</v>
      </c>
      <c r="D40" s="38"/>
      <c r="E40" s="38"/>
      <c r="F40" s="38"/>
      <c r="G40" s="38"/>
      <c r="H40" s="44"/>
    </row>
    <row r="41" s="2" customFormat="1" ht="16.8" customHeight="1">
      <c r="A41" s="38"/>
      <c r="B41" s="44"/>
      <c r="C41" s="286" t="s">
        <v>167</v>
      </c>
      <c r="D41" s="286" t="s">
        <v>168</v>
      </c>
      <c r="E41" s="17" t="s">
        <v>140</v>
      </c>
      <c r="F41" s="287">
        <v>29.475000000000001</v>
      </c>
      <c r="G41" s="38"/>
      <c r="H41" s="44"/>
    </row>
    <row r="42" s="2" customFormat="1" ht="16.8" customHeight="1">
      <c r="A42" s="38"/>
      <c r="B42" s="44"/>
      <c r="C42" s="286" t="s">
        <v>201</v>
      </c>
      <c r="D42" s="286" t="s">
        <v>202</v>
      </c>
      <c r="E42" s="17" t="s">
        <v>140</v>
      </c>
      <c r="F42" s="287">
        <v>29.475000000000001</v>
      </c>
      <c r="G42" s="38"/>
      <c r="H42" s="44"/>
    </row>
    <row r="43" s="2" customFormat="1" ht="16.8" customHeight="1">
      <c r="A43" s="38"/>
      <c r="B43" s="44"/>
      <c r="C43" s="286" t="s">
        <v>226</v>
      </c>
      <c r="D43" s="286" t="s">
        <v>227</v>
      </c>
      <c r="E43" s="17" t="s">
        <v>140</v>
      </c>
      <c r="F43" s="287">
        <v>29.475000000000001</v>
      </c>
      <c r="G43" s="38"/>
      <c r="H43" s="44"/>
    </row>
    <row r="44" s="2" customFormat="1" ht="16.8" customHeight="1">
      <c r="A44" s="38"/>
      <c r="B44" s="44"/>
      <c r="C44" s="282" t="s">
        <v>83</v>
      </c>
      <c r="D44" s="283" t="s">
        <v>1</v>
      </c>
      <c r="E44" s="284" t="s">
        <v>1</v>
      </c>
      <c r="F44" s="285">
        <v>12.672000000000001</v>
      </c>
      <c r="G44" s="38"/>
      <c r="H44" s="44"/>
    </row>
    <row r="45" s="2" customFormat="1">
      <c r="A45" s="38"/>
      <c r="B45" s="44"/>
      <c r="C45" s="286" t="s">
        <v>83</v>
      </c>
      <c r="D45" s="286" t="s">
        <v>144</v>
      </c>
      <c r="E45" s="17" t="s">
        <v>1</v>
      </c>
      <c r="F45" s="287">
        <v>12.672000000000001</v>
      </c>
      <c r="G45" s="38"/>
      <c r="H45" s="44"/>
    </row>
    <row r="46" s="2" customFormat="1" ht="16.8" customHeight="1">
      <c r="A46" s="38"/>
      <c r="B46" s="44"/>
      <c r="C46" s="288" t="s">
        <v>436</v>
      </c>
      <c r="D46" s="38"/>
      <c r="E46" s="38"/>
      <c r="F46" s="38"/>
      <c r="G46" s="38"/>
      <c r="H46" s="44"/>
    </row>
    <row r="47" s="2" customFormat="1">
      <c r="A47" s="38"/>
      <c r="B47" s="44"/>
      <c r="C47" s="286" t="s">
        <v>138</v>
      </c>
      <c r="D47" s="286" t="s">
        <v>139</v>
      </c>
      <c r="E47" s="17" t="s">
        <v>140</v>
      </c>
      <c r="F47" s="287">
        <v>12.672000000000001</v>
      </c>
      <c r="G47" s="38"/>
      <c r="H47" s="44"/>
    </row>
    <row r="48" s="2" customFormat="1" ht="16.8" customHeight="1">
      <c r="A48" s="38"/>
      <c r="B48" s="44"/>
      <c r="C48" s="286" t="s">
        <v>147</v>
      </c>
      <c r="D48" s="286" t="s">
        <v>148</v>
      </c>
      <c r="E48" s="17" t="s">
        <v>140</v>
      </c>
      <c r="F48" s="287">
        <v>25.094999999999999</v>
      </c>
      <c r="G48" s="38"/>
      <c r="H48" s="44"/>
    </row>
    <row r="49" s="2" customFormat="1" ht="16.8" customHeight="1">
      <c r="A49" s="38"/>
      <c r="B49" s="44"/>
      <c r="C49" s="286" t="s">
        <v>154</v>
      </c>
      <c r="D49" s="286" t="s">
        <v>155</v>
      </c>
      <c r="E49" s="17" t="s">
        <v>140</v>
      </c>
      <c r="F49" s="287">
        <v>25.094999999999999</v>
      </c>
      <c r="G49" s="38"/>
      <c r="H49" s="44"/>
    </row>
    <row r="50" s="2" customFormat="1" ht="16.8" customHeight="1">
      <c r="A50" s="38"/>
      <c r="B50" s="44"/>
      <c r="C50" s="286" t="s">
        <v>167</v>
      </c>
      <c r="D50" s="286" t="s">
        <v>168</v>
      </c>
      <c r="E50" s="17" t="s">
        <v>140</v>
      </c>
      <c r="F50" s="287">
        <v>29.475000000000001</v>
      </c>
      <c r="G50" s="38"/>
      <c r="H50" s="44"/>
    </row>
    <row r="51" s="2" customFormat="1" ht="16.8" customHeight="1">
      <c r="A51" s="38"/>
      <c r="B51" s="44"/>
      <c r="C51" s="286" t="s">
        <v>201</v>
      </c>
      <c r="D51" s="286" t="s">
        <v>202</v>
      </c>
      <c r="E51" s="17" t="s">
        <v>140</v>
      </c>
      <c r="F51" s="287">
        <v>29.475000000000001</v>
      </c>
      <c r="G51" s="38"/>
      <c r="H51" s="44"/>
    </row>
    <row r="52" s="2" customFormat="1" ht="16.8" customHeight="1">
      <c r="A52" s="38"/>
      <c r="B52" s="44"/>
      <c r="C52" s="286" t="s">
        <v>226</v>
      </c>
      <c r="D52" s="286" t="s">
        <v>227</v>
      </c>
      <c r="E52" s="17" t="s">
        <v>140</v>
      </c>
      <c r="F52" s="287">
        <v>29.475000000000001</v>
      </c>
      <c r="G52" s="38"/>
      <c r="H52" s="44"/>
    </row>
    <row r="53" s="2" customFormat="1" ht="7.44" customHeight="1">
      <c r="A53" s="38"/>
      <c r="B53" s="165"/>
      <c r="C53" s="166"/>
      <c r="D53" s="166"/>
      <c r="E53" s="166"/>
      <c r="F53" s="166"/>
      <c r="G53" s="166"/>
      <c r="H53" s="44"/>
    </row>
    <row r="54" s="2" customFormat="1">
      <c r="A54" s="38"/>
      <c r="B54" s="38"/>
      <c r="C54" s="38"/>
      <c r="D54" s="38"/>
      <c r="E54" s="38"/>
      <c r="F54" s="38"/>
      <c r="G54" s="38"/>
      <c r="H54" s="38"/>
    </row>
  </sheetData>
  <sheetProtection sheet="1" formatColumns="0" formatRows="0" objects="1" scenarios="1" spinCount="100000" saltValue="xTsyntHK8BFJCs6TO4oTCirD3y9mk2aMYh7i/gbfMYBbyijFrXCkjXCInnwyPnKYSTgsMyqYhvFA5gaPAmTpLw==" hashValue="coGE03iUowMAvkX8NHji8l5jDF6LaZxjbhzhA49ZSbbD+Z/1nYkfm5m7EGHFqToQP8QFgS/Ir6J3EXTLv0CDdw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Duben</dc:creator>
  <cp:lastModifiedBy>Jan Duben</cp:lastModifiedBy>
  <dcterms:created xsi:type="dcterms:W3CDTF">2024-11-05T06:42:06Z</dcterms:created>
  <dcterms:modified xsi:type="dcterms:W3CDTF">2024-11-05T06:42:11Z</dcterms:modified>
</cp:coreProperties>
</file>