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Pol'!$A$1:$Y$595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I60"/>
  <c r="I59"/>
  <c r="I58"/>
  <c r="I57"/>
  <c r="I56"/>
  <c r="I55"/>
  <c r="I54"/>
  <c r="I53"/>
  <c r="I52"/>
  <c r="G41"/>
  <c r="F41"/>
  <c r="G40"/>
  <c r="F40"/>
  <c r="G39"/>
  <c r="F39"/>
  <c r="G585" i="12"/>
  <c r="G8"/>
  <c r="K8"/>
  <c r="O8"/>
  <c r="V8"/>
  <c r="G9"/>
  <c r="I9"/>
  <c r="I8" s="1"/>
  <c r="K9"/>
  <c r="M9"/>
  <c r="M8" s="1"/>
  <c r="O9"/>
  <c r="Q9"/>
  <c r="Q8" s="1"/>
  <c r="V9"/>
  <c r="G14"/>
  <c r="I14"/>
  <c r="I13" s="1"/>
  <c r="K14"/>
  <c r="M14"/>
  <c r="O14"/>
  <c r="Q14"/>
  <c r="Q13" s="1"/>
  <c r="V14"/>
  <c r="G22"/>
  <c r="M22" s="1"/>
  <c r="I22"/>
  <c r="K22"/>
  <c r="K13" s="1"/>
  <c r="O22"/>
  <c r="O13" s="1"/>
  <c r="Q22"/>
  <c r="V22"/>
  <c r="V13" s="1"/>
  <c r="G43"/>
  <c r="I43"/>
  <c r="K43"/>
  <c r="M43"/>
  <c r="O43"/>
  <c r="Q43"/>
  <c r="V43"/>
  <c r="G46"/>
  <c r="M46" s="1"/>
  <c r="I46"/>
  <c r="K46"/>
  <c r="O46"/>
  <c r="Q46"/>
  <c r="V46"/>
  <c r="G59"/>
  <c r="I59"/>
  <c r="K59"/>
  <c r="M59"/>
  <c r="O59"/>
  <c r="Q59"/>
  <c r="V59"/>
  <c r="G118"/>
  <c r="M118" s="1"/>
  <c r="I118"/>
  <c r="K118"/>
  <c r="O118"/>
  <c r="Q118"/>
  <c r="V118"/>
  <c r="G163"/>
  <c r="I163"/>
  <c r="K163"/>
  <c r="M163"/>
  <c r="O163"/>
  <c r="Q163"/>
  <c r="V163"/>
  <c r="G204"/>
  <c r="M204" s="1"/>
  <c r="I204"/>
  <c r="K204"/>
  <c r="O204"/>
  <c r="Q204"/>
  <c r="V204"/>
  <c r="G229"/>
  <c r="I229"/>
  <c r="K229"/>
  <c r="M229"/>
  <c r="O229"/>
  <c r="Q229"/>
  <c r="V229"/>
  <c r="G235"/>
  <c r="K235"/>
  <c r="O235"/>
  <c r="V235"/>
  <c r="G236"/>
  <c r="I236"/>
  <c r="I235" s="1"/>
  <c r="K236"/>
  <c r="M236"/>
  <c r="M235" s="1"/>
  <c r="O236"/>
  <c r="Q236"/>
  <c r="Q235" s="1"/>
  <c r="V236"/>
  <c r="G241"/>
  <c r="I241"/>
  <c r="I240" s="1"/>
  <c r="K241"/>
  <c r="M241"/>
  <c r="O241"/>
  <c r="Q241"/>
  <c r="Q240" s="1"/>
  <c r="V241"/>
  <c r="G245"/>
  <c r="M245" s="1"/>
  <c r="I245"/>
  <c r="K245"/>
  <c r="K240" s="1"/>
  <c r="O245"/>
  <c r="O240" s="1"/>
  <c r="Q245"/>
  <c r="V245"/>
  <c r="V240" s="1"/>
  <c r="I249"/>
  <c r="Q249"/>
  <c r="G250"/>
  <c r="G249" s="1"/>
  <c r="I250"/>
  <c r="K250"/>
  <c r="K249" s="1"/>
  <c r="O250"/>
  <c r="O249" s="1"/>
  <c r="Q250"/>
  <c r="V250"/>
  <c r="V249" s="1"/>
  <c r="I253"/>
  <c r="Q253"/>
  <c r="G254"/>
  <c r="G253" s="1"/>
  <c r="I254"/>
  <c r="K254"/>
  <c r="K253" s="1"/>
  <c r="O254"/>
  <c r="O253" s="1"/>
  <c r="Q254"/>
  <c r="V254"/>
  <c r="V253" s="1"/>
  <c r="G258"/>
  <c r="G257" s="1"/>
  <c r="I258"/>
  <c r="K258"/>
  <c r="K257" s="1"/>
  <c r="O258"/>
  <c r="O257" s="1"/>
  <c r="Q258"/>
  <c r="V258"/>
  <c r="V257" s="1"/>
  <c r="G262"/>
  <c r="I262"/>
  <c r="I257" s="1"/>
  <c r="K262"/>
  <c r="M262"/>
  <c r="O262"/>
  <c r="Q262"/>
  <c r="Q257" s="1"/>
  <c r="V262"/>
  <c r="G266"/>
  <c r="M266" s="1"/>
  <c r="I266"/>
  <c r="K266"/>
  <c r="O266"/>
  <c r="Q266"/>
  <c r="V266"/>
  <c r="G287"/>
  <c r="I287"/>
  <c r="K287"/>
  <c r="M287"/>
  <c r="O287"/>
  <c r="Q287"/>
  <c r="V287"/>
  <c r="G290"/>
  <c r="M290" s="1"/>
  <c r="I290"/>
  <c r="K290"/>
  <c r="O290"/>
  <c r="Q290"/>
  <c r="V290"/>
  <c r="G294"/>
  <c r="I294"/>
  <c r="K294"/>
  <c r="M294"/>
  <c r="O294"/>
  <c r="Q294"/>
  <c r="V294"/>
  <c r="G325"/>
  <c r="M325" s="1"/>
  <c r="I325"/>
  <c r="K325"/>
  <c r="O325"/>
  <c r="Q325"/>
  <c r="V325"/>
  <c r="G353"/>
  <c r="I353"/>
  <c r="K353"/>
  <c r="M353"/>
  <c r="O353"/>
  <c r="Q353"/>
  <c r="V353"/>
  <c r="G356"/>
  <c r="M356" s="1"/>
  <c r="I356"/>
  <c r="K356"/>
  <c r="O356"/>
  <c r="Q356"/>
  <c r="V356"/>
  <c r="G362"/>
  <c r="I362"/>
  <c r="K362"/>
  <c r="M362"/>
  <c r="O362"/>
  <c r="Q362"/>
  <c r="V362"/>
  <c r="G366"/>
  <c r="M366" s="1"/>
  <c r="I366"/>
  <c r="K366"/>
  <c r="O366"/>
  <c r="Q366"/>
  <c r="V366"/>
  <c r="G394"/>
  <c r="I394"/>
  <c r="K394"/>
  <c r="M394"/>
  <c r="O394"/>
  <c r="Q394"/>
  <c r="V394"/>
  <c r="G397"/>
  <c r="M397" s="1"/>
  <c r="I397"/>
  <c r="K397"/>
  <c r="O397"/>
  <c r="Q397"/>
  <c r="V397"/>
  <c r="G400"/>
  <c r="I400"/>
  <c r="K400"/>
  <c r="M400"/>
  <c r="O400"/>
  <c r="Q400"/>
  <c r="V400"/>
  <c r="G406"/>
  <c r="I406"/>
  <c r="I405" s="1"/>
  <c r="K406"/>
  <c r="M406"/>
  <c r="O406"/>
  <c r="Q406"/>
  <c r="Q405" s="1"/>
  <c r="V406"/>
  <c r="G410"/>
  <c r="M410" s="1"/>
  <c r="I410"/>
  <c r="K410"/>
  <c r="K405" s="1"/>
  <c r="O410"/>
  <c r="O405" s="1"/>
  <c r="Q410"/>
  <c r="V410"/>
  <c r="V405" s="1"/>
  <c r="G413"/>
  <c r="G412" s="1"/>
  <c r="I413"/>
  <c r="K413"/>
  <c r="K412" s="1"/>
  <c r="O413"/>
  <c r="O412" s="1"/>
  <c r="Q413"/>
  <c r="V413"/>
  <c r="V412" s="1"/>
  <c r="G417"/>
  <c r="I417"/>
  <c r="I412" s="1"/>
  <c r="K417"/>
  <c r="M417"/>
  <c r="O417"/>
  <c r="Q417"/>
  <c r="Q412" s="1"/>
  <c r="V417"/>
  <c r="G419"/>
  <c r="M419" s="1"/>
  <c r="I419"/>
  <c r="K419"/>
  <c r="O419"/>
  <c r="Q419"/>
  <c r="V419"/>
  <c r="G423"/>
  <c r="I423"/>
  <c r="K423"/>
  <c r="M423"/>
  <c r="O423"/>
  <c r="Q423"/>
  <c r="V423"/>
  <c r="G428"/>
  <c r="I428"/>
  <c r="I427" s="1"/>
  <c r="K428"/>
  <c r="M428"/>
  <c r="O428"/>
  <c r="Q428"/>
  <c r="Q427" s="1"/>
  <c r="V428"/>
  <c r="G433"/>
  <c r="M433" s="1"/>
  <c r="I433"/>
  <c r="K433"/>
  <c r="K427" s="1"/>
  <c r="O433"/>
  <c r="O427" s="1"/>
  <c r="Q433"/>
  <c r="V433"/>
  <c r="V427" s="1"/>
  <c r="G435"/>
  <c r="I435"/>
  <c r="K435"/>
  <c r="M435"/>
  <c r="O435"/>
  <c r="Q435"/>
  <c r="V435"/>
  <c r="G441"/>
  <c r="I441"/>
  <c r="I440" s="1"/>
  <c r="K441"/>
  <c r="M441"/>
  <c r="O441"/>
  <c r="Q441"/>
  <c r="Q440" s="1"/>
  <c r="V441"/>
  <c r="G463"/>
  <c r="M463" s="1"/>
  <c r="I463"/>
  <c r="K463"/>
  <c r="K440" s="1"/>
  <c r="O463"/>
  <c r="O440" s="1"/>
  <c r="Q463"/>
  <c r="V463"/>
  <c r="V440" s="1"/>
  <c r="G466"/>
  <c r="I466"/>
  <c r="K466"/>
  <c r="M466"/>
  <c r="O466"/>
  <c r="Q466"/>
  <c r="V466"/>
  <c r="G488"/>
  <c r="M488" s="1"/>
  <c r="I488"/>
  <c r="K488"/>
  <c r="O488"/>
  <c r="Q488"/>
  <c r="V488"/>
  <c r="G510"/>
  <c r="I510"/>
  <c r="K510"/>
  <c r="M510"/>
  <c r="O510"/>
  <c r="Q510"/>
  <c r="V510"/>
  <c r="G513"/>
  <c r="M513" s="1"/>
  <c r="I513"/>
  <c r="K513"/>
  <c r="O513"/>
  <c r="Q513"/>
  <c r="V513"/>
  <c r="G515"/>
  <c r="I515"/>
  <c r="K515"/>
  <c r="M515"/>
  <c r="O515"/>
  <c r="Q515"/>
  <c r="V515"/>
  <c r="G519"/>
  <c r="M519" s="1"/>
  <c r="I519"/>
  <c r="K519"/>
  <c r="O519"/>
  <c r="Q519"/>
  <c r="V519"/>
  <c r="G524"/>
  <c r="G523" s="1"/>
  <c r="I524"/>
  <c r="K524"/>
  <c r="K523" s="1"/>
  <c r="O524"/>
  <c r="O523" s="1"/>
  <c r="Q524"/>
  <c r="V524"/>
  <c r="V523" s="1"/>
  <c r="G528"/>
  <c r="I528"/>
  <c r="I523" s="1"/>
  <c r="K528"/>
  <c r="M528"/>
  <c r="O528"/>
  <c r="Q528"/>
  <c r="Q523" s="1"/>
  <c r="V528"/>
  <c r="G533"/>
  <c r="I533"/>
  <c r="I532" s="1"/>
  <c r="K533"/>
  <c r="M533"/>
  <c r="O533"/>
  <c r="Q533"/>
  <c r="Q532" s="1"/>
  <c r="V533"/>
  <c r="G539"/>
  <c r="M539" s="1"/>
  <c r="I539"/>
  <c r="K539"/>
  <c r="K532" s="1"/>
  <c r="O539"/>
  <c r="O532" s="1"/>
  <c r="Q539"/>
  <c r="V539"/>
  <c r="V532" s="1"/>
  <c r="I545"/>
  <c r="Q545"/>
  <c r="G546"/>
  <c r="G545" s="1"/>
  <c r="I546"/>
  <c r="K546"/>
  <c r="K545" s="1"/>
  <c r="O546"/>
  <c r="O545" s="1"/>
  <c r="Q546"/>
  <c r="V546"/>
  <c r="V545" s="1"/>
  <c r="G549"/>
  <c r="G548" s="1"/>
  <c r="I549"/>
  <c r="K549"/>
  <c r="K548" s="1"/>
  <c r="O549"/>
  <c r="O548" s="1"/>
  <c r="Q549"/>
  <c r="V549"/>
  <c r="V548" s="1"/>
  <c r="G554"/>
  <c r="I554"/>
  <c r="I548" s="1"/>
  <c r="K554"/>
  <c r="M554"/>
  <c r="O554"/>
  <c r="Q554"/>
  <c r="Q548" s="1"/>
  <c r="V554"/>
  <c r="G559"/>
  <c r="M559" s="1"/>
  <c r="I559"/>
  <c r="K559"/>
  <c r="O559"/>
  <c r="Q559"/>
  <c r="V559"/>
  <c r="G563"/>
  <c r="I563"/>
  <c r="K563"/>
  <c r="M563"/>
  <c r="O563"/>
  <c r="Q563"/>
  <c r="V563"/>
  <c r="G567"/>
  <c r="M567" s="1"/>
  <c r="I567"/>
  <c r="K567"/>
  <c r="O567"/>
  <c r="Q567"/>
  <c r="V567"/>
  <c r="G570"/>
  <c r="I570"/>
  <c r="K570"/>
  <c r="M570"/>
  <c r="O570"/>
  <c r="Q570"/>
  <c r="V570"/>
  <c r="G575"/>
  <c r="M575" s="1"/>
  <c r="I575"/>
  <c r="K575"/>
  <c r="O575"/>
  <c r="Q575"/>
  <c r="V575"/>
  <c r="G580"/>
  <c r="G579" s="1"/>
  <c r="I580"/>
  <c r="K580"/>
  <c r="K579" s="1"/>
  <c r="O580"/>
  <c r="O579" s="1"/>
  <c r="Q580"/>
  <c r="V580"/>
  <c r="V579" s="1"/>
  <c r="G582"/>
  <c r="I582"/>
  <c r="I579" s="1"/>
  <c r="K582"/>
  <c r="M582"/>
  <c r="O582"/>
  <c r="Q582"/>
  <c r="Q579" s="1"/>
  <c r="V582"/>
  <c r="AE585"/>
  <c r="AF585"/>
  <c r="I20" i="1"/>
  <c r="I19"/>
  <c r="I18"/>
  <c r="I17"/>
  <c r="I16"/>
  <c r="I68"/>
  <c r="J67" s="1"/>
  <c r="J58"/>
  <c r="J54"/>
  <c r="F42"/>
  <c r="G23" s="1"/>
  <c r="G42"/>
  <c r="G25" s="1"/>
  <c r="A25" s="1"/>
  <c r="H41"/>
  <c r="I41" s="1"/>
  <c r="H40"/>
  <c r="I40" s="1"/>
  <c r="H39"/>
  <c r="H42" s="1"/>
  <c r="J52" l="1"/>
  <c r="J56"/>
  <c r="J60"/>
  <c r="J53"/>
  <c r="J55"/>
  <c r="J57"/>
  <c r="J59"/>
  <c r="J61"/>
  <c r="J62"/>
  <c r="J63"/>
  <c r="J64"/>
  <c r="J65"/>
  <c r="J66"/>
  <c r="G26"/>
  <c r="A26"/>
  <c r="A23"/>
  <c r="G28"/>
  <c r="M532" i="12"/>
  <c r="M405"/>
  <c r="M240"/>
  <c r="M13"/>
  <c r="M440"/>
  <c r="M427"/>
  <c r="G532"/>
  <c r="G440"/>
  <c r="G427"/>
  <c r="G405"/>
  <c r="G240"/>
  <c r="G13"/>
  <c r="M580"/>
  <c r="M579" s="1"/>
  <c r="M549"/>
  <c r="M548" s="1"/>
  <c r="M546"/>
  <c r="M545" s="1"/>
  <c r="M524"/>
  <c r="M523" s="1"/>
  <c r="M413"/>
  <c r="M412" s="1"/>
  <c r="M258"/>
  <c r="M257" s="1"/>
  <c r="M254"/>
  <c r="M253" s="1"/>
  <c r="M250"/>
  <c r="M249" s="1"/>
  <c r="I39" i="1"/>
  <c r="I42" s="1"/>
  <c r="J41" s="1"/>
  <c r="I21"/>
  <c r="J28"/>
  <c r="J26"/>
  <c r="G38"/>
  <c r="F38"/>
  <c r="J23"/>
  <c r="J24"/>
  <c r="J25"/>
  <c r="J27"/>
  <c r="E24"/>
  <c r="E26"/>
  <c r="J68" l="1"/>
  <c r="G24"/>
  <c r="A27" s="1"/>
  <c r="A24"/>
  <c r="J39"/>
  <c r="J42" s="1"/>
  <c r="J40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<sst xmlns="http://schemas.openxmlformats.org/spreadsheetml/2006/main" count="1732" uniqueCount="513">
  <si>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</si>
  <si>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</si>
  <si>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</si>
  <si>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</si>
  <si>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</si>
  <si>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</si>
  <si>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</si>
  <si>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</si>
  <si>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</si>
  <si>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</si>
  <si>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</si>
  <si>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</si>
  <si>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</si>
  <si>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</si>
  <si>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</si>
  <si>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</si>
  <si>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</si>
  <si>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</si>
  <si>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</si>
  <si>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</si>
  <si>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</si>
  <si>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</si>
  <si>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</si>
  <si>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</si>
  <si>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</si>
  <si>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</si>
  <si>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</si>
  <si>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</si>
  <si>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</si>
  <si>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</si>
  <si>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</si>
  <si>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</si>
  <si>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</si>
  <si>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</si>
  <si>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</si>
  <si>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</si>
  <si>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</si>
  <si>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</si>
  <si>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</si>
  <si>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</si>
  <si>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</si>
  <si>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</si>
  <si>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</si>
  <si>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</si>
  <si>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úpravy vstupní haly ZŠ a MŠ Březová</t>
  </si>
  <si>
    <t>SO 01</t>
  </si>
  <si>
    <t>Objekt:</t>
  </si>
  <si>
    <t>Rozpočet:</t>
  </si>
  <si>
    <t>Ing. Jiří Marek</t>
  </si>
  <si>
    <t>00991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</si>
  <si>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</si>
  <si>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</si>
  <si>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</si>
  <si>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</si>
  <si>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</si>
  <si>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</si>
  <si>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</si>
  <si>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</si>
  <si>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</si>
  <si>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</si>
  <si>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</si>
  <si>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00991 - Stavební úpravy vstupní haly ZŠ a MŠ Březová</t>
  </si>
  <si>
    <t>#POPO</t>
  </si>
  <si>
    <t>Popis objektu: SO 01 - Stavební úpravy vstupní haly ZŠ a MŠ Březová</t>
  </si>
  <si>
    <t>#POPR</t>
  </si>
  <si>
    <t>Popis rozpočtu: 1 - Stavební úpravy vstupní haly ZŠ a MŠ Březová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</si>
  <si>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</si>
  <si>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</si>
  <si>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</si>
  <si>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</si>
  <si>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</si>
  <si>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</si>
  <si>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</si>
  <si>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</si>
  <si>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</si>
  <si>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</si>
  <si>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</si>
  <si>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</si>
  <si>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</si>
  <si>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</si>
  <si>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</si>
  <si>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</si>
  <si>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</si>
  <si>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</si>
  <si>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</si>
  <si>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</si>
  <si>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</si>
  <si>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</si>
  <si>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</si>
  <si>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</si>
  <si>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</si>
  <si>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</si>
  <si>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</si>
  <si>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</si>
  <si>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</si>
  <si>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</si>
  <si>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</si>
  <si>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</si>
  <si>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</si>
  <si>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</si>
  <si>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</si>
  <si>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</si>
  <si>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</si>
  <si>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</si>
  <si>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</si>
  <si>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</si>
  <si>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</si>
  <si>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</si>
  <si>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</si>
  <si>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</si>
  <si>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</si>
  <si>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</si>
  <si>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</si>
  <si>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</si>
  <si>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</si>
  <si>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</si>
  <si>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</si>
  <si>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</si>
  <si>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</si>
  <si>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</si>
  <si>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</si>
  <si>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</si>
  <si>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</si>
  <si>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</si>
  <si>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</si>
  <si>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</si>
  <si>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</si>
  <si>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</si>
  <si>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</si>
  <si>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311271175R00</t>
  </si>
  <si>
    <t>Zdivo z tvárnic Ytong hladkých tl. 200 mm</t>
  </si>
  <si>
    <t>m2</t>
  </si>
  <si>
    <t>RTS 25/ I</t>
  </si>
  <si>
    <t>RTS 24/ II</t>
  </si>
  <si>
    <t>Práce</t>
  </si>
  <si>
    <t>Běžná</t>
  </si>
  <si>
    <t>POL1_</t>
  </si>
  <si>
    <t xml:space="preserve">zazdění výdexchů - po odstranění nadpodlažní části výdechů : </t>
  </si>
  <si>
    <t>VV</t>
  </si>
  <si>
    <t xml:space="preserve">4 výdechy po dvou otvorech- cca 1m2 : </t>
  </si>
  <si>
    <t>610991111R00</t>
  </si>
  <si>
    <t>Zakrývání výplní vnitřních otvorů</t>
  </si>
  <si>
    <t xml:space="preserve">okna : </t>
  </si>
  <si>
    <t>4*2,35*1,8</t>
  </si>
  <si>
    <t xml:space="preserve">dveře : </t>
  </si>
  <si>
    <t>2*1,6*2,1</t>
  </si>
  <si>
    <t>1,4*2,12</t>
  </si>
  <si>
    <t xml:space="preserve">vstup : </t>
  </si>
  <si>
    <t>11,23*3</t>
  </si>
  <si>
    <t>611421133R00</t>
  </si>
  <si>
    <t>Omítka vnitřní stropů rovných, MVC, štuková</t>
  </si>
  <si>
    <t xml:space="preserve">stropy bez průvlaků : </t>
  </si>
  <si>
    <t xml:space="preserve">1.ČÁST od vchodu k prvnímu sloupu před schodištěm : </t>
  </si>
  <si>
    <t>11,77*3,95</t>
  </si>
  <si>
    <t>-0,47*0,47</t>
  </si>
  <si>
    <t>-0,32*0,26</t>
  </si>
  <si>
    <t>-0,32*0,28</t>
  </si>
  <si>
    <t>-0,25*0,3</t>
  </si>
  <si>
    <t/>
  </si>
  <si>
    <t xml:space="preserve">2.ČÁST nad a vedle schodiště-od sloupu po sloup : </t>
  </si>
  <si>
    <t>11,99*6,855</t>
  </si>
  <si>
    <t>-0,37*0,46</t>
  </si>
  <si>
    <t>-0,08*0,49</t>
  </si>
  <si>
    <t>-0,38*0,51</t>
  </si>
  <si>
    <t xml:space="preserve">3.ČÁST od schodiště k zadní prosklené stěně-od hrany sloupu : </t>
  </si>
  <si>
    <t>12,29*3,54</t>
  </si>
  <si>
    <t>-4*0,3*0,3</t>
  </si>
  <si>
    <t>-0,08*0,3</t>
  </si>
  <si>
    <t xml:space="preserve">odpočet průvlaků : </t>
  </si>
  <si>
    <t>-2*5,61*0,4</t>
  </si>
  <si>
    <t>-2*5,62*0,4</t>
  </si>
  <si>
    <t>611481211RT2</t>
  </si>
  <si>
    <t>Montáž výztužné sítě (perlinky) do stěrky - stropy vnitřní včetně výztužné sítě a stěrkového tmelu Baumit</t>
  </si>
  <si>
    <t xml:space="preserve">výměra- viz omítka stropu = 161,95m2 : </t>
  </si>
  <si>
    <t>161,95</t>
  </si>
  <si>
    <t>612421637R00</t>
  </si>
  <si>
    <t>Omítka vnitřní zdiva, MVC, štuková</t>
  </si>
  <si>
    <t xml:space="preserve">STĚNY : </t>
  </si>
  <si>
    <t xml:space="preserve">stěna západ-včetně krytů topení : </t>
  </si>
  <si>
    <t>6,4*3,2</t>
  </si>
  <si>
    <t>3,125*3,2</t>
  </si>
  <si>
    <t>-1,6*2,1</t>
  </si>
  <si>
    <t xml:space="preserve">stěna východ : </t>
  </si>
  <si>
    <t>6,365*3,2</t>
  </si>
  <si>
    <t>3,135*3,2</t>
  </si>
  <si>
    <t xml:space="preserve">stěna sever-včetně krytů topení- prosklená : </t>
  </si>
  <si>
    <t>12,29*1,15</t>
  </si>
  <si>
    <t>12,29*0,25</t>
  </si>
  <si>
    <t>612421221R00</t>
  </si>
  <si>
    <t>Oprava vápen.omítek stěn do 10 % pl. - hladkých</t>
  </si>
  <si>
    <t xml:space="preserve">oprava omítek po odstranění dřevěných obkladů : </t>
  </si>
  <si>
    <t xml:space="preserve">STĚNY okolo schodiště -vnější části-výšky 1,05m- z haly + vrchní část šíře 180mm+ čela šíře 180mm : </t>
  </si>
  <si>
    <t xml:space="preserve">oprava omítek po odstranění moziky : </t>
  </si>
  <si>
    <t xml:space="preserve">u vchodu : </t>
  </si>
  <si>
    <t>4,18*1,05</t>
  </si>
  <si>
    <t>2*0,18*1,05</t>
  </si>
  <si>
    <t>4,18*0,18</t>
  </si>
  <si>
    <t xml:space="preserve">stěna u prosklenné části(dále od vhodu) : </t>
  </si>
  <si>
    <t>2*3,665*1,05</t>
  </si>
  <si>
    <t>7,79*0,18</t>
  </si>
  <si>
    <t xml:space="preserve">stěny boční-2 x : </t>
  </si>
  <si>
    <t>2*5,58*1,05</t>
  </si>
  <si>
    <t>2*5,58*0,18</t>
  </si>
  <si>
    <t xml:space="preserve">STĚNY okolo schodiště-vnitřní části : </t>
  </si>
  <si>
    <t>4,18*1,25</t>
  </si>
  <si>
    <t>7,45*2,826</t>
  </si>
  <si>
    <t>2*1,840*2,826</t>
  </si>
  <si>
    <t>2*3,56*(2,826+1,05)/2</t>
  </si>
  <si>
    <t xml:space="preserve">dělící stěna : </t>
  </si>
  <si>
    <t>2*1,84*1,05</t>
  </si>
  <si>
    <t>1,84*0,18</t>
  </si>
  <si>
    <t>2*3,68*1,05+3,68*0,18+0,18*1,05</t>
  </si>
  <si>
    <t xml:space="preserve">boky schodnic : </t>
  </si>
  <si>
    <t>4*3,68*0,4+4*3,68*0,2+4*3,68*0,18</t>
  </si>
  <si>
    <t xml:space="preserve">SLOUPY-původní dřev obklad : </t>
  </si>
  <si>
    <t xml:space="preserve">sloupy u východní stěny-2 ks : </t>
  </si>
  <si>
    <t>(0,49+2*0,08)*3</t>
  </si>
  <si>
    <t>(0,08+0,49+0,22)*3</t>
  </si>
  <si>
    <t xml:space="preserve">sloup u stěny západ-1 ks : </t>
  </si>
  <si>
    <t>(0,38+0,51+0,54)*3</t>
  </si>
  <si>
    <t xml:space="preserve">sloup u stěny jih -1 ks : </t>
  </si>
  <si>
    <t>(0,64+2*0,325)*3</t>
  </si>
  <si>
    <t xml:space="preserve">sloupy u stěny sever-5 ks-od krytů topení po strop=3,2-1,15=2,05m : </t>
  </si>
  <si>
    <t>(0,565+0,39)*2,05</t>
  </si>
  <si>
    <t>(0,72+2*0,39)*2,05</t>
  </si>
  <si>
    <t>(0,65+2*0,39)*2,05</t>
  </si>
  <si>
    <t>(0,71+2*0,39)*2,05</t>
  </si>
  <si>
    <t>(0,27+0,39)*2,05</t>
  </si>
  <si>
    <t xml:space="preserve">SLOUPY-původní mozaika : </t>
  </si>
  <si>
    <t xml:space="preserve">sloupy -2 ks : </t>
  </si>
  <si>
    <t>2*(0,46+0,37)*3</t>
  </si>
  <si>
    <t>2*(0,47+0,47)*3</t>
  </si>
  <si>
    <t>612457222R00</t>
  </si>
  <si>
    <t>Omítka cementová hladká s přísadou korundu</t>
  </si>
  <si>
    <t xml:space="preserve">betonová stěrka : </t>
  </si>
  <si>
    <t xml:space="preserve">SLOUPY : </t>
  </si>
  <si>
    <t xml:space="preserve">PUVODNÍ MOZAIKA : </t>
  </si>
  <si>
    <t xml:space="preserve">sloupy s původní mozaikou-2 ks : </t>
  </si>
  <si>
    <t xml:space="preserve">PUVODNÍ DŘEVĚNÝ OBKALD : </t>
  </si>
  <si>
    <t xml:space="preserve">odstranění sedátek na výdeších -u stěny jih-2 ks : </t>
  </si>
  <si>
    <t>2*1*0,5</t>
  </si>
  <si>
    <t xml:space="preserve">NOSNÍKY : </t>
  </si>
  <si>
    <t>2*5,61*(0,2+0,4+0,2)</t>
  </si>
  <si>
    <t>2*5,62*(0,2+0,4+0,2)</t>
  </si>
  <si>
    <t>612481211RT2</t>
  </si>
  <si>
    <t>Montáž výztužné sítě (perlinky) do stěrky - vnitřní stěny včetně výztužné sítě a stěrkového tmelu Baumit</t>
  </si>
  <si>
    <t>615481211R00</t>
  </si>
  <si>
    <t>Montáž výztužné sítě (perlinky) do stěrky na nosníky a překlady sloupy</t>
  </si>
  <si>
    <t>622323041R00</t>
  </si>
  <si>
    <t>Penetrace podkladu HC-4</t>
  </si>
  <si>
    <t xml:space="preserve">penetrace stropu : </t>
  </si>
  <si>
    <t xml:space="preserve">výměra- viz po opravě omítek=210,29m2 : </t>
  </si>
  <si>
    <t>210,29</t>
  </si>
  <si>
    <t>632411105RT2</t>
  </si>
  <si>
    <t>Samonivelační stěrka Cemix, ruční zpracování tl. 5 mm samonivelační polymercementová stěrka Cemix 30 MPa</t>
  </si>
  <si>
    <t xml:space="preserve">vyrovnávací stěrka pod dlažbu : </t>
  </si>
  <si>
    <t xml:space="preserve">výměra- viz montáž dlažby=140,85m2 : </t>
  </si>
  <si>
    <t>140,85</t>
  </si>
  <si>
    <t>766666114R00</t>
  </si>
  <si>
    <t>Montáž dveří posuvných, osazení závěsu, 2kř.</t>
  </si>
  <si>
    <t>kus</t>
  </si>
  <si>
    <t>POL1_7</t>
  </si>
  <si>
    <t>Bez osazení madla a zámku.</t>
  </si>
  <si>
    <t>POP</t>
  </si>
  <si>
    <t xml:space="preserve">dvoje nové dveře posuvné, dvoukřídlé- dle knihy vnitřních dveří : </t>
  </si>
  <si>
    <t>2</t>
  </si>
  <si>
    <t>10091</t>
  </si>
  <si>
    <t>Dveře dvoukřídlové, posuvné 1600 x2100 parametry dle knihy vnitřních dveří</t>
  </si>
  <si>
    <t>Vlastní</t>
  </si>
  <si>
    <t>Indiv</t>
  </si>
  <si>
    <t xml:space="preserve">dodávka dvou kusů dvoukřídlých  dveří posuvných , včetně ovladače-parametry dle knihy vnitřních dveří : </t>
  </si>
  <si>
    <t xml:space="preserve">typ a výrobce upřesní investor : </t>
  </si>
  <si>
    <t>941955001R00</t>
  </si>
  <si>
    <t>Lešení lehké pomocné, výška podlahy do 1,2 m</t>
  </si>
  <si>
    <t xml:space="preserve">cca 150m2 : </t>
  </si>
  <si>
    <t>150</t>
  </si>
  <si>
    <t>952901111R00</t>
  </si>
  <si>
    <t>Vyčištění budov o výšce podlaží do 4 m</t>
  </si>
  <si>
    <t>POL1_1</t>
  </si>
  <si>
    <t xml:space="preserve">kompletní vstupní hala =170m2 : </t>
  </si>
  <si>
    <t>170</t>
  </si>
  <si>
    <t>962032231R00</t>
  </si>
  <si>
    <t>Bourání zdiva z cihel pálených na MVC</t>
  </si>
  <si>
    <t>m3</t>
  </si>
  <si>
    <t xml:space="preserve">odbourání 4 ks výdechů u vstupu- předpoklad cihelné zdivo : </t>
  </si>
  <si>
    <t xml:space="preserve">výměry cca : </t>
  </si>
  <si>
    <t>4*1*0,5*0,5</t>
  </si>
  <si>
    <t>965048515R00</t>
  </si>
  <si>
    <t>Broušení betonových povrchů do tl. 5 mm</t>
  </si>
  <si>
    <t xml:space="preserve">odbroušení nerovností po odstranění dlažby : </t>
  </si>
  <si>
    <t xml:space="preserve">výměra-viz bourání dlažby = 140,85m2 : </t>
  </si>
  <si>
    <t>965081713RT2</t>
  </si>
  <si>
    <t>Bourání dlažeb keramických tl.10 mm, nad 1 m2 sbíječka, dlaždice keramické</t>
  </si>
  <si>
    <t xml:space="preserve">výměry-dle půdorysu 1.NP-demolice : </t>
  </si>
  <si>
    <t xml:space="preserve">dlažba v úrovni vchodu do školy : </t>
  </si>
  <si>
    <t xml:space="preserve">2.ČÁST okolo schodiště-od sloupu po sloup : </t>
  </si>
  <si>
    <t>-7,79*5,76</t>
  </si>
  <si>
    <t xml:space="preserve">dlažba na mezipodestě schodišť : </t>
  </si>
  <si>
    <t>2*3,625*2,04</t>
  </si>
  <si>
    <t>968061125R00</t>
  </si>
  <si>
    <t>Vyvěšení dřevěných a plastových dveřních křídel pl. do 2 m2</t>
  </si>
  <si>
    <t xml:space="preserve">odstranění dvou dvoukřídlých dveří za schodištěm -směr k prosklené stěně : </t>
  </si>
  <si>
    <t>2*2</t>
  </si>
  <si>
    <t>968072456R00</t>
  </si>
  <si>
    <t>Vybourání kovových dveřních zárubní pl. nad 2 m2</t>
  </si>
  <si>
    <t xml:space="preserve">odstranění zárubní dvou odstraňovaných dřevěných dvoukřídlých  dveří : </t>
  </si>
  <si>
    <t xml:space="preserve">včetně zednického začištění : </t>
  </si>
  <si>
    <t>2*2*(1,6+2,1)</t>
  </si>
  <si>
    <t>978059531R00</t>
  </si>
  <si>
    <t>Odsekání vnitřních obkladů stěn nad 2 m2</t>
  </si>
  <si>
    <t xml:space="preserve">odstranění mozaiky : </t>
  </si>
  <si>
    <t xml:space="preserve">SLOUPY-2 ks : </t>
  </si>
  <si>
    <t>766411811R00</t>
  </si>
  <si>
    <t>Demontáž obložení stěn panely velikosti do 1,5 m2</t>
  </si>
  <si>
    <t xml:space="preserve">demontáž odřevěnného obkladu stěn-desky : </t>
  </si>
  <si>
    <t>766411822R00</t>
  </si>
  <si>
    <t>Demontáž podkladových roštů obložení stěn</t>
  </si>
  <si>
    <t xml:space="preserve">výměra-viz demontáž dřev. obložení = 97,22m2 : </t>
  </si>
  <si>
    <t>97,22</t>
  </si>
  <si>
    <t>767996801R00</t>
  </si>
  <si>
    <t>Demontáž atypických ocelových konstr. do 50 kg</t>
  </si>
  <si>
    <t>kg</t>
  </si>
  <si>
    <t xml:space="preserve">odstranění výplně zábradlí schodiště bez skleněné výplně-svislé oc. pruty = cca 15 kg : </t>
  </si>
  <si>
    <t>15</t>
  </si>
  <si>
    <t xml:space="preserve">odstranění stávajícího zábradlí  na vnitřní stěně u schodiště-bude osazen dřevěný  parapet : </t>
  </si>
  <si>
    <t xml:space="preserve">cca 2 x 15 kg : </t>
  </si>
  <si>
    <t>2*15</t>
  </si>
  <si>
    <t>783201831R00</t>
  </si>
  <si>
    <t>Odstr. nátěrů z kovových konstr. chem.odstraňovači</t>
  </si>
  <si>
    <t xml:space="preserve">odstranění oranžové barvy na kovovém madlu a zábradlí schodiště : </t>
  </si>
  <si>
    <t xml:space="preserve">výměra cca 15m2 : </t>
  </si>
  <si>
    <t>784402801R00</t>
  </si>
  <si>
    <t>Odstranění malby oškrábáním v místnosti H do 3,8 m</t>
  </si>
  <si>
    <t xml:space="preserve">oškrábání malby stropu : </t>
  </si>
  <si>
    <t xml:space="preserve">boky průvlaků : </t>
  </si>
  <si>
    <t>5,225*2*0,2</t>
  </si>
  <si>
    <t>5,545*2*0,2</t>
  </si>
  <si>
    <t>5,575*2*0,2</t>
  </si>
  <si>
    <t>5,54*2*0,2</t>
  </si>
  <si>
    <t xml:space="preserve">oškrábání malby stěn : </t>
  </si>
  <si>
    <t xml:space="preserve">západní stěna : </t>
  </si>
  <si>
    <t>(3,23+0,26+0,32)*3,2</t>
  </si>
  <si>
    <t xml:space="preserve">východní stěna : </t>
  </si>
  <si>
    <t>(3,505+0,28)*3,2</t>
  </si>
  <si>
    <t>-1,4*2,12</t>
  </si>
  <si>
    <t>787200802R00</t>
  </si>
  <si>
    <t>Vysklení zábradlí do 3 m2</t>
  </si>
  <si>
    <t xml:space="preserve">odstranění skleněné výplně zábradlí : </t>
  </si>
  <si>
    <t>3*3,68*0,8</t>
  </si>
  <si>
    <t>979097011R00</t>
  </si>
  <si>
    <t>Pronájem kontejneru 4 t</t>
  </si>
  <si>
    <t xml:space="preserve">den   </t>
  </si>
  <si>
    <t xml:space="preserve">kontejner cca 10 dní- po dobu bouracích prací : </t>
  </si>
  <si>
    <t>10</t>
  </si>
  <si>
    <t>979981101R00</t>
  </si>
  <si>
    <t>Kontejner, přistavení ,odejmutí, kapacita 3 t</t>
  </si>
  <si>
    <t xml:space="preserve">přistavení kontejneru  na stavbu- pro demoliční materiál : </t>
  </si>
  <si>
    <t xml:space="preserve">odebrání kontejneru ze stavby : </t>
  </si>
  <si>
    <t>900      R02</t>
  </si>
  <si>
    <t>HZS stavební dělník v tarifní třídě 5</t>
  </si>
  <si>
    <t>h</t>
  </si>
  <si>
    <t xml:space="preserve">přípomoce, vyměřování, pasování ap. : </t>
  </si>
  <si>
    <t xml:space="preserve">cca 20 hodin : </t>
  </si>
  <si>
    <t>20</t>
  </si>
  <si>
    <t>998011002R00</t>
  </si>
  <si>
    <t>Přesun hmot pro budovy zděné výšky do 12 m</t>
  </si>
  <si>
    <t>t</t>
  </si>
  <si>
    <t>18,84</t>
  </si>
  <si>
    <t>648952421RT2</t>
  </si>
  <si>
    <t>Osazení parapetních desek dřevěných š. do 50 cm včetně dodávky parepetní desky š. 28 cm</t>
  </si>
  <si>
    <t>m</t>
  </si>
  <si>
    <t xml:space="preserve">ukončení vrchní plochy stěn u schodiště-včetně antracitového nátěru : </t>
  </si>
  <si>
    <t xml:space="preserve">celková délka parapetu25m, tl. parapetu 50mm : </t>
  </si>
  <si>
    <t>25</t>
  </si>
  <si>
    <t>998766101R00</t>
  </si>
  <si>
    <t>Přesun hmot pro truhlářské konstr., výšky do 6 m</t>
  </si>
  <si>
    <t>1,29</t>
  </si>
  <si>
    <t>76601</t>
  </si>
  <si>
    <t>Montáž a dodávka dřevěnného krytu radiátorů-západ, včetně nátěru</t>
  </si>
  <si>
    <t xml:space="preserve">přesný návrh krytů upřesní dodavatel : </t>
  </si>
  <si>
    <t xml:space="preserve">kryt u západní stěny, výška 1,22m, šíře 380 mm, délky 6,455m : </t>
  </si>
  <si>
    <t>6,455</t>
  </si>
  <si>
    <t>76602</t>
  </si>
  <si>
    <t>Montáž a dodávka dřevěnného krytu radiátorů- sever,  včetně nátěru</t>
  </si>
  <si>
    <t xml:space="preserve">kryt u západní stěny, výška 1,15m, šíře 5000 mm, délky 12,38m : </t>
  </si>
  <si>
    <t>12,38</t>
  </si>
  <si>
    <t>767995104R00</t>
  </si>
  <si>
    <t>Výroba a montáž kov. atypických konstr. do 50 kg</t>
  </si>
  <si>
    <t xml:space="preserve">navaření svislých ocelových prvků ve stávajícím zábradlí na schodišti : </t>
  </si>
  <si>
    <t xml:space="preserve">bude upřesněno dílenskou dokumentací, pruty průměru 10mm, délky cca 80 cm, rozteč 100mm : </t>
  </si>
  <si>
    <t xml:space="preserve">celkem 4 ks ramen cca po 25 ks prutů : </t>
  </si>
  <si>
    <t>4*25*0,8*0,617</t>
  </si>
  <si>
    <t>998767101R00</t>
  </si>
  <si>
    <t>Přesun hmot pro zámečnické konstr., výšky do 6 m</t>
  </si>
  <si>
    <t>0,06</t>
  </si>
  <si>
    <t>13210332R</t>
  </si>
  <si>
    <t>Tyč ocelová kruhová S235, průměr 10 mm</t>
  </si>
  <si>
    <t>SPCM</t>
  </si>
  <si>
    <t>Specifikace</t>
  </si>
  <si>
    <t>POL3_</t>
  </si>
  <si>
    <t xml:space="preserve">dodávka  svislých ocelových prvků ve stávajícím zábradlí na schodišti : </t>
  </si>
  <si>
    <t>4*25*0,8*0,000617*1,1</t>
  </si>
  <si>
    <t>771101101R00</t>
  </si>
  <si>
    <t>Vysávání podlah prům.vysavačem pro pokládku dlažby</t>
  </si>
  <si>
    <t xml:space="preserve">vysátí podlahy po demontáži dlažby a obroušení podkladu-před penetrací a pokládkou dlažby : </t>
  </si>
  <si>
    <t xml:space="preserve">výměry-dle půdorysu 1.NP-obdoba výměry demolice dlažby : </t>
  </si>
  <si>
    <t xml:space="preserve">dlažba v úrovni vchodu do školy-vstupní hala : </t>
  </si>
  <si>
    <t>771101210RT1</t>
  </si>
  <si>
    <t>Penetrace podkladu pod dlažby penetrační nátěr Primer G</t>
  </si>
  <si>
    <t xml:space="preserve">penetrace pod dlažbu, výměra- viz montáž dlažby=140,85m2 : </t>
  </si>
  <si>
    <t>771130111R00</t>
  </si>
  <si>
    <t>Obklad soklíků rovných do tmele výšky do 100 mm</t>
  </si>
  <si>
    <t xml:space="preserve">předpoklad keramického soklíku : </t>
  </si>
  <si>
    <t xml:space="preserve">v případě,že nebude investorem požadován- položky soklíků se odečtou : </t>
  </si>
  <si>
    <t xml:space="preserve">stěny okolo schodiště+na mezipodestě : </t>
  </si>
  <si>
    <t>7,39+2*5,76+3,38</t>
  </si>
  <si>
    <t>4*1,84+2*3,625</t>
  </si>
  <si>
    <t xml:space="preserve">stěny haly : </t>
  </si>
  <si>
    <t xml:space="preserve">západní : </t>
  </si>
  <si>
    <t>14,375-1,6</t>
  </si>
  <si>
    <t xml:space="preserve">východní : </t>
  </si>
  <si>
    <t>14,375-1,6-1,4</t>
  </si>
  <si>
    <t xml:space="preserve">stěna severní : </t>
  </si>
  <si>
    <t xml:space="preserve">sloupy : </t>
  </si>
  <si>
    <t>4*0,4</t>
  </si>
  <si>
    <t>0,4+2*0,34</t>
  </si>
  <si>
    <t>3*2*0,265+2*0,265</t>
  </si>
  <si>
    <t>0,4+2*0,205</t>
  </si>
  <si>
    <t>0,37</t>
  </si>
  <si>
    <t>2*0,425</t>
  </si>
  <si>
    <t>0,22+0,08</t>
  </si>
  <si>
    <t>2*0,08</t>
  </si>
  <si>
    <t>771575109RT0</t>
  </si>
  <si>
    <t>Montáž keramické dlažby, hladké, na tmel, 300 x 300 m weberfor profiflex (lep),webercolor premium (sp)</t>
  </si>
  <si>
    <t xml:space="preserve">typ dlažby, velikost a spárořez upřesní investor : </t>
  </si>
  <si>
    <t>771579793R00</t>
  </si>
  <si>
    <t>Příplatek za spárovací hmotu - plošně</t>
  </si>
  <si>
    <t>998771101R00</t>
  </si>
  <si>
    <t>Přesun hmot pro podlahy z dlaždic, výšky do 6 m</t>
  </si>
  <si>
    <t>POL1_5</t>
  </si>
  <si>
    <t>3,89</t>
  </si>
  <si>
    <t>597642030R</t>
  </si>
  <si>
    <t>Dlažba Taurus Granit matná 300x300x9 mm</t>
  </si>
  <si>
    <t>POL3_0</t>
  </si>
  <si>
    <t xml:space="preserve">typ dlažby upřesní investor : </t>
  </si>
  <si>
    <t>140,85*1,1</t>
  </si>
  <si>
    <t>597642410R</t>
  </si>
  <si>
    <t>Dlažba Taurus Granit matná sokl 300x75x9 mm</t>
  </si>
  <si>
    <t xml:space="preserve">dodávka soklíků, výměra=80,72m : </t>
  </si>
  <si>
    <t>80,72/0,3*1,1</t>
  </si>
  <si>
    <t>0,02667</t>
  </si>
  <si>
    <t>783122210R00</t>
  </si>
  <si>
    <t>Nátěr syntetický OK "A" 1x + 2x email</t>
  </si>
  <si>
    <t xml:space="preserve">antracitový nátěr zábradlí u schodiště : </t>
  </si>
  <si>
    <t xml:space="preserve">výměra viz odstranění nátěru = 15m2 : </t>
  </si>
  <si>
    <t>783903811R00</t>
  </si>
  <si>
    <t>Odmaštění chemickými rozpouštědly</t>
  </si>
  <si>
    <t xml:space="preserve">odnaštění kovového madla u schodiště-těsně před nátěrem : </t>
  </si>
  <si>
    <t xml:space="preserve">výměra-viz odstr. nátěru = 15m2 : </t>
  </si>
  <si>
    <t>784161401R00</t>
  </si>
  <si>
    <t>Penetrace podkladu nátěrem HET, Klasik, 1 x</t>
  </si>
  <si>
    <t xml:space="preserve">strop : </t>
  </si>
  <si>
    <t xml:space="preserve">výměra-viz omítka štuková stropu =161,95m2 : </t>
  </si>
  <si>
    <t xml:space="preserve">výměra-viz omítka štuková stěn = 71,37m2 : </t>
  </si>
  <si>
    <t>71,37</t>
  </si>
  <si>
    <t>784165332R00</t>
  </si>
  <si>
    <t>Malba Hetmal Plus, bílá, bez penetrace, 2x</t>
  </si>
  <si>
    <t xml:space="preserve">výměra-viz omítka štuková stěn = 174,82m2 : </t>
  </si>
  <si>
    <t>174,82</t>
  </si>
  <si>
    <t>79901</t>
  </si>
  <si>
    <t>Dílenská dokumentace dodavatele</t>
  </si>
  <si>
    <t>kpl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</si>
  <si>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</si>
  <si>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</si>
  <si>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</si>
  <si>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odvoz vybouraného materiálu na vybranou skládku-cca do 10km : </t>
  </si>
  <si>
    <t xml:space="preserve">výměra- viz bourání = 18,61t : </t>
  </si>
  <si>
    <t>18,61</t>
  </si>
  <si>
    <t>979081121R00</t>
  </si>
  <si>
    <t>Příplatek k odvozu za každý další 1 km</t>
  </si>
  <si>
    <t xml:space="preserve">tzn 10-1 = 9 x množství : </t>
  </si>
  <si>
    <t>18,61*9</t>
  </si>
  <si>
    <t>979082111R00</t>
  </si>
  <si>
    <t>Vnitrostaveništní doprava suti do 10 m</t>
  </si>
  <si>
    <t xml:space="preserve">vnitrostaveništní přesun suti do kontejneru : </t>
  </si>
  <si>
    <t>979082121R00</t>
  </si>
  <si>
    <t>Příplatek k vnitrost. dopravě suti za dalších 5 m</t>
  </si>
  <si>
    <t xml:space="preserve">vnitrostaveništní přesun suti do kontejneru-cca průměrně do 15m, tzn 15-10 = 5m  = 1 x výměra : </t>
  </si>
  <si>
    <t>18,61*1</t>
  </si>
  <si>
    <t>979981104R00</t>
  </si>
  <si>
    <t>Kontejner, přistavení, pronájem, odvoz</t>
  </si>
  <si>
    <t>den</t>
  </si>
  <si>
    <t xml:space="preserve">předpoklad doby přistavení kontejneru- cca 10 dní : </t>
  </si>
  <si>
    <t>979990107R00</t>
  </si>
  <si>
    <t>Poplatek za uložení suti - směs betonu, cihel, dřeva, skupina odpadu 170904</t>
  </si>
  <si>
    <t>kategorie 17 09 04 smíšené stavební a demoliční odpady</t>
  </si>
  <si>
    <t xml:space="preserve">výměra -viz bourání =18,61t : </t>
  </si>
  <si>
    <t xml:space="preserve">odpočet skla adveří =0,15t : </t>
  </si>
  <si>
    <t>18,61-0,15</t>
  </si>
  <si>
    <t>979990162R00</t>
  </si>
  <si>
    <t>Poplatek za uložení suti - dřevo+sklo, skupina odpadu 170904</t>
  </si>
  <si>
    <t xml:space="preserve">viz bourání-prosklenné dveře, cca 0,15t : </t>
  </si>
  <si>
    <t>0,15</t>
  </si>
  <si>
    <t>005121 R</t>
  </si>
  <si>
    <t>Zařízení staveniště</t>
  </si>
  <si>
    <t>VRN</t>
  </si>
  <si>
    <t>POL99_2</t>
  </si>
  <si>
    <t>VRN2</t>
  </si>
  <si>
    <t>Přesun stavebních kapacit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</si>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</sst>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1888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SUMIF(F52:F67,A16,I52:I67)+SUMIF(F52:F67,"PSU",I52:I67)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SUMIF(F52:F67,A17,I52:I67)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SUMIF(F52:F67,A18,I52:I67)</f>
        <v>0</v>
      </c>
      <c r="J18" s="85"/>
    </row>
    <row r="19" spans="1:10" ht="23.25" customHeight="1">
      <c r="A19" s="198" t="s">
        <v>99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SUMIF(F52:F67,A19,I52:I67)</f>
        <v>0</v>
      </c>
      <c r="J19" s="85"/>
    </row>
    <row r="20" spans="1:10" ht="23.25" customHeight="1">
      <c r="A20" s="198" t="s">
        <v>100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SUMIF(F52:F67,A20,I52:I67)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57</v>
      </c>
      <c r="C39" s="149"/>
      <c r="D39" s="149"/>
      <c r="E39" s="149"/>
      <c r="F39" s="150">
        <f>'SO 01 1 Pol'!AE585</f>
        <v>0</v>
      </c>
      <c r="G39" s="151">
        <f>'SO 01 1 Pol'!AF585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 t="s">
        <v>45</v>
      </c>
      <c r="C40" s="155" t="s">
        <v>44</v>
      </c>
      <c r="D40" s="155"/>
      <c r="E40" s="155"/>
      <c r="F40" s="156">
        <f>'SO 01 1 Pol'!AE585</f>
        <v>0</v>
      </c>
      <c r="G40" s="157">
        <f>'SO 01 1 Pol'!AF585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>
      <c r="A41" s="138">
        <v>3</v>
      </c>
      <c r="B41" s="159" t="s">
        <v>43</v>
      </c>
      <c r="C41" s="149" t="s">
        <v>44</v>
      </c>
      <c r="D41" s="149"/>
      <c r="E41" s="149"/>
      <c r="F41" s="160">
        <f>'SO 01 1 Pol'!AE585</f>
        <v>0</v>
      </c>
      <c r="G41" s="152">
        <f>'SO 01 1 Pol'!AF585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>
      <c r="A42" s="138"/>
      <c r="B42" s="161" t="s">
        <v>58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>
      <c r="A44" t="s">
        <v>60</v>
      </c>
      <c r="B44" t="s">
        <v>61</v>
      </c>
    </row>
    <row r="45" spans="1:10">
      <c r="A45" t="s">
        <v>62</v>
      </c>
      <c r="B45" t="s">
        <v>63</v>
      </c>
    </row>
    <row r="46" spans="1:10">
      <c r="A46" t="s">
        <v>64</v>
      </c>
      <c r="B46" t="s">
        <v>65</v>
      </c>
    </row>
    <row r="49" spans="1:10" ht="15.75">
      <c r="B49" s="177" t="s">
        <v>66</v>
      </c>
    </row>
    <row r="51" spans="1:10" ht="25.5" customHeight="1">
      <c r="A51" s="179"/>
      <c r="B51" s="182" t="s">
        <v>18</v>
      </c>
      <c r="C51" s="182" t="s">
        <v>6</v>
      </c>
      <c r="D51" s="183"/>
      <c r="E51" s="183"/>
      <c r="F51" s="184" t="s">
        <v>67</v>
      </c>
      <c r="G51" s="184"/>
      <c r="H51" s="184"/>
      <c r="I51" s="184" t="s">
        <v>31</v>
      </c>
      <c r="J51" s="184" t="s">
        <v>0</v>
      </c>
    </row>
    <row r="52" spans="1:10" ht="36.75" customHeight="1">
      <c r="A52" s="180"/>
      <c r="B52" s="185" t="s">
        <v>68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'SO 01 1 Pol'!G8</f>
        <v>0</v>
      </c>
      <c r="J52" s="191" t="str">
        <f>IF(I68=0,"",I52/I68*100)</f>
        <v/>
      </c>
    </row>
    <row r="53" spans="1:10" ht="36.75" customHeight="1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'SO 01 1 Pol'!G13</f>
        <v>0</v>
      </c>
      <c r="J53" s="191" t="str">
        <f>IF(I68=0,"",I53/I68*100)</f>
        <v/>
      </c>
    </row>
    <row r="54" spans="1:10" ht="36.75" customHeight="1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'SO 01 1 Pol'!G235</f>
        <v>0</v>
      </c>
      <c r="J54" s="191" t="str">
        <f>IF(I68=0,"",I54/I68*100)</f>
        <v/>
      </c>
    </row>
    <row r="55" spans="1:10" ht="36.75" customHeight="1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'SO 01 1 Pol'!G240</f>
        <v>0</v>
      </c>
      <c r="J55" s="191" t="str">
        <f>IF(I68=0,"",I55/I68*100)</f>
        <v/>
      </c>
    </row>
    <row r="56" spans="1:10" ht="36.75" customHeight="1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'SO 01 1 Pol'!G249</f>
        <v>0</v>
      </c>
      <c r="J56" s="191" t="str">
        <f>IF(I68=0,"",I56/I68*100)</f>
        <v/>
      </c>
    </row>
    <row r="57" spans="1:10" ht="36.75" customHeight="1">
      <c r="A57" s="180"/>
      <c r="B57" s="185" t="s">
        <v>78</v>
      </c>
      <c r="C57" s="186" t="s">
        <v>79</v>
      </c>
      <c r="D57" s="187"/>
      <c r="E57" s="187"/>
      <c r="F57" s="194" t="s">
        <v>26</v>
      </c>
      <c r="G57" s="195"/>
      <c r="H57" s="195"/>
      <c r="I57" s="195">
        <f>'SO 01 1 Pol'!G253</f>
        <v>0</v>
      </c>
      <c r="J57" s="191" t="str">
        <f>IF(I68=0,"",I57/I68*100)</f>
        <v/>
      </c>
    </row>
    <row r="58" spans="1:10" ht="36.75" customHeight="1">
      <c r="A58" s="180"/>
      <c r="B58" s="185" t="s">
        <v>80</v>
      </c>
      <c r="C58" s="186" t="s">
        <v>81</v>
      </c>
      <c r="D58" s="187"/>
      <c r="E58" s="187"/>
      <c r="F58" s="194" t="s">
        <v>26</v>
      </c>
      <c r="G58" s="195"/>
      <c r="H58" s="195"/>
      <c r="I58" s="195">
        <f>'SO 01 1 Pol'!G257</f>
        <v>0</v>
      </c>
      <c r="J58" s="191" t="str">
        <f>IF(I68=0,"",I58/I68*100)</f>
        <v/>
      </c>
    </row>
    <row r="59" spans="1:10" ht="36.75" customHeight="1">
      <c r="A59" s="180"/>
      <c r="B59" s="185" t="s">
        <v>82</v>
      </c>
      <c r="C59" s="186" t="s">
        <v>83</v>
      </c>
      <c r="D59" s="187"/>
      <c r="E59" s="187"/>
      <c r="F59" s="194" t="s">
        <v>26</v>
      </c>
      <c r="G59" s="195"/>
      <c r="H59" s="195"/>
      <c r="I59" s="195">
        <f>'SO 01 1 Pol'!G405</f>
        <v>0</v>
      </c>
      <c r="J59" s="191" t="str">
        <f>IF(I68=0,"",I59/I68*100)</f>
        <v/>
      </c>
    </row>
    <row r="60" spans="1:10" ht="36.75" customHeight="1">
      <c r="A60" s="180"/>
      <c r="B60" s="185" t="s">
        <v>84</v>
      </c>
      <c r="C60" s="186" t="s">
        <v>85</v>
      </c>
      <c r="D60" s="187"/>
      <c r="E60" s="187"/>
      <c r="F60" s="194" t="s">
        <v>27</v>
      </c>
      <c r="G60" s="195"/>
      <c r="H60" s="195"/>
      <c r="I60" s="195">
        <f>'SO 01 1 Pol'!G412</f>
        <v>0</v>
      </c>
      <c r="J60" s="191" t="str">
        <f>IF(I68=0,"",I60/I68*100)</f>
        <v/>
      </c>
    </row>
    <row r="61" spans="1:10" ht="36.75" customHeight="1">
      <c r="A61" s="180"/>
      <c r="B61" s="185" t="s">
        <v>86</v>
      </c>
      <c r="C61" s="186" t="s">
        <v>87</v>
      </c>
      <c r="D61" s="187"/>
      <c r="E61" s="187"/>
      <c r="F61" s="194" t="s">
        <v>27</v>
      </c>
      <c r="G61" s="195"/>
      <c r="H61" s="195"/>
      <c r="I61" s="195">
        <f>'SO 01 1 Pol'!G427</f>
        <v>0</v>
      </c>
      <c r="J61" s="191" t="str">
        <f>IF(I68=0,"",I61/I68*100)</f>
        <v/>
      </c>
    </row>
    <row r="62" spans="1:10" ht="36.75" customHeight="1">
      <c r="A62" s="180"/>
      <c r="B62" s="185" t="s">
        <v>88</v>
      </c>
      <c r="C62" s="186" t="s">
        <v>89</v>
      </c>
      <c r="D62" s="187"/>
      <c r="E62" s="187"/>
      <c r="F62" s="194" t="s">
        <v>27</v>
      </c>
      <c r="G62" s="195"/>
      <c r="H62" s="195"/>
      <c r="I62" s="195">
        <f>'SO 01 1 Pol'!G440</f>
        <v>0</v>
      </c>
      <c r="J62" s="191" t="str">
        <f>IF(I68=0,"",I62/I68*100)</f>
        <v/>
      </c>
    </row>
    <row r="63" spans="1:10" ht="36.75" customHeight="1">
      <c r="A63" s="180"/>
      <c r="B63" s="185" t="s">
        <v>90</v>
      </c>
      <c r="C63" s="186" t="s">
        <v>91</v>
      </c>
      <c r="D63" s="187"/>
      <c r="E63" s="187"/>
      <c r="F63" s="194" t="s">
        <v>27</v>
      </c>
      <c r="G63" s="195"/>
      <c r="H63" s="195"/>
      <c r="I63" s="195">
        <f>'SO 01 1 Pol'!G523</f>
        <v>0</v>
      </c>
      <c r="J63" s="191" t="str">
        <f>IF(I68=0,"",I63/I68*100)</f>
        <v/>
      </c>
    </row>
    <row r="64" spans="1:10" ht="36.75" customHeight="1">
      <c r="A64" s="180"/>
      <c r="B64" s="185" t="s">
        <v>92</v>
      </c>
      <c r="C64" s="186" t="s">
        <v>93</v>
      </c>
      <c r="D64" s="187"/>
      <c r="E64" s="187"/>
      <c r="F64" s="194" t="s">
        <v>27</v>
      </c>
      <c r="G64" s="195"/>
      <c r="H64" s="195"/>
      <c r="I64" s="195">
        <f>'SO 01 1 Pol'!G532</f>
        <v>0</v>
      </c>
      <c r="J64" s="191" t="str">
        <f>IF(I68=0,"",I64/I68*100)</f>
        <v/>
      </c>
    </row>
    <row r="65" spans="1:10" ht="36.75" customHeight="1">
      <c r="A65" s="180"/>
      <c r="B65" s="185" t="s">
        <v>94</v>
      </c>
      <c r="C65" s="186" t="s">
        <v>95</v>
      </c>
      <c r="D65" s="187"/>
      <c r="E65" s="187"/>
      <c r="F65" s="194" t="s">
        <v>27</v>
      </c>
      <c r="G65" s="195"/>
      <c r="H65" s="195"/>
      <c r="I65" s="195">
        <f>'SO 01 1 Pol'!G545</f>
        <v>0</v>
      </c>
      <c r="J65" s="191" t="str">
        <f>IF(I68=0,"",I65/I68*100)</f>
        <v/>
      </c>
    </row>
    <row r="66" spans="1:10" ht="36.75" customHeight="1">
      <c r="A66" s="180"/>
      <c r="B66" s="185" t="s">
        <v>96</v>
      </c>
      <c r="C66" s="186" t="s">
        <v>97</v>
      </c>
      <c r="D66" s="187"/>
      <c r="E66" s="187"/>
      <c r="F66" s="194" t="s">
        <v>98</v>
      </c>
      <c r="G66" s="195"/>
      <c r="H66" s="195"/>
      <c r="I66" s="195">
        <f>'SO 01 1 Pol'!G548</f>
        <v>0</v>
      </c>
      <c r="J66" s="191" t="str">
        <f>IF(I68=0,"",I66/I68*100)</f>
        <v/>
      </c>
    </row>
    <row r="67" spans="1:10" ht="36.75" customHeight="1">
      <c r="A67" s="180"/>
      <c r="B67" s="185" t="s">
        <v>99</v>
      </c>
      <c r="C67" s="186" t="s">
        <v>29</v>
      </c>
      <c r="D67" s="187"/>
      <c r="E67" s="187"/>
      <c r="F67" s="194" t="s">
        <v>99</v>
      </c>
      <c r="G67" s="195"/>
      <c r="H67" s="195"/>
      <c r="I67" s="195">
        <f>'SO 01 1 Pol'!G579</f>
        <v>0</v>
      </c>
      <c r="J67" s="191" t="str">
        <f>IF(I68=0,"",I67/I68*100)</f>
        <v/>
      </c>
    </row>
    <row r="68" spans="1:10" ht="25.5" customHeight="1">
      <c r="A68" s="181"/>
      <c r="B68" s="188" t="s">
        <v>1</v>
      </c>
      <c r="C68" s="189"/>
      <c r="D68" s="190"/>
      <c r="E68" s="190"/>
      <c r="F68" s="196"/>
      <c r="G68" s="197"/>
      <c r="H68" s="197"/>
      <c r="I68" s="197">
        <f>SUM(I52:I67)</f>
        <v>0</v>
      </c>
      <c r="J68" s="192">
        <f>SUM(J52:J67)</f>
        <v>0</v>
      </c>
    </row>
    <row r="69" spans="1:10">
      <c r="F69" s="137"/>
      <c r="G69" s="137"/>
      <c r="H69" s="137"/>
      <c r="I69" s="137"/>
      <c r="J69" s="193"/>
    </row>
    <row r="70" spans="1:10">
      <c r="F70" s="137"/>
      <c r="G70" s="137"/>
      <c r="H70" s="137"/>
      <c r="I70" s="137"/>
      <c r="J70" s="193"/>
    </row>
    <row r="71" spans="1:10">
      <c r="F71" s="137"/>
      <c r="G71" s="137"/>
      <c r="H71" s="137"/>
      <c r="I71" s="137"/>
      <c r="J71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101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102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102</v>
      </c>
      <c r="AG3" t="s">
        <v>103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104</v>
      </c>
    </row>
    <row r="5" spans="1:60">
      <c r="D5" s="10"/>
    </row>
    <row r="6" spans="1:60" ht="38.25">
      <c r="A6" s="210" t="s">
        <v>105</v>
      </c>
      <c r="B6" s="212" t="s">
        <v>106</v>
      </c>
      <c r="C6" s="212" t="s">
        <v>107</v>
      </c>
      <c r="D6" s="211" t="s">
        <v>108</v>
      </c>
      <c r="E6" s="210" t="s">
        <v>109</v>
      </c>
      <c r="F6" s="209" t="s">
        <v>110</v>
      </c>
      <c r="G6" s="210" t="s">
        <v>31</v>
      </c>
      <c r="H6" s="213" t="s">
        <v>32</v>
      </c>
      <c r="I6" s="213" t="s">
        <v>111</v>
      </c>
      <c r="J6" s="213" t="s">
        <v>33</v>
      </c>
      <c r="K6" s="213" t="s">
        <v>112</v>
      </c>
      <c r="L6" s="213" t="s">
        <v>113</v>
      </c>
      <c r="M6" s="213" t="s">
        <v>114</v>
      </c>
      <c r="N6" s="213" t="s">
        <v>115</v>
      </c>
      <c r="O6" s="213" t="s">
        <v>116</v>
      </c>
      <c r="P6" s="213" t="s">
        <v>117</v>
      </c>
      <c r="Q6" s="213" t="s">
        <v>118</v>
      </c>
      <c r="R6" s="213" t="s">
        <v>119</v>
      </c>
      <c r="S6" s="213" t="s">
        <v>120</v>
      </c>
      <c r="T6" s="213" t="s">
        <v>121</v>
      </c>
      <c r="U6" s="213" t="s">
        <v>122</v>
      </c>
      <c r="V6" s="213" t="s">
        <v>123</v>
      </c>
      <c r="W6" s="213" t="s">
        <v>124</v>
      </c>
      <c r="X6" s="213" t="s">
        <v>125</v>
      </c>
      <c r="Y6" s="213" t="s">
        <v>126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38" t="s">
        <v>127</v>
      </c>
      <c r="B8" s="239" t="s">
        <v>68</v>
      </c>
      <c r="C8" s="253" t="s">
        <v>69</v>
      </c>
      <c r="D8" s="240"/>
      <c r="E8" s="241"/>
      <c r="F8" s="242"/>
      <c r="G8" s="242">
        <f>SUMIF(AG9:AG12,"&lt;&gt;NOR",G9:G12)</f>
        <v>0</v>
      </c>
      <c r="H8" s="242"/>
      <c r="I8" s="242">
        <f>SUM(I9:I12)</f>
        <v>0</v>
      </c>
      <c r="J8" s="242"/>
      <c r="K8" s="242">
        <f>SUM(K9:K12)</f>
        <v>0</v>
      </c>
      <c r="L8" s="242"/>
      <c r="M8" s="242">
        <f>SUM(M9:M12)</f>
        <v>0</v>
      </c>
      <c r="N8" s="241"/>
      <c r="O8" s="241">
        <f>SUM(O9:O12)</f>
        <v>0.15</v>
      </c>
      <c r="P8" s="241"/>
      <c r="Q8" s="241">
        <f>SUM(Q9:Q12)</f>
        <v>0</v>
      </c>
      <c r="R8" s="242"/>
      <c r="S8" s="242"/>
      <c r="T8" s="243"/>
      <c r="U8" s="237"/>
      <c r="V8" s="237">
        <f>SUM(V9:V12)</f>
        <v>0.53</v>
      </c>
      <c r="W8" s="237"/>
      <c r="X8" s="237"/>
      <c r="Y8" s="237"/>
      <c r="AG8" t="s">
        <v>128</v>
      </c>
    </row>
    <row r="9" spans="1:60" outlineLevel="1">
      <c r="A9" s="245">
        <v>1</v>
      </c>
      <c r="B9" s="246" t="s">
        <v>129</v>
      </c>
      <c r="C9" s="254" t="s">
        <v>130</v>
      </c>
      <c r="D9" s="247" t="s">
        <v>131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0.15046000000000001</v>
      </c>
      <c r="O9" s="248">
        <f>ROUND(E9*N9,2)</f>
        <v>0.15</v>
      </c>
      <c r="P9" s="248">
        <v>0</v>
      </c>
      <c r="Q9" s="248">
        <f>ROUND(E9*P9,2)</f>
        <v>0</v>
      </c>
      <c r="R9" s="250"/>
      <c r="S9" s="250" t="s">
        <v>132</v>
      </c>
      <c r="T9" s="251" t="s">
        <v>133</v>
      </c>
      <c r="U9" s="234">
        <v>0.53400000000000003</v>
      </c>
      <c r="V9" s="234">
        <f>ROUND(E9*U9,2)</f>
        <v>0.53</v>
      </c>
      <c r="W9" s="234"/>
      <c r="X9" s="234" t="s">
        <v>134</v>
      </c>
      <c r="Y9" s="234" t="s">
        <v>135</v>
      </c>
      <c r="Z9" s="214"/>
      <c r="AA9" s="214"/>
      <c r="AB9" s="214"/>
      <c r="AC9" s="214"/>
      <c r="AD9" s="214"/>
      <c r="AE9" s="214"/>
      <c r="AF9" s="214"/>
      <c r="AG9" s="214" t="s">
        <v>136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2">
      <c r="A10" s="231"/>
      <c r="B10" s="232"/>
      <c r="C10" s="255" t="s">
        <v>137</v>
      </c>
      <c r="D10" s="235"/>
      <c r="E10" s="236"/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138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3">
      <c r="A11" s="231"/>
      <c r="B11" s="232"/>
      <c r="C11" s="255" t="s">
        <v>139</v>
      </c>
      <c r="D11" s="235"/>
      <c r="E11" s="236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138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31"/>
      <c r="B12" s="232"/>
      <c r="C12" s="255" t="s">
        <v>43</v>
      </c>
      <c r="D12" s="235"/>
      <c r="E12" s="236">
        <v>1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138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>
      <c r="A13" s="238" t="s">
        <v>127</v>
      </c>
      <c r="B13" s="239" t="s">
        <v>70</v>
      </c>
      <c r="C13" s="253" t="s">
        <v>71</v>
      </c>
      <c r="D13" s="240"/>
      <c r="E13" s="241"/>
      <c r="F13" s="242"/>
      <c r="G13" s="242">
        <f>SUMIF(AG14:AG234,"&lt;&gt;NOR",G14:G234)</f>
        <v>0</v>
      </c>
      <c r="H13" s="242"/>
      <c r="I13" s="242">
        <f>SUM(I14:I234)</f>
        <v>0</v>
      </c>
      <c r="J13" s="242"/>
      <c r="K13" s="242">
        <f>SUM(K14:K234)</f>
        <v>0</v>
      </c>
      <c r="L13" s="242"/>
      <c r="M13" s="242">
        <f>SUM(M14:M234)</f>
        <v>0</v>
      </c>
      <c r="N13" s="241"/>
      <c r="O13" s="241">
        <f>SUM(O14:O234)</f>
        <v>21.48</v>
      </c>
      <c r="P13" s="241"/>
      <c r="Q13" s="241">
        <f>SUM(Q14:Q234)</f>
        <v>0</v>
      </c>
      <c r="R13" s="242"/>
      <c r="S13" s="242"/>
      <c r="T13" s="243"/>
      <c r="U13" s="237"/>
      <c r="V13" s="237">
        <f>SUM(V14:V234)</f>
        <v>520.89</v>
      </c>
      <c r="W13" s="237"/>
      <c r="X13" s="237"/>
      <c r="Y13" s="237"/>
      <c r="AG13" t="s">
        <v>128</v>
      </c>
    </row>
    <row r="14" spans="1:60" outlineLevel="1">
      <c r="A14" s="245">
        <v>2</v>
      </c>
      <c r="B14" s="246" t="s">
        <v>140</v>
      </c>
      <c r="C14" s="254" t="s">
        <v>141</v>
      </c>
      <c r="D14" s="247" t="s">
        <v>131</v>
      </c>
      <c r="E14" s="248">
        <v>60.298000000000002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4.0000000000000003E-5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132</v>
      </c>
      <c r="T14" s="251" t="s">
        <v>133</v>
      </c>
      <c r="U14" s="234">
        <v>0.08</v>
      </c>
      <c r="V14" s="234">
        <f>ROUND(E14*U14,2)</f>
        <v>4.82</v>
      </c>
      <c r="W14" s="234"/>
      <c r="X14" s="234" t="s">
        <v>134</v>
      </c>
      <c r="Y14" s="234" t="s">
        <v>135</v>
      </c>
      <c r="Z14" s="214"/>
      <c r="AA14" s="214"/>
      <c r="AB14" s="214"/>
      <c r="AC14" s="214"/>
      <c r="AD14" s="214"/>
      <c r="AE14" s="214"/>
      <c r="AF14" s="214"/>
      <c r="AG14" s="214" t="s">
        <v>136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>
      <c r="A15" s="231"/>
      <c r="B15" s="232"/>
      <c r="C15" s="255" t="s">
        <v>142</v>
      </c>
      <c r="D15" s="235"/>
      <c r="E15" s="236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138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>
      <c r="A16" s="231"/>
      <c r="B16" s="232"/>
      <c r="C16" s="255" t="s">
        <v>143</v>
      </c>
      <c r="D16" s="235"/>
      <c r="E16" s="236">
        <v>16.920000000000002</v>
      </c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138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3">
      <c r="A17" s="231"/>
      <c r="B17" s="232"/>
      <c r="C17" s="255" t="s">
        <v>144</v>
      </c>
      <c r="D17" s="235"/>
      <c r="E17" s="236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138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3">
      <c r="A18" s="231"/>
      <c r="B18" s="232"/>
      <c r="C18" s="255" t="s">
        <v>145</v>
      </c>
      <c r="D18" s="235"/>
      <c r="E18" s="236">
        <v>6.72</v>
      </c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138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>
      <c r="A19" s="231"/>
      <c r="B19" s="232"/>
      <c r="C19" s="255" t="s">
        <v>146</v>
      </c>
      <c r="D19" s="235"/>
      <c r="E19" s="236">
        <v>2.968</v>
      </c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138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>
      <c r="A20" s="231"/>
      <c r="B20" s="232"/>
      <c r="C20" s="255" t="s">
        <v>147</v>
      </c>
      <c r="D20" s="235"/>
      <c r="E20" s="236"/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138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>
      <c r="A21" s="231"/>
      <c r="B21" s="232"/>
      <c r="C21" s="255" t="s">
        <v>148</v>
      </c>
      <c r="D21" s="235"/>
      <c r="E21" s="236">
        <v>33.69</v>
      </c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4"/>
      <c r="AA21" s="214"/>
      <c r="AB21" s="214"/>
      <c r="AC21" s="214"/>
      <c r="AD21" s="214"/>
      <c r="AE21" s="214"/>
      <c r="AF21" s="214"/>
      <c r="AG21" s="214" t="s">
        <v>138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45">
        <v>3</v>
      </c>
      <c r="B22" s="246" t="s">
        <v>149</v>
      </c>
      <c r="C22" s="254" t="s">
        <v>150</v>
      </c>
      <c r="D22" s="247" t="s">
        <v>131</v>
      </c>
      <c r="E22" s="248">
        <v>161.94964999999999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5.1229999999999998E-2</v>
      </c>
      <c r="O22" s="248">
        <f>ROUND(E22*N22,2)</f>
        <v>8.3000000000000007</v>
      </c>
      <c r="P22" s="248">
        <v>0</v>
      </c>
      <c r="Q22" s="248">
        <f>ROUND(E22*P22,2)</f>
        <v>0</v>
      </c>
      <c r="R22" s="250"/>
      <c r="S22" s="250" t="s">
        <v>132</v>
      </c>
      <c r="T22" s="251" t="s">
        <v>133</v>
      </c>
      <c r="U22" s="234">
        <v>0.91</v>
      </c>
      <c r="V22" s="234">
        <f>ROUND(E22*U22,2)</f>
        <v>147.37</v>
      </c>
      <c r="W22" s="234"/>
      <c r="X22" s="234" t="s">
        <v>134</v>
      </c>
      <c r="Y22" s="234" t="s">
        <v>135</v>
      </c>
      <c r="Z22" s="214"/>
      <c r="AA22" s="214"/>
      <c r="AB22" s="214"/>
      <c r="AC22" s="214"/>
      <c r="AD22" s="214"/>
      <c r="AE22" s="214"/>
      <c r="AF22" s="214"/>
      <c r="AG22" s="214" t="s">
        <v>136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>
      <c r="A23" s="231"/>
      <c r="B23" s="232"/>
      <c r="C23" s="255" t="s">
        <v>151</v>
      </c>
      <c r="D23" s="235"/>
      <c r="E23" s="236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138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3">
      <c r="A24" s="231"/>
      <c r="B24" s="232"/>
      <c r="C24" s="255" t="s">
        <v>152</v>
      </c>
      <c r="D24" s="235"/>
      <c r="E24" s="236"/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138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31"/>
      <c r="B25" s="232"/>
      <c r="C25" s="255" t="s">
        <v>153</v>
      </c>
      <c r="D25" s="235"/>
      <c r="E25" s="236">
        <v>46.491500000000002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138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3">
      <c r="A26" s="231"/>
      <c r="B26" s="232"/>
      <c r="C26" s="255" t="s">
        <v>154</v>
      </c>
      <c r="D26" s="235"/>
      <c r="E26" s="236">
        <v>-0.22090000000000001</v>
      </c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138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>
      <c r="A27" s="231"/>
      <c r="B27" s="232"/>
      <c r="C27" s="255" t="s">
        <v>155</v>
      </c>
      <c r="D27" s="235"/>
      <c r="E27" s="236">
        <v>-8.3199999999999996E-2</v>
      </c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138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3">
      <c r="A28" s="231"/>
      <c r="B28" s="232"/>
      <c r="C28" s="255" t="s">
        <v>156</v>
      </c>
      <c r="D28" s="235"/>
      <c r="E28" s="236">
        <v>-8.9599999999999999E-2</v>
      </c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138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>
      <c r="A29" s="231"/>
      <c r="B29" s="232"/>
      <c r="C29" s="255" t="s">
        <v>157</v>
      </c>
      <c r="D29" s="235"/>
      <c r="E29" s="236">
        <v>-7.4999999999999997E-2</v>
      </c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138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31"/>
      <c r="B30" s="232"/>
      <c r="C30" s="255" t="s">
        <v>158</v>
      </c>
      <c r="D30" s="235"/>
      <c r="E30" s="236"/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138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>
      <c r="A31" s="231"/>
      <c r="B31" s="232"/>
      <c r="C31" s="255" t="s">
        <v>159</v>
      </c>
      <c r="D31" s="235"/>
      <c r="E31" s="236"/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34"/>
      <c r="Z31" s="214"/>
      <c r="AA31" s="214"/>
      <c r="AB31" s="214"/>
      <c r="AC31" s="214"/>
      <c r="AD31" s="214"/>
      <c r="AE31" s="214"/>
      <c r="AF31" s="214"/>
      <c r="AG31" s="214" t="s">
        <v>138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>
      <c r="A32" s="231"/>
      <c r="B32" s="232"/>
      <c r="C32" s="255" t="s">
        <v>160</v>
      </c>
      <c r="D32" s="235"/>
      <c r="E32" s="236">
        <v>82.191450000000003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34"/>
      <c r="Z32" s="214"/>
      <c r="AA32" s="214"/>
      <c r="AB32" s="214"/>
      <c r="AC32" s="214"/>
      <c r="AD32" s="214"/>
      <c r="AE32" s="214"/>
      <c r="AF32" s="214"/>
      <c r="AG32" s="214" t="s">
        <v>138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>
      <c r="A33" s="231"/>
      <c r="B33" s="232"/>
      <c r="C33" s="255" t="s">
        <v>161</v>
      </c>
      <c r="D33" s="235"/>
      <c r="E33" s="236">
        <v>-0.17019999999999999</v>
      </c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138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>
      <c r="A34" s="231"/>
      <c r="B34" s="232"/>
      <c r="C34" s="255" t="s">
        <v>162</v>
      </c>
      <c r="D34" s="235"/>
      <c r="E34" s="236">
        <v>-3.9199999999999999E-2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138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>
      <c r="A35" s="231"/>
      <c r="B35" s="232"/>
      <c r="C35" s="255" t="s">
        <v>163</v>
      </c>
      <c r="D35" s="235"/>
      <c r="E35" s="236">
        <v>-0.1938</v>
      </c>
      <c r="F35" s="234"/>
      <c r="G35" s="234"/>
      <c r="H35" s="234"/>
      <c r="I35" s="234"/>
      <c r="J35" s="234"/>
      <c r="K35" s="234"/>
      <c r="L35" s="234"/>
      <c r="M35" s="234"/>
      <c r="N35" s="233"/>
      <c r="O35" s="233"/>
      <c r="P35" s="233"/>
      <c r="Q35" s="233"/>
      <c r="R35" s="234"/>
      <c r="S35" s="234"/>
      <c r="T35" s="234"/>
      <c r="U35" s="234"/>
      <c r="V35" s="234"/>
      <c r="W35" s="234"/>
      <c r="X35" s="234"/>
      <c r="Y35" s="234"/>
      <c r="Z35" s="214"/>
      <c r="AA35" s="214"/>
      <c r="AB35" s="214"/>
      <c r="AC35" s="214"/>
      <c r="AD35" s="214"/>
      <c r="AE35" s="214"/>
      <c r="AF35" s="214"/>
      <c r="AG35" s="214" t="s">
        <v>138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3">
      <c r="A36" s="231"/>
      <c r="B36" s="232"/>
      <c r="C36" s="255" t="s">
        <v>164</v>
      </c>
      <c r="D36" s="235"/>
      <c r="E36" s="236"/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34"/>
      <c r="Z36" s="214"/>
      <c r="AA36" s="214"/>
      <c r="AB36" s="214"/>
      <c r="AC36" s="214"/>
      <c r="AD36" s="214"/>
      <c r="AE36" s="214"/>
      <c r="AF36" s="214"/>
      <c r="AG36" s="214" t="s">
        <v>138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>
      <c r="A37" s="231"/>
      <c r="B37" s="232"/>
      <c r="C37" s="255" t="s">
        <v>165</v>
      </c>
      <c r="D37" s="235"/>
      <c r="E37" s="236">
        <v>43.506599999999999</v>
      </c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138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3">
      <c r="A38" s="231"/>
      <c r="B38" s="232"/>
      <c r="C38" s="255" t="s">
        <v>166</v>
      </c>
      <c r="D38" s="235"/>
      <c r="E38" s="236">
        <v>-0.36</v>
      </c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14"/>
      <c r="AA38" s="214"/>
      <c r="AB38" s="214"/>
      <c r="AC38" s="214"/>
      <c r="AD38" s="214"/>
      <c r="AE38" s="214"/>
      <c r="AF38" s="214"/>
      <c r="AG38" s="214" t="s">
        <v>138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>
      <c r="A39" s="231"/>
      <c r="B39" s="232"/>
      <c r="C39" s="255" t="s">
        <v>167</v>
      </c>
      <c r="D39" s="235"/>
      <c r="E39" s="236">
        <v>-2.4E-2</v>
      </c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34"/>
      <c r="Z39" s="214"/>
      <c r="AA39" s="214"/>
      <c r="AB39" s="214"/>
      <c r="AC39" s="214"/>
      <c r="AD39" s="214"/>
      <c r="AE39" s="214"/>
      <c r="AF39" s="214"/>
      <c r="AG39" s="214" t="s">
        <v>138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>
      <c r="A40" s="231"/>
      <c r="B40" s="232"/>
      <c r="C40" s="255" t="s">
        <v>168</v>
      </c>
      <c r="D40" s="235"/>
      <c r="E40" s="236"/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4"/>
      <c r="AA40" s="214"/>
      <c r="AB40" s="214"/>
      <c r="AC40" s="214"/>
      <c r="AD40" s="214"/>
      <c r="AE40" s="214"/>
      <c r="AF40" s="214"/>
      <c r="AG40" s="214" t="s">
        <v>138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3">
      <c r="A41" s="231"/>
      <c r="B41" s="232"/>
      <c r="C41" s="255" t="s">
        <v>169</v>
      </c>
      <c r="D41" s="235"/>
      <c r="E41" s="236">
        <v>-4.4880000000000004</v>
      </c>
      <c r="F41" s="234"/>
      <c r="G41" s="234"/>
      <c r="H41" s="234"/>
      <c r="I41" s="234"/>
      <c r="J41" s="234"/>
      <c r="K41" s="234"/>
      <c r="L41" s="234"/>
      <c r="M41" s="234"/>
      <c r="N41" s="233"/>
      <c r="O41" s="233"/>
      <c r="P41" s="233"/>
      <c r="Q41" s="233"/>
      <c r="R41" s="234"/>
      <c r="S41" s="234"/>
      <c r="T41" s="234"/>
      <c r="U41" s="234"/>
      <c r="V41" s="234"/>
      <c r="W41" s="234"/>
      <c r="X41" s="234"/>
      <c r="Y41" s="234"/>
      <c r="Z41" s="214"/>
      <c r="AA41" s="214"/>
      <c r="AB41" s="214"/>
      <c r="AC41" s="214"/>
      <c r="AD41" s="214"/>
      <c r="AE41" s="214"/>
      <c r="AF41" s="214"/>
      <c r="AG41" s="214" t="s">
        <v>138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3">
      <c r="A42" s="231"/>
      <c r="B42" s="232"/>
      <c r="C42" s="255" t="s">
        <v>170</v>
      </c>
      <c r="D42" s="235"/>
      <c r="E42" s="236">
        <v>-4.4960000000000004</v>
      </c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4"/>
      <c r="AA42" s="214"/>
      <c r="AB42" s="214"/>
      <c r="AC42" s="214"/>
      <c r="AD42" s="214"/>
      <c r="AE42" s="214"/>
      <c r="AF42" s="214"/>
      <c r="AG42" s="214" t="s">
        <v>138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33.75" outlineLevel="1">
      <c r="A43" s="245">
        <v>4</v>
      </c>
      <c r="B43" s="246" t="s">
        <v>171</v>
      </c>
      <c r="C43" s="254" t="s">
        <v>172</v>
      </c>
      <c r="D43" s="247" t="s">
        <v>131</v>
      </c>
      <c r="E43" s="248">
        <v>161.94999999999999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4.1099999999999999E-3</v>
      </c>
      <c r="O43" s="248">
        <f>ROUND(E43*N43,2)</f>
        <v>0.67</v>
      </c>
      <c r="P43" s="248">
        <v>0</v>
      </c>
      <c r="Q43" s="248">
        <f>ROUND(E43*P43,2)</f>
        <v>0</v>
      </c>
      <c r="R43" s="250"/>
      <c r="S43" s="250" t="s">
        <v>132</v>
      </c>
      <c r="T43" s="251" t="s">
        <v>133</v>
      </c>
      <c r="U43" s="234">
        <v>0.48</v>
      </c>
      <c r="V43" s="234">
        <f>ROUND(E43*U43,2)</f>
        <v>77.739999999999995</v>
      </c>
      <c r="W43" s="234"/>
      <c r="X43" s="234" t="s">
        <v>134</v>
      </c>
      <c r="Y43" s="234" t="s">
        <v>135</v>
      </c>
      <c r="Z43" s="214"/>
      <c r="AA43" s="214"/>
      <c r="AB43" s="214"/>
      <c r="AC43" s="214"/>
      <c r="AD43" s="214"/>
      <c r="AE43" s="214"/>
      <c r="AF43" s="214"/>
      <c r="AG43" s="214" t="s">
        <v>136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>
      <c r="A44" s="231"/>
      <c r="B44" s="232"/>
      <c r="C44" s="255" t="s">
        <v>173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138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>
      <c r="A45" s="231"/>
      <c r="B45" s="232"/>
      <c r="C45" s="255" t="s">
        <v>174</v>
      </c>
      <c r="D45" s="235"/>
      <c r="E45" s="236">
        <v>161.94999999999999</v>
      </c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138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45">
        <v>5</v>
      </c>
      <c r="B46" s="246" t="s">
        <v>175</v>
      </c>
      <c r="C46" s="254" t="s">
        <v>176</v>
      </c>
      <c r="D46" s="247" t="s">
        <v>131</v>
      </c>
      <c r="E46" s="248">
        <v>71.366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4.7660000000000001E-2</v>
      </c>
      <c r="O46" s="248">
        <f>ROUND(E46*N46,2)</f>
        <v>3.4</v>
      </c>
      <c r="P46" s="248">
        <v>0</v>
      </c>
      <c r="Q46" s="248">
        <f>ROUND(E46*P46,2)</f>
        <v>0</v>
      </c>
      <c r="R46" s="250"/>
      <c r="S46" s="250" t="s">
        <v>132</v>
      </c>
      <c r="T46" s="251" t="s">
        <v>133</v>
      </c>
      <c r="U46" s="234">
        <v>0.84</v>
      </c>
      <c r="V46" s="234">
        <f>ROUND(E46*U46,2)</f>
        <v>59.95</v>
      </c>
      <c r="W46" s="234"/>
      <c r="X46" s="234" t="s">
        <v>134</v>
      </c>
      <c r="Y46" s="234" t="s">
        <v>135</v>
      </c>
      <c r="Z46" s="214"/>
      <c r="AA46" s="214"/>
      <c r="AB46" s="214"/>
      <c r="AC46" s="214"/>
      <c r="AD46" s="214"/>
      <c r="AE46" s="214"/>
      <c r="AF46" s="214"/>
      <c r="AG46" s="214" t="s">
        <v>136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2">
      <c r="A47" s="231"/>
      <c r="B47" s="232"/>
      <c r="C47" s="255" t="s">
        <v>177</v>
      </c>
      <c r="D47" s="235"/>
      <c r="E47" s="236"/>
      <c r="F47" s="234"/>
      <c r="G47" s="234"/>
      <c r="H47" s="234"/>
      <c r="I47" s="234"/>
      <c r="J47" s="234"/>
      <c r="K47" s="234"/>
      <c r="L47" s="234"/>
      <c r="M47" s="234"/>
      <c r="N47" s="233"/>
      <c r="O47" s="233"/>
      <c r="P47" s="233"/>
      <c r="Q47" s="233"/>
      <c r="R47" s="234"/>
      <c r="S47" s="234"/>
      <c r="T47" s="234"/>
      <c r="U47" s="234"/>
      <c r="V47" s="234"/>
      <c r="W47" s="234"/>
      <c r="X47" s="234"/>
      <c r="Y47" s="234"/>
      <c r="Z47" s="214"/>
      <c r="AA47" s="214"/>
      <c r="AB47" s="214"/>
      <c r="AC47" s="214"/>
      <c r="AD47" s="214"/>
      <c r="AE47" s="214"/>
      <c r="AF47" s="214"/>
      <c r="AG47" s="214" t="s">
        <v>138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>
      <c r="A48" s="231"/>
      <c r="B48" s="232"/>
      <c r="C48" s="255" t="s">
        <v>178</v>
      </c>
      <c r="D48" s="235"/>
      <c r="E48" s="236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138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31"/>
      <c r="B49" s="232"/>
      <c r="C49" s="255" t="s">
        <v>179</v>
      </c>
      <c r="D49" s="235"/>
      <c r="E49" s="236">
        <v>20.48</v>
      </c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34"/>
      <c r="Z49" s="214"/>
      <c r="AA49" s="214"/>
      <c r="AB49" s="214"/>
      <c r="AC49" s="214"/>
      <c r="AD49" s="214"/>
      <c r="AE49" s="214"/>
      <c r="AF49" s="214"/>
      <c r="AG49" s="214" t="s">
        <v>138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>
      <c r="A50" s="231"/>
      <c r="B50" s="232"/>
      <c r="C50" s="255" t="s">
        <v>180</v>
      </c>
      <c r="D50" s="235"/>
      <c r="E50" s="236">
        <v>10</v>
      </c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34"/>
      <c r="Z50" s="214"/>
      <c r="AA50" s="214"/>
      <c r="AB50" s="214"/>
      <c r="AC50" s="214"/>
      <c r="AD50" s="214"/>
      <c r="AE50" s="214"/>
      <c r="AF50" s="214"/>
      <c r="AG50" s="214" t="s">
        <v>138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>
      <c r="A51" s="231"/>
      <c r="B51" s="232"/>
      <c r="C51" s="255" t="s">
        <v>181</v>
      </c>
      <c r="D51" s="235"/>
      <c r="E51" s="236">
        <v>-3.36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138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>
      <c r="A52" s="231"/>
      <c r="B52" s="232"/>
      <c r="C52" s="255" t="s">
        <v>182</v>
      </c>
      <c r="D52" s="235"/>
      <c r="E52" s="236"/>
      <c r="F52" s="234"/>
      <c r="G52" s="234"/>
      <c r="H52" s="234"/>
      <c r="I52" s="234"/>
      <c r="J52" s="234"/>
      <c r="K52" s="234"/>
      <c r="L52" s="234"/>
      <c r="M52" s="234"/>
      <c r="N52" s="233"/>
      <c r="O52" s="233"/>
      <c r="P52" s="233"/>
      <c r="Q52" s="233"/>
      <c r="R52" s="234"/>
      <c r="S52" s="234"/>
      <c r="T52" s="234"/>
      <c r="U52" s="234"/>
      <c r="V52" s="234"/>
      <c r="W52" s="234"/>
      <c r="X52" s="234"/>
      <c r="Y52" s="234"/>
      <c r="Z52" s="214"/>
      <c r="AA52" s="214"/>
      <c r="AB52" s="214"/>
      <c r="AC52" s="214"/>
      <c r="AD52" s="214"/>
      <c r="AE52" s="214"/>
      <c r="AF52" s="214"/>
      <c r="AG52" s="214" t="s">
        <v>138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>
      <c r="A53" s="231"/>
      <c r="B53" s="232"/>
      <c r="C53" s="255" t="s">
        <v>183</v>
      </c>
      <c r="D53" s="235"/>
      <c r="E53" s="236">
        <v>20.367999999999999</v>
      </c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138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>
      <c r="A54" s="231"/>
      <c r="B54" s="232"/>
      <c r="C54" s="255" t="s">
        <v>184</v>
      </c>
      <c r="D54" s="235"/>
      <c r="E54" s="236">
        <v>10.032</v>
      </c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138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>
      <c r="A55" s="231"/>
      <c r="B55" s="232"/>
      <c r="C55" s="255" t="s">
        <v>181</v>
      </c>
      <c r="D55" s="235"/>
      <c r="E55" s="236">
        <v>-3.36</v>
      </c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138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31"/>
      <c r="B56" s="232"/>
      <c r="C56" s="255" t="s">
        <v>185</v>
      </c>
      <c r="D56" s="235"/>
      <c r="E56" s="236"/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138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>
      <c r="A57" s="231"/>
      <c r="B57" s="232"/>
      <c r="C57" s="255" t="s">
        <v>186</v>
      </c>
      <c r="D57" s="235"/>
      <c r="E57" s="236">
        <v>14.1335</v>
      </c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138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>
      <c r="A58" s="231"/>
      <c r="B58" s="232"/>
      <c r="C58" s="255" t="s">
        <v>187</v>
      </c>
      <c r="D58" s="235"/>
      <c r="E58" s="236">
        <v>3.0724999999999998</v>
      </c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138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45">
        <v>6</v>
      </c>
      <c r="B59" s="246" t="s">
        <v>188</v>
      </c>
      <c r="C59" s="254" t="s">
        <v>189</v>
      </c>
      <c r="D59" s="247" t="s">
        <v>131</v>
      </c>
      <c r="E59" s="248">
        <v>210.29379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5.3400000000000001E-3</v>
      </c>
      <c r="O59" s="248">
        <f>ROUND(E59*N59,2)</f>
        <v>1.1200000000000001</v>
      </c>
      <c r="P59" s="248">
        <v>0</v>
      </c>
      <c r="Q59" s="248">
        <f>ROUND(E59*P59,2)</f>
        <v>0</v>
      </c>
      <c r="R59" s="250"/>
      <c r="S59" s="250" t="s">
        <v>132</v>
      </c>
      <c r="T59" s="251" t="s">
        <v>133</v>
      </c>
      <c r="U59" s="234">
        <v>0.11</v>
      </c>
      <c r="V59" s="234">
        <f>ROUND(E59*U59,2)</f>
        <v>23.13</v>
      </c>
      <c r="W59" s="234"/>
      <c r="X59" s="234" t="s">
        <v>134</v>
      </c>
      <c r="Y59" s="234" t="s">
        <v>135</v>
      </c>
      <c r="Z59" s="214"/>
      <c r="AA59" s="214"/>
      <c r="AB59" s="214"/>
      <c r="AC59" s="214"/>
      <c r="AD59" s="214"/>
      <c r="AE59" s="214"/>
      <c r="AF59" s="214"/>
      <c r="AG59" s="214" t="s">
        <v>136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>
      <c r="A60" s="231"/>
      <c r="B60" s="232"/>
      <c r="C60" s="255" t="s">
        <v>177</v>
      </c>
      <c r="D60" s="235"/>
      <c r="E60" s="236"/>
      <c r="F60" s="234"/>
      <c r="G60" s="234"/>
      <c r="H60" s="234"/>
      <c r="I60" s="234"/>
      <c r="J60" s="234"/>
      <c r="K60" s="234"/>
      <c r="L60" s="234"/>
      <c r="M60" s="234"/>
      <c r="N60" s="233"/>
      <c r="O60" s="233"/>
      <c r="P60" s="233"/>
      <c r="Q60" s="233"/>
      <c r="R60" s="234"/>
      <c r="S60" s="234"/>
      <c r="T60" s="234"/>
      <c r="U60" s="234"/>
      <c r="V60" s="234"/>
      <c r="W60" s="234"/>
      <c r="X60" s="234"/>
      <c r="Y60" s="234"/>
      <c r="Z60" s="214"/>
      <c r="AA60" s="214"/>
      <c r="AB60" s="214"/>
      <c r="AC60" s="214"/>
      <c r="AD60" s="214"/>
      <c r="AE60" s="214"/>
      <c r="AF60" s="214"/>
      <c r="AG60" s="214" t="s">
        <v>138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>
      <c r="A61" s="231"/>
      <c r="B61" s="232"/>
      <c r="C61" s="255" t="s">
        <v>190</v>
      </c>
      <c r="D61" s="235"/>
      <c r="E61" s="236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138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31"/>
      <c r="B62" s="232"/>
      <c r="C62" s="255" t="s">
        <v>178</v>
      </c>
      <c r="D62" s="235"/>
      <c r="E62" s="236"/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138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>
      <c r="A63" s="231"/>
      <c r="B63" s="232"/>
      <c r="C63" s="255" t="s">
        <v>179</v>
      </c>
      <c r="D63" s="235"/>
      <c r="E63" s="236">
        <v>20.48</v>
      </c>
      <c r="F63" s="234"/>
      <c r="G63" s="234"/>
      <c r="H63" s="234"/>
      <c r="I63" s="234"/>
      <c r="J63" s="234"/>
      <c r="K63" s="234"/>
      <c r="L63" s="234"/>
      <c r="M63" s="234"/>
      <c r="N63" s="233"/>
      <c r="O63" s="233"/>
      <c r="P63" s="233"/>
      <c r="Q63" s="233"/>
      <c r="R63" s="234"/>
      <c r="S63" s="234"/>
      <c r="T63" s="234"/>
      <c r="U63" s="234"/>
      <c r="V63" s="234"/>
      <c r="W63" s="234"/>
      <c r="X63" s="234"/>
      <c r="Y63" s="234"/>
      <c r="Z63" s="214"/>
      <c r="AA63" s="214"/>
      <c r="AB63" s="214"/>
      <c r="AC63" s="214"/>
      <c r="AD63" s="214"/>
      <c r="AE63" s="214"/>
      <c r="AF63" s="214"/>
      <c r="AG63" s="214" t="s">
        <v>138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>
      <c r="A64" s="231"/>
      <c r="B64" s="232"/>
      <c r="C64" s="255" t="s">
        <v>180</v>
      </c>
      <c r="D64" s="235"/>
      <c r="E64" s="236">
        <v>10</v>
      </c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138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3">
      <c r="A65" s="231"/>
      <c r="B65" s="232"/>
      <c r="C65" s="255" t="s">
        <v>181</v>
      </c>
      <c r="D65" s="235"/>
      <c r="E65" s="236">
        <v>-3.36</v>
      </c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138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>
      <c r="A66" s="231"/>
      <c r="B66" s="232"/>
      <c r="C66" s="255" t="s">
        <v>182</v>
      </c>
      <c r="D66" s="235"/>
      <c r="E66" s="236"/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138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3">
      <c r="A67" s="231"/>
      <c r="B67" s="232"/>
      <c r="C67" s="255" t="s">
        <v>183</v>
      </c>
      <c r="D67" s="235"/>
      <c r="E67" s="236">
        <v>20.367999999999999</v>
      </c>
      <c r="F67" s="234"/>
      <c r="G67" s="234"/>
      <c r="H67" s="234"/>
      <c r="I67" s="234"/>
      <c r="J67" s="234"/>
      <c r="K67" s="234"/>
      <c r="L67" s="234"/>
      <c r="M67" s="234"/>
      <c r="N67" s="233"/>
      <c r="O67" s="233"/>
      <c r="P67" s="233"/>
      <c r="Q67" s="233"/>
      <c r="R67" s="234"/>
      <c r="S67" s="234"/>
      <c r="T67" s="234"/>
      <c r="U67" s="234"/>
      <c r="V67" s="234"/>
      <c r="W67" s="234"/>
      <c r="X67" s="234"/>
      <c r="Y67" s="234"/>
      <c r="Z67" s="214"/>
      <c r="AA67" s="214"/>
      <c r="AB67" s="214"/>
      <c r="AC67" s="214"/>
      <c r="AD67" s="214"/>
      <c r="AE67" s="214"/>
      <c r="AF67" s="214"/>
      <c r="AG67" s="214" t="s">
        <v>138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>
      <c r="A68" s="231"/>
      <c r="B68" s="232"/>
      <c r="C68" s="255" t="s">
        <v>184</v>
      </c>
      <c r="D68" s="235"/>
      <c r="E68" s="236">
        <v>10.032</v>
      </c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138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>
      <c r="A69" s="231"/>
      <c r="B69" s="232"/>
      <c r="C69" s="255" t="s">
        <v>181</v>
      </c>
      <c r="D69" s="235"/>
      <c r="E69" s="236">
        <v>-3.36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138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>
      <c r="A70" s="231"/>
      <c r="B70" s="232"/>
      <c r="C70" s="255" t="s">
        <v>185</v>
      </c>
      <c r="D70" s="235"/>
      <c r="E70" s="236"/>
      <c r="F70" s="234"/>
      <c r="G70" s="234"/>
      <c r="H70" s="234"/>
      <c r="I70" s="234"/>
      <c r="J70" s="234"/>
      <c r="K70" s="234"/>
      <c r="L70" s="234"/>
      <c r="M70" s="234"/>
      <c r="N70" s="233"/>
      <c r="O70" s="233"/>
      <c r="P70" s="233"/>
      <c r="Q70" s="233"/>
      <c r="R70" s="234"/>
      <c r="S70" s="234"/>
      <c r="T70" s="234"/>
      <c r="U70" s="234"/>
      <c r="V70" s="234"/>
      <c r="W70" s="234"/>
      <c r="X70" s="234"/>
      <c r="Y70" s="234"/>
      <c r="Z70" s="214"/>
      <c r="AA70" s="214"/>
      <c r="AB70" s="214"/>
      <c r="AC70" s="214"/>
      <c r="AD70" s="214"/>
      <c r="AE70" s="214"/>
      <c r="AF70" s="214"/>
      <c r="AG70" s="214" t="s">
        <v>138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3">
      <c r="A71" s="231"/>
      <c r="B71" s="232"/>
      <c r="C71" s="255" t="s">
        <v>186</v>
      </c>
      <c r="D71" s="235"/>
      <c r="E71" s="236">
        <v>14.1335</v>
      </c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138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>
      <c r="A72" s="231"/>
      <c r="B72" s="232"/>
      <c r="C72" s="255" t="s">
        <v>187</v>
      </c>
      <c r="D72" s="235"/>
      <c r="E72" s="236">
        <v>3.0724999999999998</v>
      </c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138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ht="22.5" outlineLevel="3">
      <c r="A73" s="231"/>
      <c r="B73" s="232"/>
      <c r="C73" s="255" t="s">
        <v>191</v>
      </c>
      <c r="D73" s="235"/>
      <c r="E73" s="236"/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4"/>
      <c r="AA73" s="214"/>
      <c r="AB73" s="214"/>
      <c r="AC73" s="214"/>
      <c r="AD73" s="214"/>
      <c r="AE73" s="214"/>
      <c r="AF73" s="214"/>
      <c r="AG73" s="214" t="s">
        <v>138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>
      <c r="A74" s="231"/>
      <c r="B74" s="232"/>
      <c r="C74" s="255" t="s">
        <v>192</v>
      </c>
      <c r="D74" s="235"/>
      <c r="E74" s="236"/>
      <c r="F74" s="234"/>
      <c r="G74" s="234"/>
      <c r="H74" s="234"/>
      <c r="I74" s="234"/>
      <c r="J74" s="234"/>
      <c r="K74" s="234"/>
      <c r="L74" s="234"/>
      <c r="M74" s="234"/>
      <c r="N74" s="233"/>
      <c r="O74" s="233"/>
      <c r="P74" s="233"/>
      <c r="Q74" s="233"/>
      <c r="R74" s="234"/>
      <c r="S74" s="234"/>
      <c r="T74" s="234"/>
      <c r="U74" s="234"/>
      <c r="V74" s="234"/>
      <c r="W74" s="234"/>
      <c r="X74" s="234"/>
      <c r="Y74" s="234"/>
      <c r="Z74" s="214"/>
      <c r="AA74" s="214"/>
      <c r="AB74" s="214"/>
      <c r="AC74" s="214"/>
      <c r="AD74" s="214"/>
      <c r="AE74" s="214"/>
      <c r="AF74" s="214"/>
      <c r="AG74" s="214" t="s">
        <v>138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>
      <c r="A75" s="231"/>
      <c r="B75" s="232"/>
      <c r="C75" s="255" t="s">
        <v>193</v>
      </c>
      <c r="D75" s="235"/>
      <c r="E75" s="236"/>
      <c r="F75" s="234"/>
      <c r="G75" s="234"/>
      <c r="H75" s="234"/>
      <c r="I75" s="234"/>
      <c r="J75" s="234"/>
      <c r="K75" s="234"/>
      <c r="L75" s="234"/>
      <c r="M75" s="234"/>
      <c r="N75" s="233"/>
      <c r="O75" s="233"/>
      <c r="P75" s="233"/>
      <c r="Q75" s="233"/>
      <c r="R75" s="234"/>
      <c r="S75" s="234"/>
      <c r="T75" s="234"/>
      <c r="U75" s="234"/>
      <c r="V75" s="234"/>
      <c r="W75" s="234"/>
      <c r="X75" s="234"/>
      <c r="Y75" s="234"/>
      <c r="Z75" s="214"/>
      <c r="AA75" s="214"/>
      <c r="AB75" s="214"/>
      <c r="AC75" s="214"/>
      <c r="AD75" s="214"/>
      <c r="AE75" s="214"/>
      <c r="AF75" s="214"/>
      <c r="AG75" s="214" t="s">
        <v>138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>
      <c r="A76" s="231"/>
      <c r="B76" s="232"/>
      <c r="C76" s="255" t="s">
        <v>194</v>
      </c>
      <c r="D76" s="235"/>
      <c r="E76" s="236">
        <v>4.3890000000000002</v>
      </c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138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>
      <c r="A77" s="231"/>
      <c r="B77" s="232"/>
      <c r="C77" s="255" t="s">
        <v>195</v>
      </c>
      <c r="D77" s="235"/>
      <c r="E77" s="236">
        <v>0.378</v>
      </c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34"/>
      <c r="Z77" s="214"/>
      <c r="AA77" s="214"/>
      <c r="AB77" s="214"/>
      <c r="AC77" s="214"/>
      <c r="AD77" s="214"/>
      <c r="AE77" s="214"/>
      <c r="AF77" s="214"/>
      <c r="AG77" s="214" t="s">
        <v>138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>
      <c r="A78" s="231"/>
      <c r="B78" s="232"/>
      <c r="C78" s="255" t="s">
        <v>196</v>
      </c>
      <c r="D78" s="235"/>
      <c r="E78" s="236">
        <v>0.75239999999999996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138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>
      <c r="A79" s="231"/>
      <c r="B79" s="232"/>
      <c r="C79" s="255" t="s">
        <v>197</v>
      </c>
      <c r="D79" s="235"/>
      <c r="E79" s="236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4"/>
      <c r="AA79" s="214"/>
      <c r="AB79" s="214"/>
      <c r="AC79" s="214"/>
      <c r="AD79" s="214"/>
      <c r="AE79" s="214"/>
      <c r="AF79" s="214"/>
      <c r="AG79" s="214" t="s">
        <v>138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>
      <c r="A80" s="231"/>
      <c r="B80" s="232"/>
      <c r="C80" s="255" t="s">
        <v>198</v>
      </c>
      <c r="D80" s="235"/>
      <c r="E80" s="236">
        <v>7.6965000000000003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138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55" t="s">
        <v>199</v>
      </c>
      <c r="D81" s="235"/>
      <c r="E81" s="236">
        <v>1.4021999999999999</v>
      </c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138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55" t="s">
        <v>200</v>
      </c>
      <c r="D82" s="235"/>
      <c r="E82" s="236"/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138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>
      <c r="A83" s="231"/>
      <c r="B83" s="232"/>
      <c r="C83" s="255" t="s">
        <v>201</v>
      </c>
      <c r="D83" s="235"/>
      <c r="E83" s="236">
        <v>11.718</v>
      </c>
      <c r="F83" s="234"/>
      <c r="G83" s="234"/>
      <c r="H83" s="234"/>
      <c r="I83" s="234"/>
      <c r="J83" s="234"/>
      <c r="K83" s="234"/>
      <c r="L83" s="234"/>
      <c r="M83" s="234"/>
      <c r="N83" s="233"/>
      <c r="O83" s="233"/>
      <c r="P83" s="233"/>
      <c r="Q83" s="233"/>
      <c r="R83" s="234"/>
      <c r="S83" s="234"/>
      <c r="T83" s="234"/>
      <c r="U83" s="234"/>
      <c r="V83" s="234"/>
      <c r="W83" s="234"/>
      <c r="X83" s="234"/>
      <c r="Y83" s="234"/>
      <c r="Z83" s="214"/>
      <c r="AA83" s="214"/>
      <c r="AB83" s="214"/>
      <c r="AC83" s="214"/>
      <c r="AD83" s="214"/>
      <c r="AE83" s="214"/>
      <c r="AF83" s="214"/>
      <c r="AG83" s="214" t="s">
        <v>138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>
      <c r="A84" s="231"/>
      <c r="B84" s="232"/>
      <c r="C84" s="255" t="s">
        <v>202</v>
      </c>
      <c r="D84" s="235"/>
      <c r="E84" s="236">
        <v>2.0087999999999999</v>
      </c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138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>
      <c r="A85" s="231"/>
      <c r="B85" s="232"/>
      <c r="C85" s="255" t="s">
        <v>195</v>
      </c>
      <c r="D85" s="235"/>
      <c r="E85" s="236">
        <v>0.378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34"/>
      <c r="Z85" s="214"/>
      <c r="AA85" s="214"/>
      <c r="AB85" s="214"/>
      <c r="AC85" s="214"/>
      <c r="AD85" s="214"/>
      <c r="AE85" s="214"/>
      <c r="AF85" s="214"/>
      <c r="AG85" s="214" t="s">
        <v>138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>
      <c r="A86" s="231"/>
      <c r="B86" s="232"/>
      <c r="C86" s="255" t="s">
        <v>203</v>
      </c>
      <c r="D86" s="235"/>
      <c r="E86" s="236"/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34"/>
      <c r="Z86" s="214"/>
      <c r="AA86" s="214"/>
      <c r="AB86" s="214"/>
      <c r="AC86" s="214"/>
      <c r="AD86" s="214"/>
      <c r="AE86" s="214"/>
      <c r="AF86" s="214"/>
      <c r="AG86" s="214" t="s">
        <v>138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>
      <c r="A87" s="231"/>
      <c r="B87" s="232"/>
      <c r="C87" s="255" t="s">
        <v>193</v>
      </c>
      <c r="D87" s="235"/>
      <c r="E87" s="236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138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>
      <c r="A88" s="231"/>
      <c r="B88" s="232"/>
      <c r="C88" s="255" t="s">
        <v>204</v>
      </c>
      <c r="D88" s="235"/>
      <c r="E88" s="236">
        <v>5.2249999999999996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34"/>
      <c r="Z88" s="214"/>
      <c r="AA88" s="214"/>
      <c r="AB88" s="214"/>
      <c r="AC88" s="214"/>
      <c r="AD88" s="214"/>
      <c r="AE88" s="214"/>
      <c r="AF88" s="214"/>
      <c r="AG88" s="214" t="s">
        <v>138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>
      <c r="A89" s="231"/>
      <c r="B89" s="232"/>
      <c r="C89" s="255" t="s">
        <v>197</v>
      </c>
      <c r="D89" s="235"/>
      <c r="E89" s="236"/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138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>
      <c r="A90" s="231"/>
      <c r="B90" s="232"/>
      <c r="C90" s="255" t="s">
        <v>205</v>
      </c>
      <c r="D90" s="235"/>
      <c r="E90" s="236">
        <v>21.053699999999999</v>
      </c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138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31"/>
      <c r="B91" s="232"/>
      <c r="C91" s="255" t="s">
        <v>200</v>
      </c>
      <c r="D91" s="235"/>
      <c r="E91" s="236"/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4"/>
      <c r="AA91" s="214"/>
      <c r="AB91" s="214"/>
      <c r="AC91" s="214"/>
      <c r="AD91" s="214"/>
      <c r="AE91" s="214"/>
      <c r="AF91" s="214"/>
      <c r="AG91" s="214" t="s">
        <v>138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>
      <c r="A92" s="231"/>
      <c r="B92" s="232"/>
      <c r="C92" s="255" t="s">
        <v>206</v>
      </c>
      <c r="D92" s="235"/>
      <c r="E92" s="236">
        <v>10.39968</v>
      </c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34"/>
      <c r="Z92" s="214"/>
      <c r="AA92" s="214"/>
      <c r="AB92" s="214"/>
      <c r="AC92" s="214"/>
      <c r="AD92" s="214"/>
      <c r="AE92" s="214"/>
      <c r="AF92" s="214"/>
      <c r="AG92" s="214" t="s">
        <v>138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>
      <c r="A93" s="231"/>
      <c r="B93" s="232"/>
      <c r="C93" s="255" t="s">
        <v>207</v>
      </c>
      <c r="D93" s="235"/>
      <c r="E93" s="236">
        <v>13.79856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138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>
      <c r="A94" s="231"/>
      <c r="B94" s="232"/>
      <c r="C94" s="255" t="s">
        <v>208</v>
      </c>
      <c r="D94" s="235"/>
      <c r="E94" s="236"/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4"/>
      <c r="AA94" s="214"/>
      <c r="AB94" s="214"/>
      <c r="AC94" s="214"/>
      <c r="AD94" s="214"/>
      <c r="AE94" s="214"/>
      <c r="AF94" s="214"/>
      <c r="AG94" s="214" t="s">
        <v>138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>
      <c r="A95" s="231"/>
      <c r="B95" s="232"/>
      <c r="C95" s="255" t="s">
        <v>209</v>
      </c>
      <c r="D95" s="235"/>
      <c r="E95" s="236">
        <v>3.8639999999999999</v>
      </c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4"/>
      <c r="AA95" s="214"/>
      <c r="AB95" s="214"/>
      <c r="AC95" s="214"/>
      <c r="AD95" s="214"/>
      <c r="AE95" s="214"/>
      <c r="AF95" s="214"/>
      <c r="AG95" s="214" t="s">
        <v>138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>
      <c r="A96" s="231"/>
      <c r="B96" s="232"/>
      <c r="C96" s="255" t="s">
        <v>210</v>
      </c>
      <c r="D96" s="235"/>
      <c r="E96" s="236">
        <v>0.33119999999999999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4"/>
      <c r="AA96" s="214"/>
      <c r="AB96" s="214"/>
      <c r="AC96" s="214"/>
      <c r="AD96" s="214"/>
      <c r="AE96" s="214"/>
      <c r="AF96" s="214"/>
      <c r="AG96" s="214" t="s">
        <v>138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>
      <c r="A97" s="231"/>
      <c r="B97" s="232"/>
      <c r="C97" s="255" t="s">
        <v>211</v>
      </c>
      <c r="D97" s="235"/>
      <c r="E97" s="236">
        <v>8.5793999999999997</v>
      </c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34"/>
      <c r="Z97" s="214"/>
      <c r="AA97" s="214"/>
      <c r="AB97" s="214"/>
      <c r="AC97" s="214"/>
      <c r="AD97" s="214"/>
      <c r="AE97" s="214"/>
      <c r="AF97" s="214"/>
      <c r="AG97" s="214" t="s">
        <v>138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>
      <c r="A98" s="231"/>
      <c r="B98" s="232"/>
      <c r="C98" s="255" t="s">
        <v>212</v>
      </c>
      <c r="D98" s="235"/>
      <c r="E98" s="236"/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34"/>
      <c r="Z98" s="214"/>
      <c r="AA98" s="214"/>
      <c r="AB98" s="214"/>
      <c r="AC98" s="214"/>
      <c r="AD98" s="214"/>
      <c r="AE98" s="214"/>
      <c r="AF98" s="214"/>
      <c r="AG98" s="214" t="s">
        <v>138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>
      <c r="A99" s="231"/>
      <c r="B99" s="232"/>
      <c r="C99" s="255" t="s">
        <v>213</v>
      </c>
      <c r="D99" s="235"/>
      <c r="E99" s="236">
        <v>11.4816</v>
      </c>
      <c r="F99" s="234"/>
      <c r="G99" s="234"/>
      <c r="H99" s="234"/>
      <c r="I99" s="234"/>
      <c r="J99" s="234"/>
      <c r="K99" s="234"/>
      <c r="L99" s="234"/>
      <c r="M99" s="234"/>
      <c r="N99" s="233"/>
      <c r="O99" s="233"/>
      <c r="P99" s="233"/>
      <c r="Q99" s="233"/>
      <c r="R99" s="234"/>
      <c r="S99" s="234"/>
      <c r="T99" s="234"/>
      <c r="U99" s="234"/>
      <c r="V99" s="234"/>
      <c r="W99" s="234"/>
      <c r="X99" s="234"/>
      <c r="Y99" s="234"/>
      <c r="Z99" s="214"/>
      <c r="AA99" s="214"/>
      <c r="AB99" s="214"/>
      <c r="AC99" s="214"/>
      <c r="AD99" s="214"/>
      <c r="AE99" s="214"/>
      <c r="AF99" s="214"/>
      <c r="AG99" s="214" t="s">
        <v>138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3">
      <c r="A100" s="231"/>
      <c r="B100" s="232"/>
      <c r="C100" s="255" t="s">
        <v>214</v>
      </c>
      <c r="D100" s="235"/>
      <c r="E100" s="236"/>
      <c r="F100" s="234"/>
      <c r="G100" s="234"/>
      <c r="H100" s="234"/>
      <c r="I100" s="234"/>
      <c r="J100" s="234"/>
      <c r="K100" s="234"/>
      <c r="L100" s="234"/>
      <c r="M100" s="234"/>
      <c r="N100" s="233"/>
      <c r="O100" s="233"/>
      <c r="P100" s="233"/>
      <c r="Q100" s="233"/>
      <c r="R100" s="234"/>
      <c r="S100" s="234"/>
      <c r="T100" s="234"/>
      <c r="U100" s="234"/>
      <c r="V100" s="234"/>
      <c r="W100" s="234"/>
      <c r="X100" s="234"/>
      <c r="Y100" s="234"/>
      <c r="Z100" s="214"/>
      <c r="AA100" s="214"/>
      <c r="AB100" s="214"/>
      <c r="AC100" s="214"/>
      <c r="AD100" s="214"/>
      <c r="AE100" s="214"/>
      <c r="AF100" s="214"/>
      <c r="AG100" s="214" t="s">
        <v>138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>
      <c r="A101" s="231"/>
      <c r="B101" s="232"/>
      <c r="C101" s="255" t="s">
        <v>215</v>
      </c>
      <c r="D101" s="235"/>
      <c r="E101" s="236"/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34"/>
      <c r="Z101" s="214"/>
      <c r="AA101" s="214"/>
      <c r="AB101" s="214"/>
      <c r="AC101" s="214"/>
      <c r="AD101" s="214"/>
      <c r="AE101" s="214"/>
      <c r="AF101" s="214"/>
      <c r="AG101" s="214" t="s">
        <v>138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>
      <c r="A102" s="231"/>
      <c r="B102" s="232"/>
      <c r="C102" s="255" t="s">
        <v>216</v>
      </c>
      <c r="D102" s="235"/>
      <c r="E102" s="236">
        <v>1.95</v>
      </c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4"/>
      <c r="AA102" s="214"/>
      <c r="AB102" s="214"/>
      <c r="AC102" s="214"/>
      <c r="AD102" s="214"/>
      <c r="AE102" s="214"/>
      <c r="AF102" s="214"/>
      <c r="AG102" s="214" t="s">
        <v>138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>
      <c r="A103" s="231"/>
      <c r="B103" s="232"/>
      <c r="C103" s="255" t="s">
        <v>217</v>
      </c>
      <c r="D103" s="235"/>
      <c r="E103" s="236">
        <v>2.37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34"/>
      <c r="Z103" s="214"/>
      <c r="AA103" s="214"/>
      <c r="AB103" s="214"/>
      <c r="AC103" s="214"/>
      <c r="AD103" s="214"/>
      <c r="AE103" s="214"/>
      <c r="AF103" s="214"/>
      <c r="AG103" s="214" t="s">
        <v>138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>
      <c r="A104" s="231"/>
      <c r="B104" s="232"/>
      <c r="C104" s="255" t="s">
        <v>218</v>
      </c>
      <c r="D104" s="235"/>
      <c r="E104" s="236"/>
      <c r="F104" s="234"/>
      <c r="G104" s="234"/>
      <c r="H104" s="234"/>
      <c r="I104" s="234"/>
      <c r="J104" s="234"/>
      <c r="K104" s="234"/>
      <c r="L104" s="234"/>
      <c r="M104" s="234"/>
      <c r="N104" s="233"/>
      <c r="O104" s="233"/>
      <c r="P104" s="233"/>
      <c r="Q104" s="233"/>
      <c r="R104" s="234"/>
      <c r="S104" s="234"/>
      <c r="T104" s="234"/>
      <c r="U104" s="234"/>
      <c r="V104" s="234"/>
      <c r="W104" s="234"/>
      <c r="X104" s="234"/>
      <c r="Y104" s="234"/>
      <c r="Z104" s="214"/>
      <c r="AA104" s="214"/>
      <c r="AB104" s="214"/>
      <c r="AC104" s="214"/>
      <c r="AD104" s="214"/>
      <c r="AE104" s="214"/>
      <c r="AF104" s="214"/>
      <c r="AG104" s="214" t="s">
        <v>138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>
      <c r="A105" s="231"/>
      <c r="B105" s="232"/>
      <c r="C105" s="255" t="s">
        <v>219</v>
      </c>
      <c r="D105" s="235"/>
      <c r="E105" s="236">
        <v>4.29</v>
      </c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4"/>
      <c r="AA105" s="214"/>
      <c r="AB105" s="214"/>
      <c r="AC105" s="214"/>
      <c r="AD105" s="214"/>
      <c r="AE105" s="214"/>
      <c r="AF105" s="214"/>
      <c r="AG105" s="214" t="s">
        <v>138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>
      <c r="A106" s="231"/>
      <c r="B106" s="232"/>
      <c r="C106" s="255" t="s">
        <v>220</v>
      </c>
      <c r="D106" s="235"/>
      <c r="E106" s="236"/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34"/>
      <c r="Z106" s="214"/>
      <c r="AA106" s="214"/>
      <c r="AB106" s="214"/>
      <c r="AC106" s="214"/>
      <c r="AD106" s="214"/>
      <c r="AE106" s="214"/>
      <c r="AF106" s="214"/>
      <c r="AG106" s="214" t="s">
        <v>138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>
      <c r="A107" s="231"/>
      <c r="B107" s="232"/>
      <c r="C107" s="255" t="s">
        <v>221</v>
      </c>
      <c r="D107" s="235"/>
      <c r="E107" s="236">
        <v>3.87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34"/>
      <c r="Z107" s="214"/>
      <c r="AA107" s="214"/>
      <c r="AB107" s="214"/>
      <c r="AC107" s="214"/>
      <c r="AD107" s="214"/>
      <c r="AE107" s="214"/>
      <c r="AF107" s="214"/>
      <c r="AG107" s="214" t="s">
        <v>138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3">
      <c r="A108" s="231"/>
      <c r="B108" s="232"/>
      <c r="C108" s="255" t="s">
        <v>222</v>
      </c>
      <c r="D108" s="235"/>
      <c r="E108" s="236"/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138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>
      <c r="A109" s="231"/>
      <c r="B109" s="232"/>
      <c r="C109" s="255" t="s">
        <v>223</v>
      </c>
      <c r="D109" s="235"/>
      <c r="E109" s="236">
        <v>1.9577500000000001</v>
      </c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138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31"/>
      <c r="B110" s="232"/>
      <c r="C110" s="255" t="s">
        <v>224</v>
      </c>
      <c r="D110" s="235"/>
      <c r="E110" s="236">
        <v>3.0750000000000002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138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>
      <c r="A111" s="231"/>
      <c r="B111" s="232"/>
      <c r="C111" s="255" t="s">
        <v>225</v>
      </c>
      <c r="D111" s="235"/>
      <c r="E111" s="236">
        <v>2.9315000000000002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34"/>
      <c r="Z111" s="214"/>
      <c r="AA111" s="214"/>
      <c r="AB111" s="214"/>
      <c r="AC111" s="214"/>
      <c r="AD111" s="214"/>
      <c r="AE111" s="214"/>
      <c r="AF111" s="214"/>
      <c r="AG111" s="214" t="s">
        <v>138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>
      <c r="A112" s="231"/>
      <c r="B112" s="232"/>
      <c r="C112" s="255" t="s">
        <v>226</v>
      </c>
      <c r="D112" s="235"/>
      <c r="E112" s="236">
        <v>3.0545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138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>
      <c r="A113" s="231"/>
      <c r="B113" s="232"/>
      <c r="C113" s="255" t="s">
        <v>227</v>
      </c>
      <c r="D113" s="235"/>
      <c r="E113" s="236">
        <v>1.353</v>
      </c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34"/>
      <c r="Z113" s="214"/>
      <c r="AA113" s="214"/>
      <c r="AB113" s="214"/>
      <c r="AC113" s="214"/>
      <c r="AD113" s="214"/>
      <c r="AE113" s="214"/>
      <c r="AF113" s="214"/>
      <c r="AG113" s="214" t="s">
        <v>138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>
      <c r="A114" s="231"/>
      <c r="B114" s="232"/>
      <c r="C114" s="255" t="s">
        <v>228</v>
      </c>
      <c r="D114" s="235"/>
      <c r="E114" s="236"/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138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>
      <c r="A115" s="231"/>
      <c r="B115" s="232"/>
      <c r="C115" s="255" t="s">
        <v>229</v>
      </c>
      <c r="D115" s="235"/>
      <c r="E115" s="236"/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4"/>
      <c r="AA115" s="214"/>
      <c r="AB115" s="214"/>
      <c r="AC115" s="214"/>
      <c r="AD115" s="214"/>
      <c r="AE115" s="214"/>
      <c r="AF115" s="214"/>
      <c r="AG115" s="214" t="s">
        <v>138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>
      <c r="A116" s="231"/>
      <c r="B116" s="232"/>
      <c r="C116" s="255" t="s">
        <v>230</v>
      </c>
      <c r="D116" s="235"/>
      <c r="E116" s="236">
        <v>4.9800000000000004</v>
      </c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138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>
      <c r="A117" s="231"/>
      <c r="B117" s="232"/>
      <c r="C117" s="255" t="s">
        <v>231</v>
      </c>
      <c r="D117" s="235"/>
      <c r="E117" s="236">
        <v>5.64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4"/>
      <c r="AA117" s="214"/>
      <c r="AB117" s="214"/>
      <c r="AC117" s="214"/>
      <c r="AD117" s="214"/>
      <c r="AE117" s="214"/>
      <c r="AF117" s="214"/>
      <c r="AG117" s="214" t="s">
        <v>138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45">
        <v>7</v>
      </c>
      <c r="B118" s="246" t="s">
        <v>232</v>
      </c>
      <c r="C118" s="254" t="s">
        <v>233</v>
      </c>
      <c r="D118" s="247" t="s">
        <v>131</v>
      </c>
      <c r="E118" s="248">
        <v>134.69229000000001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5.3580000000000003E-2</v>
      </c>
      <c r="O118" s="248">
        <f>ROUND(E118*N118,2)</f>
        <v>7.22</v>
      </c>
      <c r="P118" s="248">
        <v>0</v>
      </c>
      <c r="Q118" s="248">
        <f>ROUND(E118*P118,2)</f>
        <v>0</v>
      </c>
      <c r="R118" s="250"/>
      <c r="S118" s="250" t="s">
        <v>132</v>
      </c>
      <c r="T118" s="251" t="s">
        <v>133</v>
      </c>
      <c r="U118" s="234">
        <v>0.67</v>
      </c>
      <c r="V118" s="234">
        <f>ROUND(E118*U118,2)</f>
        <v>90.24</v>
      </c>
      <c r="W118" s="234"/>
      <c r="X118" s="234" t="s">
        <v>134</v>
      </c>
      <c r="Y118" s="234" t="s">
        <v>135</v>
      </c>
      <c r="Z118" s="214"/>
      <c r="AA118" s="214"/>
      <c r="AB118" s="214"/>
      <c r="AC118" s="214"/>
      <c r="AD118" s="214"/>
      <c r="AE118" s="214"/>
      <c r="AF118" s="214"/>
      <c r="AG118" s="214" t="s">
        <v>136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2">
      <c r="A119" s="231"/>
      <c r="B119" s="232"/>
      <c r="C119" s="255" t="s">
        <v>234</v>
      </c>
      <c r="D119" s="235"/>
      <c r="E119" s="236"/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138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>
      <c r="A120" s="231"/>
      <c r="B120" s="232"/>
      <c r="C120" s="255" t="s">
        <v>235</v>
      </c>
      <c r="D120" s="235"/>
      <c r="E120" s="236"/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34"/>
      <c r="Z120" s="214"/>
      <c r="AA120" s="214"/>
      <c r="AB120" s="214"/>
      <c r="AC120" s="214"/>
      <c r="AD120" s="214"/>
      <c r="AE120" s="214"/>
      <c r="AF120" s="214"/>
      <c r="AG120" s="214" t="s">
        <v>138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>
      <c r="A121" s="231"/>
      <c r="B121" s="232"/>
      <c r="C121" s="255" t="s">
        <v>236</v>
      </c>
      <c r="D121" s="235"/>
      <c r="E121" s="236"/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138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>
      <c r="A122" s="231"/>
      <c r="B122" s="232"/>
      <c r="C122" s="255" t="s">
        <v>237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34"/>
      <c r="Z122" s="214"/>
      <c r="AA122" s="214"/>
      <c r="AB122" s="214"/>
      <c r="AC122" s="214"/>
      <c r="AD122" s="214"/>
      <c r="AE122" s="214"/>
      <c r="AF122" s="214"/>
      <c r="AG122" s="214" t="s">
        <v>138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31"/>
      <c r="B123" s="232"/>
      <c r="C123" s="255" t="s">
        <v>230</v>
      </c>
      <c r="D123" s="235"/>
      <c r="E123" s="236">
        <v>4.9800000000000004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138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>
      <c r="A124" s="231"/>
      <c r="B124" s="232"/>
      <c r="C124" s="255" t="s">
        <v>231</v>
      </c>
      <c r="D124" s="235"/>
      <c r="E124" s="236">
        <v>5.64</v>
      </c>
      <c r="F124" s="234"/>
      <c r="G124" s="234"/>
      <c r="H124" s="234"/>
      <c r="I124" s="234"/>
      <c r="J124" s="234"/>
      <c r="K124" s="234"/>
      <c r="L124" s="234"/>
      <c r="M124" s="234"/>
      <c r="N124" s="233"/>
      <c r="O124" s="233"/>
      <c r="P124" s="233"/>
      <c r="Q124" s="233"/>
      <c r="R124" s="234"/>
      <c r="S124" s="234"/>
      <c r="T124" s="234"/>
      <c r="U124" s="234"/>
      <c r="V124" s="234"/>
      <c r="W124" s="234"/>
      <c r="X124" s="234"/>
      <c r="Y124" s="234"/>
      <c r="Z124" s="214"/>
      <c r="AA124" s="214"/>
      <c r="AB124" s="214"/>
      <c r="AC124" s="214"/>
      <c r="AD124" s="214"/>
      <c r="AE124" s="214"/>
      <c r="AF124" s="214"/>
      <c r="AG124" s="214" t="s">
        <v>138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>
      <c r="A125" s="231"/>
      <c r="B125" s="232"/>
      <c r="C125" s="255" t="s">
        <v>238</v>
      </c>
      <c r="D125" s="235"/>
      <c r="E125" s="236"/>
      <c r="F125" s="234"/>
      <c r="G125" s="234"/>
      <c r="H125" s="234"/>
      <c r="I125" s="234"/>
      <c r="J125" s="234"/>
      <c r="K125" s="234"/>
      <c r="L125" s="234"/>
      <c r="M125" s="234"/>
      <c r="N125" s="233"/>
      <c r="O125" s="233"/>
      <c r="P125" s="233"/>
      <c r="Q125" s="233"/>
      <c r="R125" s="234"/>
      <c r="S125" s="234"/>
      <c r="T125" s="234"/>
      <c r="U125" s="234"/>
      <c r="V125" s="234"/>
      <c r="W125" s="234"/>
      <c r="X125" s="234"/>
      <c r="Y125" s="234"/>
      <c r="Z125" s="214"/>
      <c r="AA125" s="214"/>
      <c r="AB125" s="214"/>
      <c r="AC125" s="214"/>
      <c r="AD125" s="214"/>
      <c r="AE125" s="214"/>
      <c r="AF125" s="214"/>
      <c r="AG125" s="214" t="s">
        <v>138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>
      <c r="A126" s="231"/>
      <c r="B126" s="232"/>
      <c r="C126" s="255" t="s">
        <v>215</v>
      </c>
      <c r="D126" s="235"/>
      <c r="E126" s="236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138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>
      <c r="A127" s="231"/>
      <c r="B127" s="232"/>
      <c r="C127" s="255" t="s">
        <v>216</v>
      </c>
      <c r="D127" s="235"/>
      <c r="E127" s="236">
        <v>1.95</v>
      </c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4"/>
      <c r="AA127" s="214"/>
      <c r="AB127" s="214"/>
      <c r="AC127" s="214"/>
      <c r="AD127" s="214"/>
      <c r="AE127" s="214"/>
      <c r="AF127" s="214"/>
      <c r="AG127" s="214" t="s">
        <v>138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31"/>
      <c r="B128" s="232"/>
      <c r="C128" s="255" t="s">
        <v>217</v>
      </c>
      <c r="D128" s="235"/>
      <c r="E128" s="236">
        <v>2.37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138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31"/>
      <c r="B129" s="232"/>
      <c r="C129" s="255" t="s">
        <v>218</v>
      </c>
      <c r="D129" s="235"/>
      <c r="E129" s="236"/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138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>
      <c r="A130" s="231"/>
      <c r="B130" s="232"/>
      <c r="C130" s="255" t="s">
        <v>219</v>
      </c>
      <c r="D130" s="235"/>
      <c r="E130" s="236">
        <v>4.29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138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>
      <c r="A131" s="231"/>
      <c r="B131" s="232"/>
      <c r="C131" s="255" t="s">
        <v>220</v>
      </c>
      <c r="D131" s="235"/>
      <c r="E131" s="236"/>
      <c r="F131" s="234"/>
      <c r="G131" s="234"/>
      <c r="H131" s="234"/>
      <c r="I131" s="234"/>
      <c r="J131" s="234"/>
      <c r="K131" s="234"/>
      <c r="L131" s="234"/>
      <c r="M131" s="234"/>
      <c r="N131" s="233"/>
      <c r="O131" s="233"/>
      <c r="P131" s="233"/>
      <c r="Q131" s="233"/>
      <c r="R131" s="234"/>
      <c r="S131" s="234"/>
      <c r="T131" s="234"/>
      <c r="U131" s="234"/>
      <c r="V131" s="234"/>
      <c r="W131" s="234"/>
      <c r="X131" s="234"/>
      <c r="Y131" s="234"/>
      <c r="Z131" s="214"/>
      <c r="AA131" s="214"/>
      <c r="AB131" s="214"/>
      <c r="AC131" s="214"/>
      <c r="AD131" s="214"/>
      <c r="AE131" s="214"/>
      <c r="AF131" s="214"/>
      <c r="AG131" s="214" t="s">
        <v>138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>
      <c r="A132" s="231"/>
      <c r="B132" s="232"/>
      <c r="C132" s="255" t="s">
        <v>221</v>
      </c>
      <c r="D132" s="235"/>
      <c r="E132" s="236">
        <v>3.87</v>
      </c>
      <c r="F132" s="234"/>
      <c r="G132" s="234"/>
      <c r="H132" s="234"/>
      <c r="I132" s="234"/>
      <c r="J132" s="234"/>
      <c r="K132" s="234"/>
      <c r="L132" s="234"/>
      <c r="M132" s="234"/>
      <c r="N132" s="233"/>
      <c r="O132" s="233"/>
      <c r="P132" s="233"/>
      <c r="Q132" s="233"/>
      <c r="R132" s="234"/>
      <c r="S132" s="234"/>
      <c r="T132" s="234"/>
      <c r="U132" s="234"/>
      <c r="V132" s="234"/>
      <c r="W132" s="234"/>
      <c r="X132" s="234"/>
      <c r="Y132" s="234"/>
      <c r="Z132" s="214"/>
      <c r="AA132" s="214"/>
      <c r="AB132" s="214"/>
      <c r="AC132" s="214"/>
      <c r="AD132" s="214"/>
      <c r="AE132" s="214"/>
      <c r="AF132" s="214"/>
      <c r="AG132" s="214" t="s">
        <v>138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2.5" outlineLevel="3">
      <c r="A133" s="231"/>
      <c r="B133" s="232"/>
      <c r="C133" s="255" t="s">
        <v>222</v>
      </c>
      <c r="D133" s="235"/>
      <c r="E133" s="236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138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31"/>
      <c r="B134" s="232"/>
      <c r="C134" s="255" t="s">
        <v>223</v>
      </c>
      <c r="D134" s="235"/>
      <c r="E134" s="236">
        <v>1.9577500000000001</v>
      </c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4"/>
      <c r="AA134" s="214"/>
      <c r="AB134" s="214"/>
      <c r="AC134" s="214"/>
      <c r="AD134" s="214"/>
      <c r="AE134" s="214"/>
      <c r="AF134" s="214"/>
      <c r="AG134" s="214" t="s">
        <v>138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>
      <c r="A135" s="231"/>
      <c r="B135" s="232"/>
      <c r="C135" s="255" t="s">
        <v>224</v>
      </c>
      <c r="D135" s="235"/>
      <c r="E135" s="236">
        <v>3.0750000000000002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34"/>
      <c r="Z135" s="214"/>
      <c r="AA135" s="214"/>
      <c r="AB135" s="214"/>
      <c r="AC135" s="214"/>
      <c r="AD135" s="214"/>
      <c r="AE135" s="214"/>
      <c r="AF135" s="214"/>
      <c r="AG135" s="214" t="s">
        <v>138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>
      <c r="A136" s="231"/>
      <c r="B136" s="232"/>
      <c r="C136" s="255" t="s">
        <v>225</v>
      </c>
      <c r="D136" s="235"/>
      <c r="E136" s="236">
        <v>2.9315000000000002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4"/>
      <c r="AA136" s="214"/>
      <c r="AB136" s="214"/>
      <c r="AC136" s="214"/>
      <c r="AD136" s="214"/>
      <c r="AE136" s="214"/>
      <c r="AF136" s="214"/>
      <c r="AG136" s="214" t="s">
        <v>138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>
      <c r="A137" s="231"/>
      <c r="B137" s="232"/>
      <c r="C137" s="255" t="s">
        <v>226</v>
      </c>
      <c r="D137" s="235"/>
      <c r="E137" s="236">
        <v>3.0545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4"/>
      <c r="AA137" s="214"/>
      <c r="AB137" s="214"/>
      <c r="AC137" s="214"/>
      <c r="AD137" s="214"/>
      <c r="AE137" s="214"/>
      <c r="AF137" s="214"/>
      <c r="AG137" s="214" t="s">
        <v>138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>
      <c r="A138" s="231"/>
      <c r="B138" s="232"/>
      <c r="C138" s="255" t="s">
        <v>227</v>
      </c>
      <c r="D138" s="235"/>
      <c r="E138" s="236">
        <v>1.353</v>
      </c>
      <c r="F138" s="234"/>
      <c r="G138" s="234"/>
      <c r="H138" s="234"/>
      <c r="I138" s="234"/>
      <c r="J138" s="234"/>
      <c r="K138" s="234"/>
      <c r="L138" s="234"/>
      <c r="M138" s="234"/>
      <c r="N138" s="233"/>
      <c r="O138" s="233"/>
      <c r="P138" s="233"/>
      <c r="Q138" s="233"/>
      <c r="R138" s="234"/>
      <c r="S138" s="234"/>
      <c r="T138" s="234"/>
      <c r="U138" s="234"/>
      <c r="V138" s="234"/>
      <c r="W138" s="234"/>
      <c r="X138" s="234"/>
      <c r="Y138" s="234"/>
      <c r="Z138" s="214"/>
      <c r="AA138" s="214"/>
      <c r="AB138" s="214"/>
      <c r="AC138" s="214"/>
      <c r="AD138" s="214"/>
      <c r="AE138" s="214"/>
      <c r="AF138" s="214"/>
      <c r="AG138" s="214" t="s">
        <v>138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>
      <c r="A139" s="231"/>
      <c r="B139" s="232"/>
      <c r="C139" s="255" t="s">
        <v>239</v>
      </c>
      <c r="D139" s="235"/>
      <c r="E139" s="236"/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138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>
      <c r="A140" s="231"/>
      <c r="B140" s="232"/>
      <c r="C140" s="255" t="s">
        <v>240</v>
      </c>
      <c r="D140" s="235"/>
      <c r="E140" s="236">
        <v>1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138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31"/>
      <c r="B141" s="232"/>
      <c r="C141" s="255" t="s">
        <v>241</v>
      </c>
      <c r="D141" s="235"/>
      <c r="E141" s="236"/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4"/>
      <c r="AA141" s="214"/>
      <c r="AB141" s="214"/>
      <c r="AC141" s="214"/>
      <c r="AD141" s="214"/>
      <c r="AE141" s="214"/>
      <c r="AF141" s="214"/>
      <c r="AG141" s="214" t="s">
        <v>138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>
      <c r="A142" s="231"/>
      <c r="B142" s="232"/>
      <c r="C142" s="255" t="s">
        <v>242</v>
      </c>
      <c r="D142" s="235"/>
      <c r="E142" s="236">
        <v>8.9760000000000009</v>
      </c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4"/>
      <c r="AA142" s="214"/>
      <c r="AB142" s="214"/>
      <c r="AC142" s="214"/>
      <c r="AD142" s="214"/>
      <c r="AE142" s="214"/>
      <c r="AF142" s="214"/>
      <c r="AG142" s="214" t="s">
        <v>138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>
      <c r="A143" s="231"/>
      <c r="B143" s="232"/>
      <c r="C143" s="255" t="s">
        <v>243</v>
      </c>
      <c r="D143" s="235"/>
      <c r="E143" s="236">
        <v>8.9920000000000009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4"/>
      <c r="AA143" s="214"/>
      <c r="AB143" s="214"/>
      <c r="AC143" s="214"/>
      <c r="AD143" s="214"/>
      <c r="AE143" s="214"/>
      <c r="AF143" s="214"/>
      <c r="AG143" s="214" t="s">
        <v>138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3">
      <c r="A144" s="231"/>
      <c r="B144" s="232"/>
      <c r="C144" s="255" t="s">
        <v>191</v>
      </c>
      <c r="D144" s="235"/>
      <c r="E144" s="236"/>
      <c r="F144" s="234"/>
      <c r="G144" s="234"/>
      <c r="H144" s="234"/>
      <c r="I144" s="234"/>
      <c r="J144" s="234"/>
      <c r="K144" s="234"/>
      <c r="L144" s="234"/>
      <c r="M144" s="234"/>
      <c r="N144" s="233"/>
      <c r="O144" s="233"/>
      <c r="P144" s="233"/>
      <c r="Q144" s="233"/>
      <c r="R144" s="234"/>
      <c r="S144" s="234"/>
      <c r="T144" s="234"/>
      <c r="U144" s="234"/>
      <c r="V144" s="234"/>
      <c r="W144" s="234"/>
      <c r="X144" s="234"/>
      <c r="Y144" s="234"/>
      <c r="Z144" s="214"/>
      <c r="AA144" s="214"/>
      <c r="AB144" s="214"/>
      <c r="AC144" s="214"/>
      <c r="AD144" s="214"/>
      <c r="AE144" s="214"/>
      <c r="AF144" s="214"/>
      <c r="AG144" s="214" t="s">
        <v>138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>
      <c r="A145" s="231"/>
      <c r="B145" s="232"/>
      <c r="C145" s="255" t="s">
        <v>193</v>
      </c>
      <c r="D145" s="235"/>
      <c r="E145" s="236"/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4"/>
      <c r="AA145" s="214"/>
      <c r="AB145" s="214"/>
      <c r="AC145" s="214"/>
      <c r="AD145" s="214"/>
      <c r="AE145" s="214"/>
      <c r="AF145" s="214"/>
      <c r="AG145" s="214" t="s">
        <v>138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>
      <c r="A146" s="231"/>
      <c r="B146" s="232"/>
      <c r="C146" s="255" t="s">
        <v>194</v>
      </c>
      <c r="D146" s="235"/>
      <c r="E146" s="236">
        <v>4.3890000000000002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34"/>
      <c r="Z146" s="214"/>
      <c r="AA146" s="214"/>
      <c r="AB146" s="214"/>
      <c r="AC146" s="214"/>
      <c r="AD146" s="214"/>
      <c r="AE146" s="214"/>
      <c r="AF146" s="214"/>
      <c r="AG146" s="214" t="s">
        <v>138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>
      <c r="A147" s="231"/>
      <c r="B147" s="232"/>
      <c r="C147" s="255" t="s">
        <v>195</v>
      </c>
      <c r="D147" s="235"/>
      <c r="E147" s="236">
        <v>0.378</v>
      </c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4"/>
      <c r="AA147" s="214"/>
      <c r="AB147" s="214"/>
      <c r="AC147" s="214"/>
      <c r="AD147" s="214"/>
      <c r="AE147" s="214"/>
      <c r="AF147" s="214"/>
      <c r="AG147" s="214" t="s">
        <v>138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>
      <c r="A148" s="231"/>
      <c r="B148" s="232"/>
      <c r="C148" s="255" t="s">
        <v>196</v>
      </c>
      <c r="D148" s="235"/>
      <c r="E148" s="236">
        <v>0.75239999999999996</v>
      </c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138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>
      <c r="A149" s="231"/>
      <c r="B149" s="232"/>
      <c r="C149" s="255" t="s">
        <v>203</v>
      </c>
      <c r="D149" s="235"/>
      <c r="E149" s="236"/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4"/>
      <c r="AA149" s="214"/>
      <c r="AB149" s="214"/>
      <c r="AC149" s="214"/>
      <c r="AD149" s="214"/>
      <c r="AE149" s="214"/>
      <c r="AF149" s="214"/>
      <c r="AG149" s="214" t="s">
        <v>138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>
      <c r="A150" s="231"/>
      <c r="B150" s="232"/>
      <c r="C150" s="255" t="s">
        <v>193</v>
      </c>
      <c r="D150" s="235"/>
      <c r="E150" s="236"/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34"/>
      <c r="Z150" s="214"/>
      <c r="AA150" s="214"/>
      <c r="AB150" s="214"/>
      <c r="AC150" s="214"/>
      <c r="AD150" s="214"/>
      <c r="AE150" s="214"/>
      <c r="AF150" s="214"/>
      <c r="AG150" s="214" t="s">
        <v>138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>
      <c r="A151" s="231"/>
      <c r="B151" s="232"/>
      <c r="C151" s="255" t="s">
        <v>204</v>
      </c>
      <c r="D151" s="235"/>
      <c r="E151" s="236">
        <v>5.2249999999999996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34"/>
      <c r="Z151" s="214"/>
      <c r="AA151" s="214"/>
      <c r="AB151" s="214"/>
      <c r="AC151" s="214"/>
      <c r="AD151" s="214"/>
      <c r="AE151" s="214"/>
      <c r="AF151" s="214"/>
      <c r="AG151" s="214" t="s">
        <v>138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>
      <c r="A152" s="231"/>
      <c r="B152" s="232"/>
      <c r="C152" s="255" t="s">
        <v>197</v>
      </c>
      <c r="D152" s="235"/>
      <c r="E152" s="236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138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>
      <c r="A153" s="231"/>
      <c r="B153" s="232"/>
      <c r="C153" s="255" t="s">
        <v>205</v>
      </c>
      <c r="D153" s="235"/>
      <c r="E153" s="236">
        <v>21.053699999999999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4"/>
      <c r="AA153" s="214"/>
      <c r="AB153" s="214"/>
      <c r="AC153" s="214"/>
      <c r="AD153" s="214"/>
      <c r="AE153" s="214"/>
      <c r="AF153" s="214"/>
      <c r="AG153" s="214" t="s">
        <v>138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>
      <c r="A154" s="231"/>
      <c r="B154" s="232"/>
      <c r="C154" s="255" t="s">
        <v>200</v>
      </c>
      <c r="D154" s="235"/>
      <c r="E154" s="236"/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34"/>
      <c r="Z154" s="214"/>
      <c r="AA154" s="214"/>
      <c r="AB154" s="214"/>
      <c r="AC154" s="214"/>
      <c r="AD154" s="214"/>
      <c r="AE154" s="214"/>
      <c r="AF154" s="214"/>
      <c r="AG154" s="214" t="s">
        <v>138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3">
      <c r="A155" s="231"/>
      <c r="B155" s="232"/>
      <c r="C155" s="255" t="s">
        <v>206</v>
      </c>
      <c r="D155" s="235"/>
      <c r="E155" s="236">
        <v>10.39968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34"/>
      <c r="Z155" s="214"/>
      <c r="AA155" s="214"/>
      <c r="AB155" s="214"/>
      <c r="AC155" s="214"/>
      <c r="AD155" s="214"/>
      <c r="AE155" s="214"/>
      <c r="AF155" s="214"/>
      <c r="AG155" s="214" t="s">
        <v>138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>
      <c r="A156" s="231"/>
      <c r="B156" s="232"/>
      <c r="C156" s="255" t="s">
        <v>207</v>
      </c>
      <c r="D156" s="235"/>
      <c r="E156" s="236">
        <v>13.79856</v>
      </c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4"/>
      <c r="AA156" s="214"/>
      <c r="AB156" s="214"/>
      <c r="AC156" s="214"/>
      <c r="AD156" s="214"/>
      <c r="AE156" s="214"/>
      <c r="AF156" s="214"/>
      <c r="AG156" s="214" t="s">
        <v>138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>
      <c r="A157" s="231"/>
      <c r="B157" s="232"/>
      <c r="C157" s="255" t="s">
        <v>208</v>
      </c>
      <c r="D157" s="235"/>
      <c r="E157" s="236"/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138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>
      <c r="A158" s="231"/>
      <c r="B158" s="232"/>
      <c r="C158" s="255" t="s">
        <v>209</v>
      </c>
      <c r="D158" s="235"/>
      <c r="E158" s="236">
        <v>3.8639999999999999</v>
      </c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34"/>
      <c r="Z158" s="214"/>
      <c r="AA158" s="214"/>
      <c r="AB158" s="214"/>
      <c r="AC158" s="214"/>
      <c r="AD158" s="214"/>
      <c r="AE158" s="214"/>
      <c r="AF158" s="214"/>
      <c r="AG158" s="214" t="s">
        <v>138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>
      <c r="A159" s="231"/>
      <c r="B159" s="232"/>
      <c r="C159" s="255" t="s">
        <v>210</v>
      </c>
      <c r="D159" s="235"/>
      <c r="E159" s="236">
        <v>0.33119999999999999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4"/>
      <c r="AA159" s="214"/>
      <c r="AB159" s="214"/>
      <c r="AC159" s="214"/>
      <c r="AD159" s="214"/>
      <c r="AE159" s="214"/>
      <c r="AF159" s="214"/>
      <c r="AG159" s="214" t="s">
        <v>138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>
      <c r="A160" s="231"/>
      <c r="B160" s="232"/>
      <c r="C160" s="255" t="s">
        <v>211</v>
      </c>
      <c r="D160" s="235"/>
      <c r="E160" s="236">
        <v>8.5793999999999997</v>
      </c>
      <c r="F160" s="234"/>
      <c r="G160" s="234"/>
      <c r="H160" s="234"/>
      <c r="I160" s="234"/>
      <c r="J160" s="234"/>
      <c r="K160" s="234"/>
      <c r="L160" s="234"/>
      <c r="M160" s="234"/>
      <c r="N160" s="233"/>
      <c r="O160" s="233"/>
      <c r="P160" s="233"/>
      <c r="Q160" s="233"/>
      <c r="R160" s="234"/>
      <c r="S160" s="234"/>
      <c r="T160" s="234"/>
      <c r="U160" s="234"/>
      <c r="V160" s="234"/>
      <c r="W160" s="234"/>
      <c r="X160" s="234"/>
      <c r="Y160" s="234"/>
      <c r="Z160" s="214"/>
      <c r="AA160" s="214"/>
      <c r="AB160" s="214"/>
      <c r="AC160" s="214"/>
      <c r="AD160" s="214"/>
      <c r="AE160" s="214"/>
      <c r="AF160" s="214"/>
      <c r="AG160" s="214" t="s">
        <v>138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>
      <c r="A161" s="231"/>
      <c r="B161" s="232"/>
      <c r="C161" s="255" t="s">
        <v>212</v>
      </c>
      <c r="D161" s="235"/>
      <c r="E161" s="236"/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34"/>
      <c r="Z161" s="214"/>
      <c r="AA161" s="214"/>
      <c r="AB161" s="214"/>
      <c r="AC161" s="214"/>
      <c r="AD161" s="214"/>
      <c r="AE161" s="214"/>
      <c r="AF161" s="214"/>
      <c r="AG161" s="214" t="s">
        <v>138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>
      <c r="A162" s="231"/>
      <c r="B162" s="232"/>
      <c r="C162" s="255" t="s">
        <v>213</v>
      </c>
      <c r="D162" s="235"/>
      <c r="E162" s="236">
        <v>11.4816</v>
      </c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34"/>
      <c r="Z162" s="214"/>
      <c r="AA162" s="214"/>
      <c r="AB162" s="214"/>
      <c r="AC162" s="214"/>
      <c r="AD162" s="214"/>
      <c r="AE162" s="214"/>
      <c r="AF162" s="214"/>
      <c r="AG162" s="214" t="s">
        <v>138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33.75" outlineLevel="1">
      <c r="A163" s="245">
        <v>8</v>
      </c>
      <c r="B163" s="246" t="s">
        <v>244</v>
      </c>
      <c r="C163" s="254" t="s">
        <v>245</v>
      </c>
      <c r="D163" s="247" t="s">
        <v>131</v>
      </c>
      <c r="E163" s="248">
        <v>174.82203999999999</v>
      </c>
      <c r="F163" s="249"/>
      <c r="G163" s="250">
        <f>ROUND(E163*F163,2)</f>
        <v>0</v>
      </c>
      <c r="H163" s="249"/>
      <c r="I163" s="250">
        <f>ROUND(E163*H163,2)</f>
        <v>0</v>
      </c>
      <c r="J163" s="249"/>
      <c r="K163" s="250">
        <f>ROUND(E163*J163,2)</f>
        <v>0</v>
      </c>
      <c r="L163" s="250">
        <v>21</v>
      </c>
      <c r="M163" s="250">
        <f>G163*(1+L163/100)</f>
        <v>0</v>
      </c>
      <c r="N163" s="248">
        <v>3.6700000000000001E-3</v>
      </c>
      <c r="O163" s="248">
        <f>ROUND(E163*N163,2)</f>
        <v>0.64</v>
      </c>
      <c r="P163" s="248">
        <v>0</v>
      </c>
      <c r="Q163" s="248">
        <f>ROUND(E163*P163,2)</f>
        <v>0</v>
      </c>
      <c r="R163" s="250"/>
      <c r="S163" s="250" t="s">
        <v>132</v>
      </c>
      <c r="T163" s="251" t="s">
        <v>133</v>
      </c>
      <c r="U163" s="234">
        <v>0.36</v>
      </c>
      <c r="V163" s="234">
        <f>ROUND(E163*U163,2)</f>
        <v>62.94</v>
      </c>
      <c r="W163" s="234"/>
      <c r="X163" s="234" t="s">
        <v>134</v>
      </c>
      <c r="Y163" s="234" t="s">
        <v>135</v>
      </c>
      <c r="Z163" s="214"/>
      <c r="AA163" s="214"/>
      <c r="AB163" s="214"/>
      <c r="AC163" s="214"/>
      <c r="AD163" s="214"/>
      <c r="AE163" s="214"/>
      <c r="AF163" s="214"/>
      <c r="AG163" s="214" t="s">
        <v>136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2">
      <c r="A164" s="231"/>
      <c r="B164" s="232"/>
      <c r="C164" s="255" t="s">
        <v>177</v>
      </c>
      <c r="D164" s="235"/>
      <c r="E164" s="236"/>
      <c r="F164" s="234"/>
      <c r="G164" s="234"/>
      <c r="H164" s="234"/>
      <c r="I164" s="234"/>
      <c r="J164" s="234"/>
      <c r="K164" s="234"/>
      <c r="L164" s="234"/>
      <c r="M164" s="234"/>
      <c r="N164" s="233"/>
      <c r="O164" s="233"/>
      <c r="P164" s="233"/>
      <c r="Q164" s="233"/>
      <c r="R164" s="234"/>
      <c r="S164" s="234"/>
      <c r="T164" s="234"/>
      <c r="U164" s="234"/>
      <c r="V164" s="234"/>
      <c r="W164" s="234"/>
      <c r="X164" s="234"/>
      <c r="Y164" s="234"/>
      <c r="Z164" s="214"/>
      <c r="AA164" s="214"/>
      <c r="AB164" s="214"/>
      <c r="AC164" s="214"/>
      <c r="AD164" s="214"/>
      <c r="AE164" s="214"/>
      <c r="AF164" s="214"/>
      <c r="AG164" s="214" t="s">
        <v>138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>
      <c r="A165" s="231"/>
      <c r="B165" s="232"/>
      <c r="C165" s="255" t="s">
        <v>190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4"/>
      <c r="AA165" s="214"/>
      <c r="AB165" s="214"/>
      <c r="AC165" s="214"/>
      <c r="AD165" s="214"/>
      <c r="AE165" s="214"/>
      <c r="AF165" s="214"/>
      <c r="AG165" s="214" t="s">
        <v>138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>
      <c r="A166" s="231"/>
      <c r="B166" s="232"/>
      <c r="C166" s="255" t="s">
        <v>178</v>
      </c>
      <c r="D166" s="235"/>
      <c r="E166" s="236"/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138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>
      <c r="A167" s="231"/>
      <c r="B167" s="232"/>
      <c r="C167" s="255" t="s">
        <v>179</v>
      </c>
      <c r="D167" s="235"/>
      <c r="E167" s="236">
        <v>20.48</v>
      </c>
      <c r="F167" s="234"/>
      <c r="G167" s="234"/>
      <c r="H167" s="234"/>
      <c r="I167" s="234"/>
      <c r="J167" s="234"/>
      <c r="K167" s="234"/>
      <c r="L167" s="234"/>
      <c r="M167" s="234"/>
      <c r="N167" s="233"/>
      <c r="O167" s="233"/>
      <c r="P167" s="233"/>
      <c r="Q167" s="233"/>
      <c r="R167" s="234"/>
      <c r="S167" s="234"/>
      <c r="T167" s="234"/>
      <c r="U167" s="234"/>
      <c r="V167" s="234"/>
      <c r="W167" s="234"/>
      <c r="X167" s="234"/>
      <c r="Y167" s="234"/>
      <c r="Z167" s="214"/>
      <c r="AA167" s="214"/>
      <c r="AB167" s="214"/>
      <c r="AC167" s="214"/>
      <c r="AD167" s="214"/>
      <c r="AE167" s="214"/>
      <c r="AF167" s="214"/>
      <c r="AG167" s="214" t="s">
        <v>138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>
      <c r="A168" s="231"/>
      <c r="B168" s="232"/>
      <c r="C168" s="255" t="s">
        <v>180</v>
      </c>
      <c r="D168" s="235"/>
      <c r="E168" s="236">
        <v>10</v>
      </c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34"/>
      <c r="Z168" s="214"/>
      <c r="AA168" s="214"/>
      <c r="AB168" s="214"/>
      <c r="AC168" s="214"/>
      <c r="AD168" s="214"/>
      <c r="AE168" s="214"/>
      <c r="AF168" s="214"/>
      <c r="AG168" s="214" t="s">
        <v>138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>
      <c r="A169" s="231"/>
      <c r="B169" s="232"/>
      <c r="C169" s="255" t="s">
        <v>181</v>
      </c>
      <c r="D169" s="235"/>
      <c r="E169" s="236">
        <v>-3.36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4"/>
      <c r="AA169" s="214"/>
      <c r="AB169" s="214"/>
      <c r="AC169" s="214"/>
      <c r="AD169" s="214"/>
      <c r="AE169" s="214"/>
      <c r="AF169" s="214"/>
      <c r="AG169" s="214" t="s">
        <v>138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>
      <c r="A170" s="231"/>
      <c r="B170" s="232"/>
      <c r="C170" s="255" t="s">
        <v>182</v>
      </c>
      <c r="D170" s="235"/>
      <c r="E170" s="236"/>
      <c r="F170" s="234"/>
      <c r="G170" s="234"/>
      <c r="H170" s="234"/>
      <c r="I170" s="234"/>
      <c r="J170" s="234"/>
      <c r="K170" s="234"/>
      <c r="L170" s="234"/>
      <c r="M170" s="234"/>
      <c r="N170" s="233"/>
      <c r="O170" s="233"/>
      <c r="P170" s="233"/>
      <c r="Q170" s="233"/>
      <c r="R170" s="234"/>
      <c r="S170" s="234"/>
      <c r="T170" s="234"/>
      <c r="U170" s="234"/>
      <c r="V170" s="234"/>
      <c r="W170" s="234"/>
      <c r="X170" s="234"/>
      <c r="Y170" s="234"/>
      <c r="Z170" s="214"/>
      <c r="AA170" s="214"/>
      <c r="AB170" s="214"/>
      <c r="AC170" s="214"/>
      <c r="AD170" s="214"/>
      <c r="AE170" s="214"/>
      <c r="AF170" s="214"/>
      <c r="AG170" s="214" t="s">
        <v>138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>
      <c r="A171" s="231"/>
      <c r="B171" s="232"/>
      <c r="C171" s="255" t="s">
        <v>183</v>
      </c>
      <c r="D171" s="235"/>
      <c r="E171" s="236">
        <v>20.367999999999999</v>
      </c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4"/>
      <c r="AA171" s="214"/>
      <c r="AB171" s="214"/>
      <c r="AC171" s="214"/>
      <c r="AD171" s="214"/>
      <c r="AE171" s="214"/>
      <c r="AF171" s="214"/>
      <c r="AG171" s="214" t="s">
        <v>138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>
      <c r="A172" s="231"/>
      <c r="B172" s="232"/>
      <c r="C172" s="255" t="s">
        <v>184</v>
      </c>
      <c r="D172" s="235"/>
      <c r="E172" s="236">
        <v>10.032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34"/>
      <c r="Z172" s="214"/>
      <c r="AA172" s="214"/>
      <c r="AB172" s="214"/>
      <c r="AC172" s="214"/>
      <c r="AD172" s="214"/>
      <c r="AE172" s="214"/>
      <c r="AF172" s="214"/>
      <c r="AG172" s="214" t="s">
        <v>138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>
      <c r="A173" s="231"/>
      <c r="B173" s="232"/>
      <c r="C173" s="255" t="s">
        <v>181</v>
      </c>
      <c r="D173" s="235"/>
      <c r="E173" s="236">
        <v>-3.36</v>
      </c>
      <c r="F173" s="234"/>
      <c r="G173" s="234"/>
      <c r="H173" s="234"/>
      <c r="I173" s="234"/>
      <c r="J173" s="234"/>
      <c r="K173" s="234"/>
      <c r="L173" s="234"/>
      <c r="M173" s="234"/>
      <c r="N173" s="233"/>
      <c r="O173" s="233"/>
      <c r="P173" s="233"/>
      <c r="Q173" s="233"/>
      <c r="R173" s="234"/>
      <c r="S173" s="234"/>
      <c r="T173" s="234"/>
      <c r="U173" s="234"/>
      <c r="V173" s="234"/>
      <c r="W173" s="234"/>
      <c r="X173" s="234"/>
      <c r="Y173" s="234"/>
      <c r="Z173" s="214"/>
      <c r="AA173" s="214"/>
      <c r="AB173" s="214"/>
      <c r="AC173" s="214"/>
      <c r="AD173" s="214"/>
      <c r="AE173" s="214"/>
      <c r="AF173" s="214"/>
      <c r="AG173" s="214" t="s">
        <v>138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>
      <c r="A174" s="231"/>
      <c r="B174" s="232"/>
      <c r="C174" s="255" t="s">
        <v>185</v>
      </c>
      <c r="D174" s="235"/>
      <c r="E174" s="236"/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138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>
      <c r="A175" s="231"/>
      <c r="B175" s="232"/>
      <c r="C175" s="255" t="s">
        <v>186</v>
      </c>
      <c r="D175" s="235"/>
      <c r="E175" s="236">
        <v>14.1335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34"/>
      <c r="Z175" s="214"/>
      <c r="AA175" s="214"/>
      <c r="AB175" s="214"/>
      <c r="AC175" s="214"/>
      <c r="AD175" s="214"/>
      <c r="AE175" s="214"/>
      <c r="AF175" s="214"/>
      <c r="AG175" s="214" t="s">
        <v>138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>
      <c r="A176" s="231"/>
      <c r="B176" s="232"/>
      <c r="C176" s="255" t="s">
        <v>187</v>
      </c>
      <c r="D176" s="235"/>
      <c r="E176" s="236">
        <v>3.0724999999999998</v>
      </c>
      <c r="F176" s="234"/>
      <c r="G176" s="234"/>
      <c r="H176" s="234"/>
      <c r="I176" s="234"/>
      <c r="J176" s="234"/>
      <c r="K176" s="234"/>
      <c r="L176" s="234"/>
      <c r="M176" s="234"/>
      <c r="N176" s="233"/>
      <c r="O176" s="233"/>
      <c r="P176" s="233"/>
      <c r="Q176" s="233"/>
      <c r="R176" s="234"/>
      <c r="S176" s="234"/>
      <c r="T176" s="234"/>
      <c r="U176" s="234"/>
      <c r="V176" s="234"/>
      <c r="W176" s="234"/>
      <c r="X176" s="234"/>
      <c r="Y176" s="234"/>
      <c r="Z176" s="214"/>
      <c r="AA176" s="214"/>
      <c r="AB176" s="214"/>
      <c r="AC176" s="214"/>
      <c r="AD176" s="214"/>
      <c r="AE176" s="214"/>
      <c r="AF176" s="214"/>
      <c r="AG176" s="214" t="s">
        <v>138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3">
      <c r="A177" s="231"/>
      <c r="B177" s="232"/>
      <c r="C177" s="255" t="s">
        <v>191</v>
      </c>
      <c r="D177" s="235"/>
      <c r="E177" s="236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34"/>
      <c r="Z177" s="214"/>
      <c r="AA177" s="214"/>
      <c r="AB177" s="214"/>
      <c r="AC177" s="214"/>
      <c r="AD177" s="214"/>
      <c r="AE177" s="214"/>
      <c r="AF177" s="214"/>
      <c r="AG177" s="214" t="s">
        <v>138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>
      <c r="A178" s="231"/>
      <c r="B178" s="232"/>
      <c r="C178" s="255" t="s">
        <v>192</v>
      </c>
      <c r="D178" s="235"/>
      <c r="E178" s="236"/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34"/>
      <c r="Z178" s="214"/>
      <c r="AA178" s="214"/>
      <c r="AB178" s="214"/>
      <c r="AC178" s="214"/>
      <c r="AD178" s="214"/>
      <c r="AE178" s="214"/>
      <c r="AF178" s="214"/>
      <c r="AG178" s="214" t="s">
        <v>138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>
      <c r="A179" s="231"/>
      <c r="B179" s="232"/>
      <c r="C179" s="255" t="s">
        <v>193</v>
      </c>
      <c r="D179" s="235"/>
      <c r="E179" s="236"/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4"/>
      <c r="AA179" s="214"/>
      <c r="AB179" s="214"/>
      <c r="AC179" s="214"/>
      <c r="AD179" s="214"/>
      <c r="AE179" s="214"/>
      <c r="AF179" s="214"/>
      <c r="AG179" s="214" t="s">
        <v>138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31"/>
      <c r="B180" s="232"/>
      <c r="C180" s="255" t="s">
        <v>194</v>
      </c>
      <c r="D180" s="235"/>
      <c r="E180" s="236">
        <v>4.3890000000000002</v>
      </c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4"/>
      <c r="AA180" s="214"/>
      <c r="AB180" s="214"/>
      <c r="AC180" s="214"/>
      <c r="AD180" s="214"/>
      <c r="AE180" s="214"/>
      <c r="AF180" s="214"/>
      <c r="AG180" s="214" t="s">
        <v>138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>
      <c r="A181" s="231"/>
      <c r="B181" s="232"/>
      <c r="C181" s="255" t="s">
        <v>195</v>
      </c>
      <c r="D181" s="235"/>
      <c r="E181" s="236">
        <v>0.378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34"/>
      <c r="Z181" s="214"/>
      <c r="AA181" s="214"/>
      <c r="AB181" s="214"/>
      <c r="AC181" s="214"/>
      <c r="AD181" s="214"/>
      <c r="AE181" s="214"/>
      <c r="AF181" s="214"/>
      <c r="AG181" s="214" t="s">
        <v>138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>
      <c r="A182" s="231"/>
      <c r="B182" s="232"/>
      <c r="C182" s="255" t="s">
        <v>196</v>
      </c>
      <c r="D182" s="235"/>
      <c r="E182" s="236">
        <v>0.75239999999999996</v>
      </c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34"/>
      <c r="Z182" s="214"/>
      <c r="AA182" s="214"/>
      <c r="AB182" s="214"/>
      <c r="AC182" s="214"/>
      <c r="AD182" s="214"/>
      <c r="AE182" s="214"/>
      <c r="AF182" s="214"/>
      <c r="AG182" s="214" t="s">
        <v>138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>
      <c r="A183" s="231"/>
      <c r="B183" s="232"/>
      <c r="C183" s="255" t="s">
        <v>197</v>
      </c>
      <c r="D183" s="235"/>
      <c r="E183" s="236"/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138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>
      <c r="A184" s="231"/>
      <c r="B184" s="232"/>
      <c r="C184" s="255" t="s">
        <v>198</v>
      </c>
      <c r="D184" s="235"/>
      <c r="E184" s="236">
        <v>7.6965000000000003</v>
      </c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34"/>
      <c r="Z184" s="214"/>
      <c r="AA184" s="214"/>
      <c r="AB184" s="214"/>
      <c r="AC184" s="214"/>
      <c r="AD184" s="214"/>
      <c r="AE184" s="214"/>
      <c r="AF184" s="214"/>
      <c r="AG184" s="214" t="s">
        <v>138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>
      <c r="A185" s="231"/>
      <c r="B185" s="232"/>
      <c r="C185" s="255" t="s">
        <v>199</v>
      </c>
      <c r="D185" s="235"/>
      <c r="E185" s="236">
        <v>1.4021999999999999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4"/>
      <c r="AA185" s="214"/>
      <c r="AB185" s="214"/>
      <c r="AC185" s="214"/>
      <c r="AD185" s="214"/>
      <c r="AE185" s="214"/>
      <c r="AF185" s="214"/>
      <c r="AG185" s="214" t="s">
        <v>138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>
      <c r="A186" s="231"/>
      <c r="B186" s="232"/>
      <c r="C186" s="255" t="s">
        <v>200</v>
      </c>
      <c r="D186" s="235"/>
      <c r="E186" s="236"/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34"/>
      <c r="Z186" s="214"/>
      <c r="AA186" s="214"/>
      <c r="AB186" s="214"/>
      <c r="AC186" s="214"/>
      <c r="AD186" s="214"/>
      <c r="AE186" s="214"/>
      <c r="AF186" s="214"/>
      <c r="AG186" s="214" t="s">
        <v>138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>
      <c r="A187" s="231"/>
      <c r="B187" s="232"/>
      <c r="C187" s="255" t="s">
        <v>201</v>
      </c>
      <c r="D187" s="235"/>
      <c r="E187" s="236">
        <v>11.718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34"/>
      <c r="Z187" s="214"/>
      <c r="AA187" s="214"/>
      <c r="AB187" s="214"/>
      <c r="AC187" s="214"/>
      <c r="AD187" s="214"/>
      <c r="AE187" s="214"/>
      <c r="AF187" s="214"/>
      <c r="AG187" s="214" t="s">
        <v>138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>
      <c r="A188" s="231"/>
      <c r="B188" s="232"/>
      <c r="C188" s="255" t="s">
        <v>202</v>
      </c>
      <c r="D188" s="235"/>
      <c r="E188" s="236">
        <v>2.0087999999999999</v>
      </c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4"/>
      <c r="AA188" s="214"/>
      <c r="AB188" s="214"/>
      <c r="AC188" s="214"/>
      <c r="AD188" s="214"/>
      <c r="AE188" s="214"/>
      <c r="AF188" s="214"/>
      <c r="AG188" s="214" t="s">
        <v>138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>
      <c r="A189" s="231"/>
      <c r="B189" s="232"/>
      <c r="C189" s="255" t="s">
        <v>195</v>
      </c>
      <c r="D189" s="235"/>
      <c r="E189" s="236">
        <v>0.378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138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>
      <c r="A190" s="231"/>
      <c r="B190" s="232"/>
      <c r="C190" s="255" t="s">
        <v>203</v>
      </c>
      <c r="D190" s="235"/>
      <c r="E190" s="236"/>
      <c r="F190" s="234"/>
      <c r="G190" s="234"/>
      <c r="H190" s="234"/>
      <c r="I190" s="234"/>
      <c r="J190" s="234"/>
      <c r="K190" s="234"/>
      <c r="L190" s="234"/>
      <c r="M190" s="234"/>
      <c r="N190" s="233"/>
      <c r="O190" s="233"/>
      <c r="P190" s="233"/>
      <c r="Q190" s="233"/>
      <c r="R190" s="234"/>
      <c r="S190" s="234"/>
      <c r="T190" s="234"/>
      <c r="U190" s="234"/>
      <c r="V190" s="234"/>
      <c r="W190" s="234"/>
      <c r="X190" s="234"/>
      <c r="Y190" s="234"/>
      <c r="Z190" s="214"/>
      <c r="AA190" s="214"/>
      <c r="AB190" s="214"/>
      <c r="AC190" s="214"/>
      <c r="AD190" s="214"/>
      <c r="AE190" s="214"/>
      <c r="AF190" s="214"/>
      <c r="AG190" s="214" t="s">
        <v>138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>
      <c r="A191" s="231"/>
      <c r="B191" s="232"/>
      <c r="C191" s="255" t="s">
        <v>193</v>
      </c>
      <c r="D191" s="235"/>
      <c r="E191" s="236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4"/>
      <c r="AA191" s="214"/>
      <c r="AB191" s="214"/>
      <c r="AC191" s="214"/>
      <c r="AD191" s="214"/>
      <c r="AE191" s="214"/>
      <c r="AF191" s="214"/>
      <c r="AG191" s="214" t="s">
        <v>138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>
      <c r="A192" s="231"/>
      <c r="B192" s="232"/>
      <c r="C192" s="255" t="s">
        <v>204</v>
      </c>
      <c r="D192" s="235"/>
      <c r="E192" s="236">
        <v>5.2249999999999996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34"/>
      <c r="Z192" s="214"/>
      <c r="AA192" s="214"/>
      <c r="AB192" s="214"/>
      <c r="AC192" s="214"/>
      <c r="AD192" s="214"/>
      <c r="AE192" s="214"/>
      <c r="AF192" s="214"/>
      <c r="AG192" s="214" t="s">
        <v>138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3">
      <c r="A193" s="231"/>
      <c r="B193" s="232"/>
      <c r="C193" s="255" t="s">
        <v>197</v>
      </c>
      <c r="D193" s="235"/>
      <c r="E193" s="236"/>
      <c r="F193" s="234"/>
      <c r="G193" s="234"/>
      <c r="H193" s="234"/>
      <c r="I193" s="234"/>
      <c r="J193" s="234"/>
      <c r="K193" s="234"/>
      <c r="L193" s="234"/>
      <c r="M193" s="234"/>
      <c r="N193" s="233"/>
      <c r="O193" s="233"/>
      <c r="P193" s="233"/>
      <c r="Q193" s="233"/>
      <c r="R193" s="234"/>
      <c r="S193" s="234"/>
      <c r="T193" s="234"/>
      <c r="U193" s="234"/>
      <c r="V193" s="234"/>
      <c r="W193" s="234"/>
      <c r="X193" s="234"/>
      <c r="Y193" s="234"/>
      <c r="Z193" s="214"/>
      <c r="AA193" s="214"/>
      <c r="AB193" s="214"/>
      <c r="AC193" s="214"/>
      <c r="AD193" s="214"/>
      <c r="AE193" s="214"/>
      <c r="AF193" s="214"/>
      <c r="AG193" s="214" t="s">
        <v>138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3">
      <c r="A194" s="231"/>
      <c r="B194" s="232"/>
      <c r="C194" s="255" t="s">
        <v>205</v>
      </c>
      <c r="D194" s="235"/>
      <c r="E194" s="236">
        <v>21.053699999999999</v>
      </c>
      <c r="F194" s="234"/>
      <c r="G194" s="234"/>
      <c r="H194" s="234"/>
      <c r="I194" s="234"/>
      <c r="J194" s="234"/>
      <c r="K194" s="234"/>
      <c r="L194" s="234"/>
      <c r="M194" s="234"/>
      <c r="N194" s="233"/>
      <c r="O194" s="233"/>
      <c r="P194" s="233"/>
      <c r="Q194" s="233"/>
      <c r="R194" s="234"/>
      <c r="S194" s="234"/>
      <c r="T194" s="234"/>
      <c r="U194" s="234"/>
      <c r="V194" s="234"/>
      <c r="W194" s="234"/>
      <c r="X194" s="234"/>
      <c r="Y194" s="234"/>
      <c r="Z194" s="214"/>
      <c r="AA194" s="214"/>
      <c r="AB194" s="214"/>
      <c r="AC194" s="214"/>
      <c r="AD194" s="214"/>
      <c r="AE194" s="214"/>
      <c r="AF194" s="214"/>
      <c r="AG194" s="214" t="s">
        <v>138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>
      <c r="A195" s="231"/>
      <c r="B195" s="232"/>
      <c r="C195" s="255" t="s">
        <v>200</v>
      </c>
      <c r="D195" s="235"/>
      <c r="E195" s="236"/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138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>
      <c r="A196" s="231"/>
      <c r="B196" s="232"/>
      <c r="C196" s="255" t="s">
        <v>206</v>
      </c>
      <c r="D196" s="235"/>
      <c r="E196" s="236">
        <v>10.39968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4"/>
      <c r="AA196" s="214"/>
      <c r="AB196" s="214"/>
      <c r="AC196" s="214"/>
      <c r="AD196" s="214"/>
      <c r="AE196" s="214"/>
      <c r="AF196" s="214"/>
      <c r="AG196" s="214" t="s">
        <v>138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3">
      <c r="A197" s="231"/>
      <c r="B197" s="232"/>
      <c r="C197" s="255" t="s">
        <v>207</v>
      </c>
      <c r="D197" s="235"/>
      <c r="E197" s="236">
        <v>13.79856</v>
      </c>
      <c r="F197" s="234"/>
      <c r="G197" s="234"/>
      <c r="H197" s="234"/>
      <c r="I197" s="234"/>
      <c r="J197" s="234"/>
      <c r="K197" s="234"/>
      <c r="L197" s="234"/>
      <c r="M197" s="234"/>
      <c r="N197" s="233"/>
      <c r="O197" s="233"/>
      <c r="P197" s="233"/>
      <c r="Q197" s="233"/>
      <c r="R197" s="234"/>
      <c r="S197" s="234"/>
      <c r="T197" s="234"/>
      <c r="U197" s="234"/>
      <c r="V197" s="234"/>
      <c r="W197" s="234"/>
      <c r="X197" s="234"/>
      <c r="Y197" s="234"/>
      <c r="Z197" s="214"/>
      <c r="AA197" s="214"/>
      <c r="AB197" s="214"/>
      <c r="AC197" s="214"/>
      <c r="AD197" s="214"/>
      <c r="AE197" s="214"/>
      <c r="AF197" s="214"/>
      <c r="AG197" s="214" t="s">
        <v>138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>
      <c r="A198" s="231"/>
      <c r="B198" s="232"/>
      <c r="C198" s="255" t="s">
        <v>208</v>
      </c>
      <c r="D198" s="235"/>
      <c r="E198" s="236"/>
      <c r="F198" s="234"/>
      <c r="G198" s="234"/>
      <c r="H198" s="234"/>
      <c r="I198" s="234"/>
      <c r="J198" s="234"/>
      <c r="K198" s="234"/>
      <c r="L198" s="234"/>
      <c r="M198" s="234"/>
      <c r="N198" s="233"/>
      <c r="O198" s="233"/>
      <c r="P198" s="233"/>
      <c r="Q198" s="233"/>
      <c r="R198" s="234"/>
      <c r="S198" s="234"/>
      <c r="T198" s="234"/>
      <c r="U198" s="234"/>
      <c r="V198" s="234"/>
      <c r="W198" s="234"/>
      <c r="X198" s="234"/>
      <c r="Y198" s="234"/>
      <c r="Z198" s="214"/>
      <c r="AA198" s="214"/>
      <c r="AB198" s="214"/>
      <c r="AC198" s="214"/>
      <c r="AD198" s="214"/>
      <c r="AE198" s="214"/>
      <c r="AF198" s="214"/>
      <c r="AG198" s="214" t="s">
        <v>138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>
      <c r="A199" s="231"/>
      <c r="B199" s="232"/>
      <c r="C199" s="255" t="s">
        <v>209</v>
      </c>
      <c r="D199" s="235"/>
      <c r="E199" s="236">
        <v>3.8639999999999999</v>
      </c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138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>
      <c r="A200" s="231"/>
      <c r="B200" s="232"/>
      <c r="C200" s="255" t="s">
        <v>210</v>
      </c>
      <c r="D200" s="235"/>
      <c r="E200" s="236">
        <v>0.33119999999999999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34"/>
      <c r="Z200" s="214"/>
      <c r="AA200" s="214"/>
      <c r="AB200" s="214"/>
      <c r="AC200" s="214"/>
      <c r="AD200" s="214"/>
      <c r="AE200" s="214"/>
      <c r="AF200" s="214"/>
      <c r="AG200" s="214" t="s">
        <v>138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>
      <c r="A201" s="231"/>
      <c r="B201" s="232"/>
      <c r="C201" s="255" t="s">
        <v>211</v>
      </c>
      <c r="D201" s="235"/>
      <c r="E201" s="236">
        <v>8.5793999999999997</v>
      </c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4"/>
      <c r="AA201" s="214"/>
      <c r="AB201" s="214"/>
      <c r="AC201" s="214"/>
      <c r="AD201" s="214"/>
      <c r="AE201" s="214"/>
      <c r="AF201" s="214"/>
      <c r="AG201" s="214" t="s">
        <v>138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>
      <c r="A202" s="231"/>
      <c r="B202" s="232"/>
      <c r="C202" s="255" t="s">
        <v>212</v>
      </c>
      <c r="D202" s="235"/>
      <c r="E202" s="236"/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4"/>
      <c r="AA202" s="214"/>
      <c r="AB202" s="214"/>
      <c r="AC202" s="214"/>
      <c r="AD202" s="214"/>
      <c r="AE202" s="214"/>
      <c r="AF202" s="214"/>
      <c r="AG202" s="214" t="s">
        <v>138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>
      <c r="A203" s="231"/>
      <c r="B203" s="232"/>
      <c r="C203" s="255" t="s">
        <v>213</v>
      </c>
      <c r="D203" s="235"/>
      <c r="E203" s="236">
        <v>11.4816</v>
      </c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138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ht="22.5" outlineLevel="1">
      <c r="A204" s="245">
        <v>9</v>
      </c>
      <c r="B204" s="246" t="s">
        <v>246</v>
      </c>
      <c r="C204" s="254" t="s">
        <v>247</v>
      </c>
      <c r="D204" s="247" t="s">
        <v>131</v>
      </c>
      <c r="E204" s="248">
        <v>54.439749999999997</v>
      </c>
      <c r="F204" s="249"/>
      <c r="G204" s="250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48">
        <v>0</v>
      </c>
      <c r="O204" s="248">
        <f>ROUND(E204*N204,2)</f>
        <v>0</v>
      </c>
      <c r="P204" s="248">
        <v>0</v>
      </c>
      <c r="Q204" s="248">
        <f>ROUND(E204*P204,2)</f>
        <v>0</v>
      </c>
      <c r="R204" s="250"/>
      <c r="S204" s="250" t="s">
        <v>132</v>
      </c>
      <c r="T204" s="251" t="s">
        <v>133</v>
      </c>
      <c r="U204" s="234">
        <v>0.52600000000000002</v>
      </c>
      <c r="V204" s="234">
        <f>ROUND(E204*U204,2)</f>
        <v>28.64</v>
      </c>
      <c r="W204" s="234"/>
      <c r="X204" s="234" t="s">
        <v>134</v>
      </c>
      <c r="Y204" s="234" t="s">
        <v>135</v>
      </c>
      <c r="Z204" s="214"/>
      <c r="AA204" s="214"/>
      <c r="AB204" s="214"/>
      <c r="AC204" s="214"/>
      <c r="AD204" s="214"/>
      <c r="AE204" s="214"/>
      <c r="AF204" s="214"/>
      <c r="AG204" s="214" t="s">
        <v>136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2">
      <c r="A205" s="231"/>
      <c r="B205" s="232"/>
      <c r="C205" s="255" t="s">
        <v>235</v>
      </c>
      <c r="D205" s="235"/>
      <c r="E205" s="236"/>
      <c r="F205" s="234"/>
      <c r="G205" s="234"/>
      <c r="H205" s="234"/>
      <c r="I205" s="234"/>
      <c r="J205" s="234"/>
      <c r="K205" s="234"/>
      <c r="L205" s="234"/>
      <c r="M205" s="234"/>
      <c r="N205" s="233"/>
      <c r="O205" s="233"/>
      <c r="P205" s="233"/>
      <c r="Q205" s="233"/>
      <c r="R205" s="234"/>
      <c r="S205" s="234"/>
      <c r="T205" s="234"/>
      <c r="U205" s="234"/>
      <c r="V205" s="234"/>
      <c r="W205" s="234"/>
      <c r="X205" s="234"/>
      <c r="Y205" s="234"/>
      <c r="Z205" s="214"/>
      <c r="AA205" s="214"/>
      <c r="AB205" s="214"/>
      <c r="AC205" s="214"/>
      <c r="AD205" s="214"/>
      <c r="AE205" s="214"/>
      <c r="AF205" s="214"/>
      <c r="AG205" s="214" t="s">
        <v>138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>
      <c r="A206" s="231"/>
      <c r="B206" s="232"/>
      <c r="C206" s="255" t="s">
        <v>236</v>
      </c>
      <c r="D206" s="235"/>
      <c r="E206" s="236"/>
      <c r="F206" s="234"/>
      <c r="G206" s="234"/>
      <c r="H206" s="234"/>
      <c r="I206" s="234"/>
      <c r="J206" s="234"/>
      <c r="K206" s="234"/>
      <c r="L206" s="234"/>
      <c r="M206" s="234"/>
      <c r="N206" s="233"/>
      <c r="O206" s="233"/>
      <c r="P206" s="233"/>
      <c r="Q206" s="233"/>
      <c r="R206" s="234"/>
      <c r="S206" s="234"/>
      <c r="T206" s="234"/>
      <c r="U206" s="234"/>
      <c r="V206" s="234"/>
      <c r="W206" s="234"/>
      <c r="X206" s="234"/>
      <c r="Y206" s="234"/>
      <c r="Z206" s="214"/>
      <c r="AA206" s="214"/>
      <c r="AB206" s="214"/>
      <c r="AC206" s="214"/>
      <c r="AD206" s="214"/>
      <c r="AE206" s="214"/>
      <c r="AF206" s="214"/>
      <c r="AG206" s="214" t="s">
        <v>138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>
      <c r="A207" s="231"/>
      <c r="B207" s="232"/>
      <c r="C207" s="255" t="s">
        <v>237</v>
      </c>
      <c r="D207" s="235"/>
      <c r="E207" s="236"/>
      <c r="F207" s="234"/>
      <c r="G207" s="234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138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55" t="s">
        <v>230</v>
      </c>
      <c r="D208" s="235"/>
      <c r="E208" s="236">
        <v>4.9800000000000004</v>
      </c>
      <c r="F208" s="234"/>
      <c r="G208" s="234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138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>
      <c r="A209" s="231"/>
      <c r="B209" s="232"/>
      <c r="C209" s="255" t="s">
        <v>231</v>
      </c>
      <c r="D209" s="235"/>
      <c r="E209" s="236">
        <v>5.64</v>
      </c>
      <c r="F209" s="234"/>
      <c r="G209" s="234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34"/>
      <c r="Z209" s="214"/>
      <c r="AA209" s="214"/>
      <c r="AB209" s="214"/>
      <c r="AC209" s="214"/>
      <c r="AD209" s="214"/>
      <c r="AE209" s="214"/>
      <c r="AF209" s="214"/>
      <c r="AG209" s="214" t="s">
        <v>138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>
      <c r="A210" s="231"/>
      <c r="B210" s="232"/>
      <c r="C210" s="255" t="s">
        <v>238</v>
      </c>
      <c r="D210" s="235"/>
      <c r="E210" s="236"/>
      <c r="F210" s="234"/>
      <c r="G210" s="234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138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>
      <c r="A211" s="231"/>
      <c r="B211" s="232"/>
      <c r="C211" s="255" t="s">
        <v>215</v>
      </c>
      <c r="D211" s="235"/>
      <c r="E211" s="236"/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138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>
      <c r="A212" s="231"/>
      <c r="B212" s="232"/>
      <c r="C212" s="255" t="s">
        <v>216</v>
      </c>
      <c r="D212" s="235"/>
      <c r="E212" s="236">
        <v>1.95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34"/>
      <c r="Z212" s="214"/>
      <c r="AA212" s="214"/>
      <c r="AB212" s="214"/>
      <c r="AC212" s="214"/>
      <c r="AD212" s="214"/>
      <c r="AE212" s="214"/>
      <c r="AF212" s="214"/>
      <c r="AG212" s="214" t="s">
        <v>138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>
      <c r="A213" s="231"/>
      <c r="B213" s="232"/>
      <c r="C213" s="255" t="s">
        <v>217</v>
      </c>
      <c r="D213" s="235"/>
      <c r="E213" s="236">
        <v>2.37</v>
      </c>
      <c r="F213" s="234"/>
      <c r="G213" s="234"/>
      <c r="H213" s="234"/>
      <c r="I213" s="234"/>
      <c r="J213" s="234"/>
      <c r="K213" s="234"/>
      <c r="L213" s="234"/>
      <c r="M213" s="234"/>
      <c r="N213" s="233"/>
      <c r="O213" s="233"/>
      <c r="P213" s="233"/>
      <c r="Q213" s="233"/>
      <c r="R213" s="234"/>
      <c r="S213" s="234"/>
      <c r="T213" s="234"/>
      <c r="U213" s="234"/>
      <c r="V213" s="234"/>
      <c r="W213" s="234"/>
      <c r="X213" s="234"/>
      <c r="Y213" s="234"/>
      <c r="Z213" s="214"/>
      <c r="AA213" s="214"/>
      <c r="AB213" s="214"/>
      <c r="AC213" s="214"/>
      <c r="AD213" s="214"/>
      <c r="AE213" s="214"/>
      <c r="AF213" s="214"/>
      <c r="AG213" s="214" t="s">
        <v>138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>
      <c r="A214" s="231"/>
      <c r="B214" s="232"/>
      <c r="C214" s="255" t="s">
        <v>218</v>
      </c>
      <c r="D214" s="235"/>
      <c r="E214" s="236"/>
      <c r="F214" s="234"/>
      <c r="G214" s="234"/>
      <c r="H214" s="234"/>
      <c r="I214" s="234"/>
      <c r="J214" s="234"/>
      <c r="K214" s="234"/>
      <c r="L214" s="234"/>
      <c r="M214" s="234"/>
      <c r="N214" s="233"/>
      <c r="O214" s="233"/>
      <c r="P214" s="233"/>
      <c r="Q214" s="233"/>
      <c r="R214" s="234"/>
      <c r="S214" s="234"/>
      <c r="T214" s="234"/>
      <c r="U214" s="234"/>
      <c r="V214" s="234"/>
      <c r="W214" s="234"/>
      <c r="X214" s="234"/>
      <c r="Y214" s="234"/>
      <c r="Z214" s="214"/>
      <c r="AA214" s="214"/>
      <c r="AB214" s="214"/>
      <c r="AC214" s="214"/>
      <c r="AD214" s="214"/>
      <c r="AE214" s="214"/>
      <c r="AF214" s="214"/>
      <c r="AG214" s="214" t="s">
        <v>138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>
      <c r="A215" s="231"/>
      <c r="B215" s="232"/>
      <c r="C215" s="255" t="s">
        <v>219</v>
      </c>
      <c r="D215" s="235"/>
      <c r="E215" s="236">
        <v>4.29</v>
      </c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138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>
      <c r="A216" s="231"/>
      <c r="B216" s="232"/>
      <c r="C216" s="255" t="s">
        <v>220</v>
      </c>
      <c r="D216" s="235"/>
      <c r="E216" s="236"/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138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>
      <c r="A217" s="231"/>
      <c r="B217" s="232"/>
      <c r="C217" s="255" t="s">
        <v>221</v>
      </c>
      <c r="D217" s="235"/>
      <c r="E217" s="236">
        <v>3.87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4"/>
      <c r="AA217" s="214"/>
      <c r="AB217" s="214"/>
      <c r="AC217" s="214"/>
      <c r="AD217" s="214"/>
      <c r="AE217" s="214"/>
      <c r="AF217" s="214"/>
      <c r="AG217" s="214" t="s">
        <v>138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ht="22.5" outlineLevel="3">
      <c r="A218" s="231"/>
      <c r="B218" s="232"/>
      <c r="C218" s="255" t="s">
        <v>222</v>
      </c>
      <c r="D218" s="235"/>
      <c r="E218" s="236"/>
      <c r="F218" s="234"/>
      <c r="G218" s="234"/>
      <c r="H218" s="234"/>
      <c r="I218" s="234"/>
      <c r="J218" s="234"/>
      <c r="K218" s="234"/>
      <c r="L218" s="234"/>
      <c r="M218" s="234"/>
      <c r="N218" s="233"/>
      <c r="O218" s="233"/>
      <c r="P218" s="233"/>
      <c r="Q218" s="233"/>
      <c r="R218" s="234"/>
      <c r="S218" s="234"/>
      <c r="T218" s="234"/>
      <c r="U218" s="234"/>
      <c r="V218" s="234"/>
      <c r="W218" s="234"/>
      <c r="X218" s="234"/>
      <c r="Y218" s="234"/>
      <c r="Z218" s="214"/>
      <c r="AA218" s="214"/>
      <c r="AB218" s="214"/>
      <c r="AC218" s="214"/>
      <c r="AD218" s="214"/>
      <c r="AE218" s="214"/>
      <c r="AF218" s="214"/>
      <c r="AG218" s="214" t="s">
        <v>138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3">
      <c r="A219" s="231"/>
      <c r="B219" s="232"/>
      <c r="C219" s="255" t="s">
        <v>223</v>
      </c>
      <c r="D219" s="235"/>
      <c r="E219" s="236">
        <v>1.9577500000000001</v>
      </c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138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>
      <c r="A220" s="231"/>
      <c r="B220" s="232"/>
      <c r="C220" s="255" t="s">
        <v>224</v>
      </c>
      <c r="D220" s="235"/>
      <c r="E220" s="236">
        <v>3.0750000000000002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138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>
      <c r="A221" s="231"/>
      <c r="B221" s="232"/>
      <c r="C221" s="255" t="s">
        <v>225</v>
      </c>
      <c r="D221" s="235"/>
      <c r="E221" s="236">
        <v>2.9315000000000002</v>
      </c>
      <c r="F221" s="234"/>
      <c r="G221" s="234"/>
      <c r="H221" s="234"/>
      <c r="I221" s="234"/>
      <c r="J221" s="234"/>
      <c r="K221" s="234"/>
      <c r="L221" s="234"/>
      <c r="M221" s="234"/>
      <c r="N221" s="233"/>
      <c r="O221" s="233"/>
      <c r="P221" s="233"/>
      <c r="Q221" s="233"/>
      <c r="R221" s="234"/>
      <c r="S221" s="234"/>
      <c r="T221" s="234"/>
      <c r="U221" s="234"/>
      <c r="V221" s="234"/>
      <c r="W221" s="234"/>
      <c r="X221" s="234"/>
      <c r="Y221" s="234"/>
      <c r="Z221" s="214"/>
      <c r="AA221" s="214"/>
      <c r="AB221" s="214"/>
      <c r="AC221" s="214"/>
      <c r="AD221" s="214"/>
      <c r="AE221" s="214"/>
      <c r="AF221" s="214"/>
      <c r="AG221" s="214" t="s">
        <v>138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>
      <c r="A222" s="231"/>
      <c r="B222" s="232"/>
      <c r="C222" s="255" t="s">
        <v>226</v>
      </c>
      <c r="D222" s="235"/>
      <c r="E222" s="236">
        <v>3.0545</v>
      </c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4"/>
      <c r="AA222" s="214"/>
      <c r="AB222" s="214"/>
      <c r="AC222" s="214"/>
      <c r="AD222" s="214"/>
      <c r="AE222" s="214"/>
      <c r="AF222" s="214"/>
      <c r="AG222" s="214" t="s">
        <v>138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>
      <c r="A223" s="231"/>
      <c r="B223" s="232"/>
      <c r="C223" s="255" t="s">
        <v>227</v>
      </c>
      <c r="D223" s="235"/>
      <c r="E223" s="236">
        <v>1.353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34"/>
      <c r="Z223" s="214"/>
      <c r="AA223" s="214"/>
      <c r="AB223" s="214"/>
      <c r="AC223" s="214"/>
      <c r="AD223" s="214"/>
      <c r="AE223" s="214"/>
      <c r="AF223" s="214"/>
      <c r="AG223" s="214" t="s">
        <v>138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>
      <c r="A224" s="231"/>
      <c r="B224" s="232"/>
      <c r="C224" s="255" t="s">
        <v>239</v>
      </c>
      <c r="D224" s="235"/>
      <c r="E224" s="236"/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4"/>
      <c r="AA224" s="214"/>
      <c r="AB224" s="214"/>
      <c r="AC224" s="214"/>
      <c r="AD224" s="214"/>
      <c r="AE224" s="214"/>
      <c r="AF224" s="214"/>
      <c r="AG224" s="214" t="s">
        <v>138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>
      <c r="A225" s="231"/>
      <c r="B225" s="232"/>
      <c r="C225" s="255" t="s">
        <v>240</v>
      </c>
      <c r="D225" s="235"/>
      <c r="E225" s="236">
        <v>1</v>
      </c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4"/>
      <c r="AA225" s="214"/>
      <c r="AB225" s="214"/>
      <c r="AC225" s="214"/>
      <c r="AD225" s="214"/>
      <c r="AE225" s="214"/>
      <c r="AF225" s="214"/>
      <c r="AG225" s="214" t="s">
        <v>138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>
      <c r="A226" s="231"/>
      <c r="B226" s="232"/>
      <c r="C226" s="255" t="s">
        <v>241</v>
      </c>
      <c r="D226" s="235"/>
      <c r="E226" s="236"/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34"/>
      <c r="Z226" s="214"/>
      <c r="AA226" s="214"/>
      <c r="AB226" s="214"/>
      <c r="AC226" s="214"/>
      <c r="AD226" s="214"/>
      <c r="AE226" s="214"/>
      <c r="AF226" s="214"/>
      <c r="AG226" s="214" t="s">
        <v>138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>
      <c r="A227" s="231"/>
      <c r="B227" s="232"/>
      <c r="C227" s="255" t="s">
        <v>242</v>
      </c>
      <c r="D227" s="235"/>
      <c r="E227" s="236">
        <v>8.9760000000000009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34"/>
      <c r="Z227" s="214"/>
      <c r="AA227" s="214"/>
      <c r="AB227" s="214"/>
      <c r="AC227" s="214"/>
      <c r="AD227" s="214"/>
      <c r="AE227" s="214"/>
      <c r="AF227" s="214"/>
      <c r="AG227" s="214" t="s">
        <v>138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3">
      <c r="A228" s="231"/>
      <c r="B228" s="232"/>
      <c r="C228" s="255" t="s">
        <v>243</v>
      </c>
      <c r="D228" s="235"/>
      <c r="E228" s="236">
        <v>8.9920000000000009</v>
      </c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34"/>
      <c r="Z228" s="214"/>
      <c r="AA228" s="214"/>
      <c r="AB228" s="214"/>
      <c r="AC228" s="214"/>
      <c r="AD228" s="214"/>
      <c r="AE228" s="214"/>
      <c r="AF228" s="214"/>
      <c r="AG228" s="214" t="s">
        <v>138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45">
        <v>10</v>
      </c>
      <c r="B229" s="246" t="s">
        <v>248</v>
      </c>
      <c r="C229" s="254" t="s">
        <v>249</v>
      </c>
      <c r="D229" s="247" t="s">
        <v>131</v>
      </c>
      <c r="E229" s="248">
        <v>372.24</v>
      </c>
      <c r="F229" s="249"/>
      <c r="G229" s="250">
        <f>ROUND(E229*F229,2)</f>
        <v>0</v>
      </c>
      <c r="H229" s="249"/>
      <c r="I229" s="250">
        <f>ROUND(E229*H229,2)</f>
        <v>0</v>
      </c>
      <c r="J229" s="249"/>
      <c r="K229" s="250">
        <f>ROUND(E229*J229,2)</f>
        <v>0</v>
      </c>
      <c r="L229" s="250">
        <v>21</v>
      </c>
      <c r="M229" s="250">
        <f>G229*(1+L229/100)</f>
        <v>0</v>
      </c>
      <c r="N229" s="248">
        <v>3.5E-4</v>
      </c>
      <c r="O229" s="248">
        <f>ROUND(E229*N229,2)</f>
        <v>0.13</v>
      </c>
      <c r="P229" s="248">
        <v>0</v>
      </c>
      <c r="Q229" s="248">
        <f>ROUND(E229*P229,2)</f>
        <v>0</v>
      </c>
      <c r="R229" s="250"/>
      <c r="S229" s="250" t="s">
        <v>132</v>
      </c>
      <c r="T229" s="251" t="s">
        <v>133</v>
      </c>
      <c r="U229" s="234">
        <v>7.0000000000000007E-2</v>
      </c>
      <c r="V229" s="234">
        <f>ROUND(E229*U229,2)</f>
        <v>26.06</v>
      </c>
      <c r="W229" s="234"/>
      <c r="X229" s="234" t="s">
        <v>134</v>
      </c>
      <c r="Y229" s="234" t="s">
        <v>135</v>
      </c>
      <c r="Z229" s="214"/>
      <c r="AA229" s="214"/>
      <c r="AB229" s="214"/>
      <c r="AC229" s="214"/>
      <c r="AD229" s="214"/>
      <c r="AE229" s="214"/>
      <c r="AF229" s="214"/>
      <c r="AG229" s="214" t="s">
        <v>136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2">
      <c r="A230" s="231"/>
      <c r="B230" s="232"/>
      <c r="C230" s="255" t="s">
        <v>250</v>
      </c>
      <c r="D230" s="235"/>
      <c r="E230" s="236"/>
      <c r="F230" s="234"/>
      <c r="G230" s="234"/>
      <c r="H230" s="234"/>
      <c r="I230" s="234"/>
      <c r="J230" s="234"/>
      <c r="K230" s="234"/>
      <c r="L230" s="234"/>
      <c r="M230" s="234"/>
      <c r="N230" s="233"/>
      <c r="O230" s="233"/>
      <c r="P230" s="233"/>
      <c r="Q230" s="233"/>
      <c r="R230" s="234"/>
      <c r="S230" s="234"/>
      <c r="T230" s="234"/>
      <c r="U230" s="234"/>
      <c r="V230" s="234"/>
      <c r="W230" s="234"/>
      <c r="X230" s="234"/>
      <c r="Y230" s="234"/>
      <c r="Z230" s="214"/>
      <c r="AA230" s="214"/>
      <c r="AB230" s="214"/>
      <c r="AC230" s="214"/>
      <c r="AD230" s="214"/>
      <c r="AE230" s="214"/>
      <c r="AF230" s="214"/>
      <c r="AG230" s="214" t="s">
        <v>138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>
      <c r="A231" s="231"/>
      <c r="B231" s="232"/>
      <c r="C231" s="255" t="s">
        <v>173</v>
      </c>
      <c r="D231" s="235"/>
      <c r="E231" s="236"/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4"/>
      <c r="AA231" s="214"/>
      <c r="AB231" s="214"/>
      <c r="AC231" s="214"/>
      <c r="AD231" s="214"/>
      <c r="AE231" s="214"/>
      <c r="AF231" s="214"/>
      <c r="AG231" s="214" t="s">
        <v>138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>
      <c r="A232" s="231"/>
      <c r="B232" s="232"/>
      <c r="C232" s="255" t="s">
        <v>174</v>
      </c>
      <c r="D232" s="235"/>
      <c r="E232" s="236">
        <v>161.94999999999999</v>
      </c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34"/>
      <c r="Z232" s="214"/>
      <c r="AA232" s="214"/>
      <c r="AB232" s="214"/>
      <c r="AC232" s="214"/>
      <c r="AD232" s="214"/>
      <c r="AE232" s="214"/>
      <c r="AF232" s="214"/>
      <c r="AG232" s="214" t="s">
        <v>138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>
      <c r="A233" s="231"/>
      <c r="B233" s="232"/>
      <c r="C233" s="255" t="s">
        <v>251</v>
      </c>
      <c r="D233" s="235"/>
      <c r="E233" s="236"/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34"/>
      <c r="Z233" s="214"/>
      <c r="AA233" s="214"/>
      <c r="AB233" s="214"/>
      <c r="AC233" s="214"/>
      <c r="AD233" s="214"/>
      <c r="AE233" s="214"/>
      <c r="AF233" s="214"/>
      <c r="AG233" s="214" t="s">
        <v>138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>
      <c r="A234" s="231"/>
      <c r="B234" s="232"/>
      <c r="C234" s="255" t="s">
        <v>252</v>
      </c>
      <c r="D234" s="235"/>
      <c r="E234" s="236">
        <v>210.29</v>
      </c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4"/>
      <c r="AA234" s="214"/>
      <c r="AB234" s="214"/>
      <c r="AC234" s="214"/>
      <c r="AD234" s="214"/>
      <c r="AE234" s="214"/>
      <c r="AF234" s="214"/>
      <c r="AG234" s="214" t="s">
        <v>138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>
      <c r="A235" s="238" t="s">
        <v>127</v>
      </c>
      <c r="B235" s="239" t="s">
        <v>72</v>
      </c>
      <c r="C235" s="253" t="s">
        <v>73</v>
      </c>
      <c r="D235" s="240"/>
      <c r="E235" s="241"/>
      <c r="F235" s="242"/>
      <c r="G235" s="242">
        <f>SUMIF(AG236:AG239,"&lt;&gt;NOR",G236:G239)</f>
        <v>0</v>
      </c>
      <c r="H235" s="242"/>
      <c r="I235" s="242">
        <f>SUM(I236:I239)</f>
        <v>0</v>
      </c>
      <c r="J235" s="242"/>
      <c r="K235" s="242">
        <f>SUM(K236:K239)</f>
        <v>0</v>
      </c>
      <c r="L235" s="242"/>
      <c r="M235" s="242">
        <f>SUM(M236:M239)</f>
        <v>0</v>
      </c>
      <c r="N235" s="241"/>
      <c r="O235" s="241">
        <f>SUM(O236:O239)</f>
        <v>1.26</v>
      </c>
      <c r="P235" s="241"/>
      <c r="Q235" s="241">
        <f>SUM(Q236:Q239)</f>
        <v>0</v>
      </c>
      <c r="R235" s="242"/>
      <c r="S235" s="242"/>
      <c r="T235" s="243"/>
      <c r="U235" s="237"/>
      <c r="V235" s="237">
        <f>SUM(V236:V239)</f>
        <v>36.619999999999997</v>
      </c>
      <c r="W235" s="237"/>
      <c r="X235" s="237"/>
      <c r="Y235" s="237"/>
      <c r="AG235" t="s">
        <v>128</v>
      </c>
    </row>
    <row r="236" spans="1:60" ht="33.75" outlineLevel="1">
      <c r="A236" s="245">
        <v>11</v>
      </c>
      <c r="B236" s="246" t="s">
        <v>253</v>
      </c>
      <c r="C236" s="254" t="s">
        <v>254</v>
      </c>
      <c r="D236" s="247" t="s">
        <v>131</v>
      </c>
      <c r="E236" s="248">
        <v>140.85</v>
      </c>
      <c r="F236" s="249"/>
      <c r="G236" s="250">
        <f>ROUND(E236*F236,2)</f>
        <v>0</v>
      </c>
      <c r="H236" s="249"/>
      <c r="I236" s="250">
        <f>ROUND(E236*H236,2)</f>
        <v>0</v>
      </c>
      <c r="J236" s="249"/>
      <c r="K236" s="250">
        <f>ROUND(E236*J236,2)</f>
        <v>0</v>
      </c>
      <c r="L236" s="250">
        <v>21</v>
      </c>
      <c r="M236" s="250">
        <f>G236*(1+L236/100)</f>
        <v>0</v>
      </c>
      <c r="N236" s="248">
        <v>8.9200000000000008E-3</v>
      </c>
      <c r="O236" s="248">
        <f>ROUND(E236*N236,2)</f>
        <v>1.26</v>
      </c>
      <c r="P236" s="248">
        <v>0</v>
      </c>
      <c r="Q236" s="248">
        <f>ROUND(E236*P236,2)</f>
        <v>0</v>
      </c>
      <c r="R236" s="250"/>
      <c r="S236" s="250" t="s">
        <v>132</v>
      </c>
      <c r="T236" s="251" t="s">
        <v>133</v>
      </c>
      <c r="U236" s="234">
        <v>0.26</v>
      </c>
      <c r="V236" s="234">
        <f>ROUND(E236*U236,2)</f>
        <v>36.619999999999997</v>
      </c>
      <c r="W236" s="234"/>
      <c r="X236" s="234" t="s">
        <v>134</v>
      </c>
      <c r="Y236" s="234" t="s">
        <v>135</v>
      </c>
      <c r="Z236" s="214"/>
      <c r="AA236" s="214"/>
      <c r="AB236" s="214"/>
      <c r="AC236" s="214"/>
      <c r="AD236" s="214"/>
      <c r="AE236" s="214"/>
      <c r="AF236" s="214"/>
      <c r="AG236" s="214" t="s">
        <v>136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2">
      <c r="A237" s="231"/>
      <c r="B237" s="232"/>
      <c r="C237" s="255" t="s">
        <v>255</v>
      </c>
      <c r="D237" s="235"/>
      <c r="E237" s="236"/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34"/>
      <c r="Z237" s="214"/>
      <c r="AA237" s="214"/>
      <c r="AB237" s="214"/>
      <c r="AC237" s="214"/>
      <c r="AD237" s="214"/>
      <c r="AE237" s="214"/>
      <c r="AF237" s="214"/>
      <c r="AG237" s="214" t="s">
        <v>138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>
      <c r="A238" s="231"/>
      <c r="B238" s="232"/>
      <c r="C238" s="255" t="s">
        <v>256</v>
      </c>
      <c r="D238" s="235"/>
      <c r="E238" s="236"/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34"/>
      <c r="Z238" s="214"/>
      <c r="AA238" s="214"/>
      <c r="AB238" s="214"/>
      <c r="AC238" s="214"/>
      <c r="AD238" s="214"/>
      <c r="AE238" s="214"/>
      <c r="AF238" s="214"/>
      <c r="AG238" s="214" t="s">
        <v>138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3">
      <c r="A239" s="231"/>
      <c r="B239" s="232"/>
      <c r="C239" s="255" t="s">
        <v>257</v>
      </c>
      <c r="D239" s="235"/>
      <c r="E239" s="236">
        <v>140.85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34"/>
      <c r="Z239" s="214"/>
      <c r="AA239" s="214"/>
      <c r="AB239" s="214"/>
      <c r="AC239" s="214"/>
      <c r="AD239" s="214"/>
      <c r="AE239" s="214"/>
      <c r="AF239" s="214"/>
      <c r="AG239" s="214" t="s">
        <v>138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>
      <c r="A240" s="238" t="s">
        <v>127</v>
      </c>
      <c r="B240" s="239" t="s">
        <v>74</v>
      </c>
      <c r="C240" s="253" t="s">
        <v>75</v>
      </c>
      <c r="D240" s="240"/>
      <c r="E240" s="241"/>
      <c r="F240" s="242"/>
      <c r="G240" s="242">
        <f>SUMIF(AG241:AG248,"&lt;&gt;NOR",G241:G248)</f>
        <v>0</v>
      </c>
      <c r="H240" s="242"/>
      <c r="I240" s="242">
        <f>SUM(I241:I248)</f>
        <v>0</v>
      </c>
      <c r="J240" s="242"/>
      <c r="K240" s="242">
        <f>SUM(K241:K248)</f>
        <v>0</v>
      </c>
      <c r="L240" s="242"/>
      <c r="M240" s="242">
        <f>SUM(M241:M248)</f>
        <v>0</v>
      </c>
      <c r="N240" s="241"/>
      <c r="O240" s="241">
        <f>SUM(O241:O248)</f>
        <v>0.05</v>
      </c>
      <c r="P240" s="241"/>
      <c r="Q240" s="241">
        <f>SUM(Q241:Q248)</f>
        <v>0</v>
      </c>
      <c r="R240" s="242"/>
      <c r="S240" s="242"/>
      <c r="T240" s="243"/>
      <c r="U240" s="237"/>
      <c r="V240" s="237">
        <f>SUM(V241:V248)</f>
        <v>8.84</v>
      </c>
      <c r="W240" s="237"/>
      <c r="X240" s="237"/>
      <c r="Y240" s="237"/>
      <c r="AG240" t="s">
        <v>128</v>
      </c>
    </row>
    <row r="241" spans="1:60" outlineLevel="1">
      <c r="A241" s="245">
        <v>12</v>
      </c>
      <c r="B241" s="246" t="s">
        <v>258</v>
      </c>
      <c r="C241" s="254" t="s">
        <v>259</v>
      </c>
      <c r="D241" s="247" t="s">
        <v>260</v>
      </c>
      <c r="E241" s="248">
        <v>2</v>
      </c>
      <c r="F241" s="249"/>
      <c r="G241" s="250">
        <f>ROUND(E241*F241,2)</f>
        <v>0</v>
      </c>
      <c r="H241" s="249"/>
      <c r="I241" s="250">
        <f>ROUND(E241*H241,2)</f>
        <v>0</v>
      </c>
      <c r="J241" s="249"/>
      <c r="K241" s="250">
        <f>ROUND(E241*J241,2)</f>
        <v>0</v>
      </c>
      <c r="L241" s="250">
        <v>21</v>
      </c>
      <c r="M241" s="250">
        <f>G241*(1+L241/100)</f>
        <v>0</v>
      </c>
      <c r="N241" s="248">
        <v>0</v>
      </c>
      <c r="O241" s="248">
        <f>ROUND(E241*N241,2)</f>
        <v>0</v>
      </c>
      <c r="P241" s="248">
        <v>0</v>
      </c>
      <c r="Q241" s="248">
        <f>ROUND(E241*P241,2)</f>
        <v>0</v>
      </c>
      <c r="R241" s="250"/>
      <c r="S241" s="250" t="s">
        <v>132</v>
      </c>
      <c r="T241" s="251" t="s">
        <v>133</v>
      </c>
      <c r="U241" s="234">
        <v>4.42</v>
      </c>
      <c r="V241" s="234">
        <f>ROUND(E241*U241,2)</f>
        <v>8.84</v>
      </c>
      <c r="W241" s="234"/>
      <c r="X241" s="234" t="s">
        <v>134</v>
      </c>
      <c r="Y241" s="234" t="s">
        <v>135</v>
      </c>
      <c r="Z241" s="214"/>
      <c r="AA241" s="214"/>
      <c r="AB241" s="214"/>
      <c r="AC241" s="214"/>
      <c r="AD241" s="214"/>
      <c r="AE241" s="214"/>
      <c r="AF241" s="214"/>
      <c r="AG241" s="214" t="s">
        <v>261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2">
      <c r="A242" s="231"/>
      <c r="B242" s="232"/>
      <c r="C242" s="256" t="s">
        <v>262</v>
      </c>
      <c r="D242" s="252"/>
      <c r="E242" s="252"/>
      <c r="F242" s="252"/>
      <c r="G242" s="252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4"/>
      <c r="AA242" s="214"/>
      <c r="AB242" s="214"/>
      <c r="AC242" s="214"/>
      <c r="AD242" s="214"/>
      <c r="AE242" s="214"/>
      <c r="AF242" s="214"/>
      <c r="AG242" s="214" t="s">
        <v>263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ht="22.5" outlineLevel="2">
      <c r="A243" s="231"/>
      <c r="B243" s="232"/>
      <c r="C243" s="255" t="s">
        <v>264</v>
      </c>
      <c r="D243" s="235"/>
      <c r="E243" s="236"/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34"/>
      <c r="Z243" s="214"/>
      <c r="AA243" s="214"/>
      <c r="AB243" s="214"/>
      <c r="AC243" s="214"/>
      <c r="AD243" s="214"/>
      <c r="AE243" s="214"/>
      <c r="AF243" s="214"/>
      <c r="AG243" s="214" t="s">
        <v>138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>
      <c r="A244" s="231"/>
      <c r="B244" s="232"/>
      <c r="C244" s="255" t="s">
        <v>265</v>
      </c>
      <c r="D244" s="235"/>
      <c r="E244" s="236">
        <v>2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34"/>
      <c r="Z244" s="214"/>
      <c r="AA244" s="214"/>
      <c r="AB244" s="214"/>
      <c r="AC244" s="214"/>
      <c r="AD244" s="214"/>
      <c r="AE244" s="214"/>
      <c r="AF244" s="214"/>
      <c r="AG244" s="214" t="s">
        <v>138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ht="22.5" outlineLevel="1">
      <c r="A245" s="245">
        <v>13</v>
      </c>
      <c r="B245" s="246" t="s">
        <v>266</v>
      </c>
      <c r="C245" s="254" t="s">
        <v>267</v>
      </c>
      <c r="D245" s="247" t="s">
        <v>260</v>
      </c>
      <c r="E245" s="248">
        <v>2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2.5000000000000001E-2</v>
      </c>
      <c r="O245" s="248">
        <f>ROUND(E245*N245,2)</f>
        <v>0.05</v>
      </c>
      <c r="P245" s="248">
        <v>0</v>
      </c>
      <c r="Q245" s="248">
        <f>ROUND(E245*P245,2)</f>
        <v>0</v>
      </c>
      <c r="R245" s="250"/>
      <c r="S245" s="250" t="s">
        <v>268</v>
      </c>
      <c r="T245" s="251" t="s">
        <v>269</v>
      </c>
      <c r="U245" s="234">
        <v>0</v>
      </c>
      <c r="V245" s="234">
        <f>ROUND(E245*U245,2)</f>
        <v>0</v>
      </c>
      <c r="W245" s="234"/>
      <c r="X245" s="234" t="s">
        <v>134</v>
      </c>
      <c r="Y245" s="234" t="s">
        <v>135</v>
      </c>
      <c r="Z245" s="214"/>
      <c r="AA245" s="214"/>
      <c r="AB245" s="214"/>
      <c r="AC245" s="214"/>
      <c r="AD245" s="214"/>
      <c r="AE245" s="214"/>
      <c r="AF245" s="214"/>
      <c r="AG245" s="214" t="s">
        <v>136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ht="33.75" outlineLevel="2">
      <c r="A246" s="231"/>
      <c r="B246" s="232"/>
      <c r="C246" s="255" t="s">
        <v>270</v>
      </c>
      <c r="D246" s="235"/>
      <c r="E246" s="236"/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4"/>
      <c r="AA246" s="214"/>
      <c r="AB246" s="214"/>
      <c r="AC246" s="214"/>
      <c r="AD246" s="214"/>
      <c r="AE246" s="214"/>
      <c r="AF246" s="214"/>
      <c r="AG246" s="214" t="s">
        <v>138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>
      <c r="A247" s="231"/>
      <c r="B247" s="232"/>
      <c r="C247" s="255" t="s">
        <v>271</v>
      </c>
      <c r="D247" s="235"/>
      <c r="E247" s="236"/>
      <c r="F247" s="234"/>
      <c r="G247" s="234"/>
      <c r="H247" s="234"/>
      <c r="I247" s="234"/>
      <c r="J247" s="234"/>
      <c r="K247" s="234"/>
      <c r="L247" s="234"/>
      <c r="M247" s="234"/>
      <c r="N247" s="233"/>
      <c r="O247" s="233"/>
      <c r="P247" s="233"/>
      <c r="Q247" s="233"/>
      <c r="R247" s="234"/>
      <c r="S247" s="234"/>
      <c r="T247" s="234"/>
      <c r="U247" s="234"/>
      <c r="V247" s="234"/>
      <c r="W247" s="234"/>
      <c r="X247" s="234"/>
      <c r="Y247" s="234"/>
      <c r="Z247" s="214"/>
      <c r="AA247" s="214"/>
      <c r="AB247" s="214"/>
      <c r="AC247" s="214"/>
      <c r="AD247" s="214"/>
      <c r="AE247" s="214"/>
      <c r="AF247" s="214"/>
      <c r="AG247" s="214" t="s">
        <v>138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>
      <c r="A248" s="231"/>
      <c r="B248" s="232"/>
      <c r="C248" s="255" t="s">
        <v>265</v>
      </c>
      <c r="D248" s="235"/>
      <c r="E248" s="236">
        <v>2</v>
      </c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34"/>
      <c r="Z248" s="214"/>
      <c r="AA248" s="214"/>
      <c r="AB248" s="214"/>
      <c r="AC248" s="214"/>
      <c r="AD248" s="214"/>
      <c r="AE248" s="214"/>
      <c r="AF248" s="214"/>
      <c r="AG248" s="214" t="s">
        <v>138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>
      <c r="A249" s="238" t="s">
        <v>127</v>
      </c>
      <c r="B249" s="239" t="s">
        <v>76</v>
      </c>
      <c r="C249" s="253" t="s">
        <v>77</v>
      </c>
      <c r="D249" s="240"/>
      <c r="E249" s="241"/>
      <c r="F249" s="242"/>
      <c r="G249" s="242">
        <f>SUMIF(AG250:AG252,"&lt;&gt;NOR",G250:G252)</f>
        <v>0</v>
      </c>
      <c r="H249" s="242"/>
      <c r="I249" s="242">
        <f>SUM(I250:I252)</f>
        <v>0</v>
      </c>
      <c r="J249" s="242"/>
      <c r="K249" s="242">
        <f>SUM(K250:K252)</f>
        <v>0</v>
      </c>
      <c r="L249" s="242"/>
      <c r="M249" s="242">
        <f>SUM(M250:M252)</f>
        <v>0</v>
      </c>
      <c r="N249" s="241"/>
      <c r="O249" s="241">
        <f>SUM(O250:O252)</f>
        <v>0.18</v>
      </c>
      <c r="P249" s="241"/>
      <c r="Q249" s="241">
        <f>SUM(Q250:Q252)</f>
        <v>0</v>
      </c>
      <c r="R249" s="242"/>
      <c r="S249" s="242"/>
      <c r="T249" s="243"/>
      <c r="U249" s="237"/>
      <c r="V249" s="237">
        <f>SUM(V250:V252)</f>
        <v>27</v>
      </c>
      <c r="W249" s="237"/>
      <c r="X249" s="237"/>
      <c r="Y249" s="237"/>
      <c r="AG249" t="s">
        <v>128</v>
      </c>
    </row>
    <row r="250" spans="1:60" outlineLevel="1">
      <c r="A250" s="245">
        <v>14</v>
      </c>
      <c r="B250" s="246" t="s">
        <v>272</v>
      </c>
      <c r="C250" s="254" t="s">
        <v>273</v>
      </c>
      <c r="D250" s="247" t="s">
        <v>131</v>
      </c>
      <c r="E250" s="248">
        <v>150</v>
      </c>
      <c r="F250" s="249"/>
      <c r="G250" s="250">
        <f>ROUND(E250*F250,2)</f>
        <v>0</v>
      </c>
      <c r="H250" s="249"/>
      <c r="I250" s="250">
        <f>ROUND(E250*H250,2)</f>
        <v>0</v>
      </c>
      <c r="J250" s="249"/>
      <c r="K250" s="250">
        <f>ROUND(E250*J250,2)</f>
        <v>0</v>
      </c>
      <c r="L250" s="250">
        <v>21</v>
      </c>
      <c r="M250" s="250">
        <f>G250*(1+L250/100)</f>
        <v>0</v>
      </c>
      <c r="N250" s="248">
        <v>1.2099999999999999E-3</v>
      </c>
      <c r="O250" s="248">
        <f>ROUND(E250*N250,2)</f>
        <v>0.18</v>
      </c>
      <c r="P250" s="248">
        <v>0</v>
      </c>
      <c r="Q250" s="248">
        <f>ROUND(E250*P250,2)</f>
        <v>0</v>
      </c>
      <c r="R250" s="250"/>
      <c r="S250" s="250" t="s">
        <v>132</v>
      </c>
      <c r="T250" s="251" t="s">
        <v>133</v>
      </c>
      <c r="U250" s="234">
        <v>0.18</v>
      </c>
      <c r="V250" s="234">
        <f>ROUND(E250*U250,2)</f>
        <v>27</v>
      </c>
      <c r="W250" s="234"/>
      <c r="X250" s="234" t="s">
        <v>134</v>
      </c>
      <c r="Y250" s="234" t="s">
        <v>135</v>
      </c>
      <c r="Z250" s="214"/>
      <c r="AA250" s="214"/>
      <c r="AB250" s="214"/>
      <c r="AC250" s="214"/>
      <c r="AD250" s="214"/>
      <c r="AE250" s="214"/>
      <c r="AF250" s="214"/>
      <c r="AG250" s="214" t="s">
        <v>136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2">
      <c r="A251" s="231"/>
      <c r="B251" s="232"/>
      <c r="C251" s="255" t="s">
        <v>274</v>
      </c>
      <c r="D251" s="235"/>
      <c r="E251" s="236"/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34"/>
      <c r="Z251" s="214"/>
      <c r="AA251" s="214"/>
      <c r="AB251" s="214"/>
      <c r="AC251" s="214"/>
      <c r="AD251" s="214"/>
      <c r="AE251" s="214"/>
      <c r="AF251" s="214"/>
      <c r="AG251" s="214" t="s">
        <v>138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>
      <c r="A252" s="231"/>
      <c r="B252" s="232"/>
      <c r="C252" s="255" t="s">
        <v>275</v>
      </c>
      <c r="D252" s="235"/>
      <c r="E252" s="236">
        <v>150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34"/>
      <c r="Z252" s="214"/>
      <c r="AA252" s="214"/>
      <c r="AB252" s="214"/>
      <c r="AC252" s="214"/>
      <c r="AD252" s="214"/>
      <c r="AE252" s="214"/>
      <c r="AF252" s="214"/>
      <c r="AG252" s="214" t="s">
        <v>138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5.5">
      <c r="A253" s="238" t="s">
        <v>127</v>
      </c>
      <c r="B253" s="239" t="s">
        <v>78</v>
      </c>
      <c r="C253" s="253" t="s">
        <v>79</v>
      </c>
      <c r="D253" s="240"/>
      <c r="E253" s="241"/>
      <c r="F253" s="242"/>
      <c r="G253" s="242">
        <f>SUMIF(AG254:AG256,"&lt;&gt;NOR",G254:G256)</f>
        <v>0</v>
      </c>
      <c r="H253" s="242"/>
      <c r="I253" s="242">
        <f>SUM(I254:I256)</f>
        <v>0</v>
      </c>
      <c r="J253" s="242"/>
      <c r="K253" s="242">
        <f>SUM(K254:K256)</f>
        <v>0</v>
      </c>
      <c r="L253" s="242"/>
      <c r="M253" s="242">
        <f>SUM(M254:M256)</f>
        <v>0</v>
      </c>
      <c r="N253" s="241"/>
      <c r="O253" s="241">
        <f>SUM(O254:O256)</f>
        <v>0.01</v>
      </c>
      <c r="P253" s="241"/>
      <c r="Q253" s="241">
        <f>SUM(Q254:Q256)</f>
        <v>0</v>
      </c>
      <c r="R253" s="242"/>
      <c r="S253" s="242"/>
      <c r="T253" s="243"/>
      <c r="U253" s="237"/>
      <c r="V253" s="237">
        <f>SUM(V254:V256)</f>
        <v>52.7</v>
      </c>
      <c r="W253" s="237"/>
      <c r="X253" s="237"/>
      <c r="Y253" s="237"/>
      <c r="AG253" t="s">
        <v>128</v>
      </c>
    </row>
    <row r="254" spans="1:60" outlineLevel="1">
      <c r="A254" s="245">
        <v>15</v>
      </c>
      <c r="B254" s="246" t="s">
        <v>276</v>
      </c>
      <c r="C254" s="254" t="s">
        <v>277</v>
      </c>
      <c r="D254" s="247" t="s">
        <v>131</v>
      </c>
      <c r="E254" s="248">
        <v>170</v>
      </c>
      <c r="F254" s="249"/>
      <c r="G254" s="250">
        <f>ROUND(E254*F254,2)</f>
        <v>0</v>
      </c>
      <c r="H254" s="249"/>
      <c r="I254" s="250">
        <f>ROUND(E254*H254,2)</f>
        <v>0</v>
      </c>
      <c r="J254" s="249"/>
      <c r="K254" s="250">
        <f>ROUND(E254*J254,2)</f>
        <v>0</v>
      </c>
      <c r="L254" s="250">
        <v>21</v>
      </c>
      <c r="M254" s="250">
        <f>G254*(1+L254/100)</f>
        <v>0</v>
      </c>
      <c r="N254" s="248">
        <v>4.0000000000000003E-5</v>
      </c>
      <c r="O254" s="248">
        <f>ROUND(E254*N254,2)</f>
        <v>0.01</v>
      </c>
      <c r="P254" s="248">
        <v>0</v>
      </c>
      <c r="Q254" s="248">
        <f>ROUND(E254*P254,2)</f>
        <v>0</v>
      </c>
      <c r="R254" s="250"/>
      <c r="S254" s="250" t="s">
        <v>132</v>
      </c>
      <c r="T254" s="251" t="s">
        <v>133</v>
      </c>
      <c r="U254" s="234">
        <v>0.31</v>
      </c>
      <c r="V254" s="234">
        <f>ROUND(E254*U254,2)</f>
        <v>52.7</v>
      </c>
      <c r="W254" s="234"/>
      <c r="X254" s="234" t="s">
        <v>134</v>
      </c>
      <c r="Y254" s="234" t="s">
        <v>135</v>
      </c>
      <c r="Z254" s="214"/>
      <c r="AA254" s="214"/>
      <c r="AB254" s="214"/>
      <c r="AC254" s="214"/>
      <c r="AD254" s="214"/>
      <c r="AE254" s="214"/>
      <c r="AF254" s="214"/>
      <c r="AG254" s="214" t="s">
        <v>278</v>
      </c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2">
      <c r="A255" s="231"/>
      <c r="B255" s="232"/>
      <c r="C255" s="255" t="s">
        <v>279</v>
      </c>
      <c r="D255" s="235"/>
      <c r="E255" s="236"/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34"/>
      <c r="Z255" s="214"/>
      <c r="AA255" s="214"/>
      <c r="AB255" s="214"/>
      <c r="AC255" s="214"/>
      <c r="AD255" s="214"/>
      <c r="AE255" s="214"/>
      <c r="AF255" s="214"/>
      <c r="AG255" s="214" t="s">
        <v>138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>
      <c r="A256" s="231"/>
      <c r="B256" s="232"/>
      <c r="C256" s="255" t="s">
        <v>280</v>
      </c>
      <c r="D256" s="235"/>
      <c r="E256" s="236">
        <v>170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34"/>
      <c r="Z256" s="214"/>
      <c r="AA256" s="214"/>
      <c r="AB256" s="214"/>
      <c r="AC256" s="214"/>
      <c r="AD256" s="214"/>
      <c r="AE256" s="214"/>
      <c r="AF256" s="214"/>
      <c r="AG256" s="214" t="s">
        <v>138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>
      <c r="A257" s="238" t="s">
        <v>127</v>
      </c>
      <c r="B257" s="239" t="s">
        <v>80</v>
      </c>
      <c r="C257" s="253" t="s">
        <v>81</v>
      </c>
      <c r="D257" s="240"/>
      <c r="E257" s="241"/>
      <c r="F257" s="242"/>
      <c r="G257" s="242">
        <f>SUMIF(AG258:AG404,"&lt;&gt;NOR",G258:G404)</f>
        <v>0</v>
      </c>
      <c r="H257" s="242"/>
      <c r="I257" s="242">
        <f>SUM(I258:I404)</f>
        <v>0</v>
      </c>
      <c r="J257" s="242"/>
      <c r="K257" s="242">
        <f>SUM(K258:K404)</f>
        <v>0</v>
      </c>
      <c r="L257" s="242"/>
      <c r="M257" s="242">
        <f>SUM(M258:M404)</f>
        <v>0</v>
      </c>
      <c r="N257" s="241"/>
      <c r="O257" s="241">
        <f>SUM(O258:O404)</f>
        <v>0.01</v>
      </c>
      <c r="P257" s="241"/>
      <c r="Q257" s="241">
        <f>SUM(Q258:Q404)</f>
        <v>18.610000000000003</v>
      </c>
      <c r="R257" s="242"/>
      <c r="S257" s="242"/>
      <c r="T257" s="243"/>
      <c r="U257" s="237"/>
      <c r="V257" s="237">
        <f>SUM(V258:V404)</f>
        <v>161.04999999999998</v>
      </c>
      <c r="W257" s="237"/>
      <c r="X257" s="237"/>
      <c r="Y257" s="237"/>
      <c r="AG257" t="s">
        <v>128</v>
      </c>
    </row>
    <row r="258" spans="1:60" outlineLevel="1">
      <c r="A258" s="245">
        <v>16</v>
      </c>
      <c r="B258" s="246" t="s">
        <v>281</v>
      </c>
      <c r="C258" s="254" t="s">
        <v>282</v>
      </c>
      <c r="D258" s="247" t="s">
        <v>283</v>
      </c>
      <c r="E258" s="248">
        <v>1</v>
      </c>
      <c r="F258" s="249"/>
      <c r="G258" s="250">
        <f>ROUND(E258*F258,2)</f>
        <v>0</v>
      </c>
      <c r="H258" s="249"/>
      <c r="I258" s="250">
        <f>ROUND(E258*H258,2)</f>
        <v>0</v>
      </c>
      <c r="J258" s="249"/>
      <c r="K258" s="250">
        <f>ROUND(E258*J258,2)</f>
        <v>0</v>
      </c>
      <c r="L258" s="250">
        <v>21</v>
      </c>
      <c r="M258" s="250">
        <f>G258*(1+L258/100)</f>
        <v>0</v>
      </c>
      <c r="N258" s="248">
        <v>1.2800000000000001E-3</v>
      </c>
      <c r="O258" s="248">
        <f>ROUND(E258*N258,2)</f>
        <v>0</v>
      </c>
      <c r="P258" s="248">
        <v>1.8</v>
      </c>
      <c r="Q258" s="248">
        <f>ROUND(E258*P258,2)</f>
        <v>1.8</v>
      </c>
      <c r="R258" s="250"/>
      <c r="S258" s="250" t="s">
        <v>132</v>
      </c>
      <c r="T258" s="251" t="s">
        <v>133</v>
      </c>
      <c r="U258" s="234">
        <v>1.52</v>
      </c>
      <c r="V258" s="234">
        <f>ROUND(E258*U258,2)</f>
        <v>1.52</v>
      </c>
      <c r="W258" s="234"/>
      <c r="X258" s="234" t="s">
        <v>134</v>
      </c>
      <c r="Y258" s="234" t="s">
        <v>135</v>
      </c>
      <c r="Z258" s="214"/>
      <c r="AA258" s="214"/>
      <c r="AB258" s="214"/>
      <c r="AC258" s="214"/>
      <c r="AD258" s="214"/>
      <c r="AE258" s="214"/>
      <c r="AF258" s="214"/>
      <c r="AG258" s="214" t="s">
        <v>136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22.5" outlineLevel="2">
      <c r="A259" s="231"/>
      <c r="B259" s="232"/>
      <c r="C259" s="255" t="s">
        <v>284</v>
      </c>
      <c r="D259" s="235"/>
      <c r="E259" s="236"/>
      <c r="F259" s="234"/>
      <c r="G259" s="234"/>
      <c r="H259" s="234"/>
      <c r="I259" s="234"/>
      <c r="J259" s="234"/>
      <c r="K259" s="234"/>
      <c r="L259" s="234"/>
      <c r="M259" s="234"/>
      <c r="N259" s="233"/>
      <c r="O259" s="233"/>
      <c r="P259" s="233"/>
      <c r="Q259" s="233"/>
      <c r="R259" s="234"/>
      <c r="S259" s="234"/>
      <c r="T259" s="234"/>
      <c r="U259" s="234"/>
      <c r="V259" s="234"/>
      <c r="W259" s="234"/>
      <c r="X259" s="234"/>
      <c r="Y259" s="234"/>
      <c r="Z259" s="214"/>
      <c r="AA259" s="214"/>
      <c r="AB259" s="214"/>
      <c r="AC259" s="214"/>
      <c r="AD259" s="214"/>
      <c r="AE259" s="214"/>
      <c r="AF259" s="214"/>
      <c r="AG259" s="214" t="s">
        <v>138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>
      <c r="A260" s="231"/>
      <c r="B260" s="232"/>
      <c r="C260" s="255" t="s">
        <v>285</v>
      </c>
      <c r="D260" s="235"/>
      <c r="E260" s="236"/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4"/>
      <c r="AA260" s="214"/>
      <c r="AB260" s="214"/>
      <c r="AC260" s="214"/>
      <c r="AD260" s="214"/>
      <c r="AE260" s="214"/>
      <c r="AF260" s="214"/>
      <c r="AG260" s="214" t="s">
        <v>138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>
      <c r="A261" s="231"/>
      <c r="B261" s="232"/>
      <c r="C261" s="255" t="s">
        <v>286</v>
      </c>
      <c r="D261" s="235"/>
      <c r="E261" s="236">
        <v>1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34"/>
      <c r="Z261" s="214"/>
      <c r="AA261" s="214"/>
      <c r="AB261" s="214"/>
      <c r="AC261" s="214"/>
      <c r="AD261" s="214"/>
      <c r="AE261" s="214"/>
      <c r="AF261" s="214"/>
      <c r="AG261" s="214" t="s">
        <v>138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45">
        <v>17</v>
      </c>
      <c r="B262" s="246" t="s">
        <v>287</v>
      </c>
      <c r="C262" s="254" t="s">
        <v>288</v>
      </c>
      <c r="D262" s="247" t="s">
        <v>131</v>
      </c>
      <c r="E262" s="248">
        <v>140.85</v>
      </c>
      <c r="F262" s="249"/>
      <c r="G262" s="250">
        <f>ROUND(E262*F262,2)</f>
        <v>0</v>
      </c>
      <c r="H262" s="249"/>
      <c r="I262" s="250">
        <f>ROUND(E262*H262,2)</f>
        <v>0</v>
      </c>
      <c r="J262" s="249"/>
      <c r="K262" s="250">
        <f>ROUND(E262*J262,2)</f>
        <v>0</v>
      </c>
      <c r="L262" s="250">
        <v>21</v>
      </c>
      <c r="M262" s="250">
        <f>G262*(1+L262/100)</f>
        <v>0</v>
      </c>
      <c r="N262" s="248">
        <v>0</v>
      </c>
      <c r="O262" s="248">
        <f>ROUND(E262*N262,2)</f>
        <v>0</v>
      </c>
      <c r="P262" s="248">
        <v>1.26E-2</v>
      </c>
      <c r="Q262" s="248">
        <f>ROUND(E262*P262,2)</f>
        <v>1.77</v>
      </c>
      <c r="R262" s="250"/>
      <c r="S262" s="250" t="s">
        <v>132</v>
      </c>
      <c r="T262" s="251" t="s">
        <v>133</v>
      </c>
      <c r="U262" s="234">
        <v>0.33</v>
      </c>
      <c r="V262" s="234">
        <f>ROUND(E262*U262,2)</f>
        <v>46.48</v>
      </c>
      <c r="W262" s="234"/>
      <c r="X262" s="234" t="s">
        <v>134</v>
      </c>
      <c r="Y262" s="234" t="s">
        <v>135</v>
      </c>
      <c r="Z262" s="214"/>
      <c r="AA262" s="214"/>
      <c r="AB262" s="214"/>
      <c r="AC262" s="214"/>
      <c r="AD262" s="214"/>
      <c r="AE262" s="214"/>
      <c r="AF262" s="214"/>
      <c r="AG262" s="214" t="s">
        <v>136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2">
      <c r="A263" s="231"/>
      <c r="B263" s="232"/>
      <c r="C263" s="255" t="s">
        <v>289</v>
      </c>
      <c r="D263" s="235"/>
      <c r="E263" s="236"/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34"/>
      <c r="Z263" s="214"/>
      <c r="AA263" s="214"/>
      <c r="AB263" s="214"/>
      <c r="AC263" s="214"/>
      <c r="AD263" s="214"/>
      <c r="AE263" s="214"/>
      <c r="AF263" s="214"/>
      <c r="AG263" s="214" t="s">
        <v>138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>
      <c r="A264" s="231"/>
      <c r="B264" s="232"/>
      <c r="C264" s="255" t="s">
        <v>290</v>
      </c>
      <c r="D264" s="235"/>
      <c r="E264" s="236"/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34"/>
      <c r="Z264" s="214"/>
      <c r="AA264" s="214"/>
      <c r="AB264" s="214"/>
      <c r="AC264" s="214"/>
      <c r="AD264" s="214"/>
      <c r="AE264" s="214"/>
      <c r="AF264" s="214"/>
      <c r="AG264" s="214" t="s">
        <v>138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>
      <c r="A265" s="231"/>
      <c r="B265" s="232"/>
      <c r="C265" s="255" t="s">
        <v>257</v>
      </c>
      <c r="D265" s="235"/>
      <c r="E265" s="236">
        <v>140.85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34"/>
      <c r="Z265" s="214"/>
      <c r="AA265" s="214"/>
      <c r="AB265" s="214"/>
      <c r="AC265" s="214"/>
      <c r="AD265" s="214"/>
      <c r="AE265" s="214"/>
      <c r="AF265" s="214"/>
      <c r="AG265" s="214" t="s">
        <v>138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ht="22.5" outlineLevel="1">
      <c r="A266" s="245">
        <v>18</v>
      </c>
      <c r="B266" s="246" t="s">
        <v>291</v>
      </c>
      <c r="C266" s="254" t="s">
        <v>292</v>
      </c>
      <c r="D266" s="247" t="s">
        <v>131</v>
      </c>
      <c r="E266" s="248">
        <v>140.85325</v>
      </c>
      <c r="F266" s="249"/>
      <c r="G266" s="250">
        <f>ROUND(E266*F266,2)</f>
        <v>0</v>
      </c>
      <c r="H266" s="249"/>
      <c r="I266" s="250">
        <f>ROUND(E266*H266,2)</f>
        <v>0</v>
      </c>
      <c r="J266" s="249"/>
      <c r="K266" s="250">
        <f>ROUND(E266*J266,2)</f>
        <v>0</v>
      </c>
      <c r="L266" s="250">
        <v>21</v>
      </c>
      <c r="M266" s="250">
        <f>G266*(1+L266/100)</f>
        <v>0</v>
      </c>
      <c r="N266" s="248">
        <v>0</v>
      </c>
      <c r="O266" s="248">
        <f>ROUND(E266*N266,2)</f>
        <v>0</v>
      </c>
      <c r="P266" s="248">
        <v>0.02</v>
      </c>
      <c r="Q266" s="248">
        <f>ROUND(E266*P266,2)</f>
        <v>2.82</v>
      </c>
      <c r="R266" s="250"/>
      <c r="S266" s="250" t="s">
        <v>132</v>
      </c>
      <c r="T266" s="251" t="s">
        <v>133</v>
      </c>
      <c r="U266" s="234">
        <v>0.08</v>
      </c>
      <c r="V266" s="234">
        <f>ROUND(E266*U266,2)</f>
        <v>11.27</v>
      </c>
      <c r="W266" s="234"/>
      <c r="X266" s="234" t="s">
        <v>134</v>
      </c>
      <c r="Y266" s="234" t="s">
        <v>135</v>
      </c>
      <c r="Z266" s="214"/>
      <c r="AA266" s="214"/>
      <c r="AB266" s="214"/>
      <c r="AC266" s="214"/>
      <c r="AD266" s="214"/>
      <c r="AE266" s="214"/>
      <c r="AF266" s="214"/>
      <c r="AG266" s="214" t="s">
        <v>136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2">
      <c r="A267" s="231"/>
      <c r="B267" s="232"/>
      <c r="C267" s="255" t="s">
        <v>293</v>
      </c>
      <c r="D267" s="235"/>
      <c r="E267" s="236"/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34"/>
      <c r="Z267" s="214"/>
      <c r="AA267" s="214"/>
      <c r="AB267" s="214"/>
      <c r="AC267" s="214"/>
      <c r="AD267" s="214"/>
      <c r="AE267" s="214"/>
      <c r="AF267" s="214"/>
      <c r="AG267" s="214" t="s">
        <v>138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>
      <c r="A268" s="231"/>
      <c r="B268" s="232"/>
      <c r="C268" s="255" t="s">
        <v>294</v>
      </c>
      <c r="D268" s="235"/>
      <c r="E268" s="236"/>
      <c r="F268" s="234"/>
      <c r="G268" s="234"/>
      <c r="H268" s="234"/>
      <c r="I268" s="234"/>
      <c r="J268" s="234"/>
      <c r="K268" s="234"/>
      <c r="L268" s="234"/>
      <c r="M268" s="234"/>
      <c r="N268" s="233"/>
      <c r="O268" s="233"/>
      <c r="P268" s="233"/>
      <c r="Q268" s="233"/>
      <c r="R268" s="234"/>
      <c r="S268" s="234"/>
      <c r="T268" s="234"/>
      <c r="U268" s="234"/>
      <c r="V268" s="234"/>
      <c r="W268" s="234"/>
      <c r="X268" s="234"/>
      <c r="Y268" s="234"/>
      <c r="Z268" s="214"/>
      <c r="AA268" s="214"/>
      <c r="AB268" s="214"/>
      <c r="AC268" s="214"/>
      <c r="AD268" s="214"/>
      <c r="AE268" s="214"/>
      <c r="AF268" s="214"/>
      <c r="AG268" s="214" t="s">
        <v>138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22.5" outlineLevel="3">
      <c r="A269" s="231"/>
      <c r="B269" s="232"/>
      <c r="C269" s="255" t="s">
        <v>152</v>
      </c>
      <c r="D269" s="235"/>
      <c r="E269" s="236"/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4"/>
      <c r="AA269" s="214"/>
      <c r="AB269" s="214"/>
      <c r="AC269" s="214"/>
      <c r="AD269" s="214"/>
      <c r="AE269" s="214"/>
      <c r="AF269" s="214"/>
      <c r="AG269" s="214" t="s">
        <v>138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>
      <c r="A270" s="231"/>
      <c r="B270" s="232"/>
      <c r="C270" s="255" t="s">
        <v>153</v>
      </c>
      <c r="D270" s="235"/>
      <c r="E270" s="236">
        <v>46.491500000000002</v>
      </c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34"/>
      <c r="Z270" s="214"/>
      <c r="AA270" s="214"/>
      <c r="AB270" s="214"/>
      <c r="AC270" s="214"/>
      <c r="AD270" s="214"/>
      <c r="AE270" s="214"/>
      <c r="AF270" s="214"/>
      <c r="AG270" s="214" t="s">
        <v>138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>
      <c r="A271" s="231"/>
      <c r="B271" s="232"/>
      <c r="C271" s="255" t="s">
        <v>154</v>
      </c>
      <c r="D271" s="235"/>
      <c r="E271" s="236">
        <v>-0.22090000000000001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4"/>
      <c r="AA271" s="214"/>
      <c r="AB271" s="214"/>
      <c r="AC271" s="214"/>
      <c r="AD271" s="214"/>
      <c r="AE271" s="214"/>
      <c r="AF271" s="214"/>
      <c r="AG271" s="214" t="s">
        <v>138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>
      <c r="A272" s="231"/>
      <c r="B272" s="232"/>
      <c r="C272" s="255" t="s">
        <v>155</v>
      </c>
      <c r="D272" s="235"/>
      <c r="E272" s="236">
        <v>-8.3199999999999996E-2</v>
      </c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4"/>
      <c r="AA272" s="214"/>
      <c r="AB272" s="214"/>
      <c r="AC272" s="214"/>
      <c r="AD272" s="214"/>
      <c r="AE272" s="214"/>
      <c r="AF272" s="214"/>
      <c r="AG272" s="214" t="s">
        <v>138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>
      <c r="A273" s="231"/>
      <c r="B273" s="232"/>
      <c r="C273" s="255" t="s">
        <v>156</v>
      </c>
      <c r="D273" s="235"/>
      <c r="E273" s="236">
        <v>-8.9599999999999999E-2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34"/>
      <c r="Z273" s="214"/>
      <c r="AA273" s="214"/>
      <c r="AB273" s="214"/>
      <c r="AC273" s="214"/>
      <c r="AD273" s="214"/>
      <c r="AE273" s="214"/>
      <c r="AF273" s="214"/>
      <c r="AG273" s="214" t="s">
        <v>138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>
      <c r="A274" s="231"/>
      <c r="B274" s="232"/>
      <c r="C274" s="255" t="s">
        <v>157</v>
      </c>
      <c r="D274" s="235"/>
      <c r="E274" s="236">
        <v>-7.4999999999999997E-2</v>
      </c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34"/>
      <c r="Z274" s="214"/>
      <c r="AA274" s="214"/>
      <c r="AB274" s="214"/>
      <c r="AC274" s="214"/>
      <c r="AD274" s="214"/>
      <c r="AE274" s="214"/>
      <c r="AF274" s="214"/>
      <c r="AG274" s="214" t="s">
        <v>138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>
      <c r="A275" s="231"/>
      <c r="B275" s="232"/>
      <c r="C275" s="255" t="s">
        <v>295</v>
      </c>
      <c r="D275" s="235"/>
      <c r="E275" s="236"/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34"/>
      <c r="Z275" s="214"/>
      <c r="AA275" s="214"/>
      <c r="AB275" s="214"/>
      <c r="AC275" s="214"/>
      <c r="AD275" s="214"/>
      <c r="AE275" s="214"/>
      <c r="AF275" s="214"/>
      <c r="AG275" s="214" t="s">
        <v>138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>
      <c r="A276" s="231"/>
      <c r="B276" s="232"/>
      <c r="C276" s="255" t="s">
        <v>160</v>
      </c>
      <c r="D276" s="235"/>
      <c r="E276" s="236">
        <v>82.191450000000003</v>
      </c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4"/>
      <c r="AA276" s="214"/>
      <c r="AB276" s="214"/>
      <c r="AC276" s="214"/>
      <c r="AD276" s="214"/>
      <c r="AE276" s="214"/>
      <c r="AF276" s="214"/>
      <c r="AG276" s="214" t="s">
        <v>138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>
      <c r="A277" s="231"/>
      <c r="B277" s="232"/>
      <c r="C277" s="255" t="s">
        <v>296</v>
      </c>
      <c r="D277" s="235"/>
      <c r="E277" s="236">
        <v>-44.870399999999997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34"/>
      <c r="Z277" s="214"/>
      <c r="AA277" s="214"/>
      <c r="AB277" s="214"/>
      <c r="AC277" s="214"/>
      <c r="AD277" s="214"/>
      <c r="AE277" s="214"/>
      <c r="AF277" s="214"/>
      <c r="AG277" s="214" t="s">
        <v>138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>
      <c r="A278" s="231"/>
      <c r="B278" s="232"/>
      <c r="C278" s="255" t="s">
        <v>161</v>
      </c>
      <c r="D278" s="235"/>
      <c r="E278" s="236">
        <v>-0.17019999999999999</v>
      </c>
      <c r="F278" s="234"/>
      <c r="G278" s="234"/>
      <c r="H278" s="234"/>
      <c r="I278" s="234"/>
      <c r="J278" s="234"/>
      <c r="K278" s="234"/>
      <c r="L278" s="234"/>
      <c r="M278" s="234"/>
      <c r="N278" s="233"/>
      <c r="O278" s="233"/>
      <c r="P278" s="233"/>
      <c r="Q278" s="233"/>
      <c r="R278" s="234"/>
      <c r="S278" s="234"/>
      <c r="T278" s="234"/>
      <c r="U278" s="234"/>
      <c r="V278" s="234"/>
      <c r="W278" s="234"/>
      <c r="X278" s="234"/>
      <c r="Y278" s="234"/>
      <c r="Z278" s="214"/>
      <c r="AA278" s="214"/>
      <c r="AB278" s="214"/>
      <c r="AC278" s="214"/>
      <c r="AD278" s="214"/>
      <c r="AE278" s="214"/>
      <c r="AF278" s="214"/>
      <c r="AG278" s="214" t="s">
        <v>138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>
      <c r="A279" s="231"/>
      <c r="B279" s="232"/>
      <c r="C279" s="255" t="s">
        <v>162</v>
      </c>
      <c r="D279" s="235"/>
      <c r="E279" s="236">
        <v>-3.9199999999999999E-2</v>
      </c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34"/>
      <c r="Z279" s="214"/>
      <c r="AA279" s="214"/>
      <c r="AB279" s="214"/>
      <c r="AC279" s="214"/>
      <c r="AD279" s="214"/>
      <c r="AE279" s="214"/>
      <c r="AF279" s="214"/>
      <c r="AG279" s="214" t="s">
        <v>138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>
      <c r="A280" s="231"/>
      <c r="B280" s="232"/>
      <c r="C280" s="255" t="s">
        <v>163</v>
      </c>
      <c r="D280" s="235"/>
      <c r="E280" s="236">
        <v>-0.1938</v>
      </c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34"/>
      <c r="Z280" s="214"/>
      <c r="AA280" s="214"/>
      <c r="AB280" s="214"/>
      <c r="AC280" s="214"/>
      <c r="AD280" s="214"/>
      <c r="AE280" s="214"/>
      <c r="AF280" s="214"/>
      <c r="AG280" s="214" t="s">
        <v>138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ht="22.5" outlineLevel="3">
      <c r="A281" s="231"/>
      <c r="B281" s="232"/>
      <c r="C281" s="255" t="s">
        <v>164</v>
      </c>
      <c r="D281" s="235"/>
      <c r="E281" s="236"/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34"/>
      <c r="Z281" s="214"/>
      <c r="AA281" s="214"/>
      <c r="AB281" s="214"/>
      <c r="AC281" s="214"/>
      <c r="AD281" s="214"/>
      <c r="AE281" s="214"/>
      <c r="AF281" s="214"/>
      <c r="AG281" s="214" t="s">
        <v>138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>
      <c r="A282" s="231"/>
      <c r="B282" s="232"/>
      <c r="C282" s="255" t="s">
        <v>165</v>
      </c>
      <c r="D282" s="235"/>
      <c r="E282" s="236">
        <v>43.506599999999999</v>
      </c>
      <c r="F282" s="234"/>
      <c r="G282" s="234"/>
      <c r="H282" s="234"/>
      <c r="I282" s="234"/>
      <c r="J282" s="234"/>
      <c r="K282" s="234"/>
      <c r="L282" s="234"/>
      <c r="M282" s="234"/>
      <c r="N282" s="233"/>
      <c r="O282" s="233"/>
      <c r="P282" s="233"/>
      <c r="Q282" s="233"/>
      <c r="R282" s="234"/>
      <c r="S282" s="234"/>
      <c r="T282" s="234"/>
      <c r="U282" s="234"/>
      <c r="V282" s="234"/>
      <c r="W282" s="234"/>
      <c r="X282" s="234"/>
      <c r="Y282" s="234"/>
      <c r="Z282" s="214"/>
      <c r="AA282" s="214"/>
      <c r="AB282" s="214"/>
      <c r="AC282" s="214"/>
      <c r="AD282" s="214"/>
      <c r="AE282" s="214"/>
      <c r="AF282" s="214"/>
      <c r="AG282" s="214" t="s">
        <v>138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>
      <c r="A283" s="231"/>
      <c r="B283" s="232"/>
      <c r="C283" s="255" t="s">
        <v>166</v>
      </c>
      <c r="D283" s="235"/>
      <c r="E283" s="236">
        <v>-0.36</v>
      </c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34"/>
      <c r="Z283" s="214"/>
      <c r="AA283" s="214"/>
      <c r="AB283" s="214"/>
      <c r="AC283" s="214"/>
      <c r="AD283" s="214"/>
      <c r="AE283" s="214"/>
      <c r="AF283" s="214"/>
      <c r="AG283" s="214" t="s">
        <v>138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>
      <c r="A284" s="231"/>
      <c r="B284" s="232"/>
      <c r="C284" s="255" t="s">
        <v>167</v>
      </c>
      <c r="D284" s="235"/>
      <c r="E284" s="236">
        <v>-2.4E-2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34"/>
      <c r="Z284" s="214"/>
      <c r="AA284" s="214"/>
      <c r="AB284" s="214"/>
      <c r="AC284" s="214"/>
      <c r="AD284" s="214"/>
      <c r="AE284" s="214"/>
      <c r="AF284" s="214"/>
      <c r="AG284" s="214" t="s">
        <v>138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>
      <c r="A285" s="231"/>
      <c r="B285" s="232"/>
      <c r="C285" s="255" t="s">
        <v>297</v>
      </c>
      <c r="D285" s="235"/>
      <c r="E285" s="236"/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34"/>
      <c r="Z285" s="214"/>
      <c r="AA285" s="214"/>
      <c r="AB285" s="214"/>
      <c r="AC285" s="214"/>
      <c r="AD285" s="214"/>
      <c r="AE285" s="214"/>
      <c r="AF285" s="214"/>
      <c r="AG285" s="214" t="s">
        <v>138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>
      <c r="A286" s="231"/>
      <c r="B286" s="232"/>
      <c r="C286" s="255" t="s">
        <v>298</v>
      </c>
      <c r="D286" s="235"/>
      <c r="E286" s="236">
        <v>14.79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34"/>
      <c r="Z286" s="214"/>
      <c r="AA286" s="214"/>
      <c r="AB286" s="214"/>
      <c r="AC286" s="214"/>
      <c r="AD286" s="214"/>
      <c r="AE286" s="214"/>
      <c r="AF286" s="214"/>
      <c r="AG286" s="214" t="s">
        <v>138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ht="22.5" outlineLevel="1">
      <c r="A287" s="245">
        <v>19</v>
      </c>
      <c r="B287" s="246" t="s">
        <v>299</v>
      </c>
      <c r="C287" s="254" t="s">
        <v>300</v>
      </c>
      <c r="D287" s="247" t="s">
        <v>260</v>
      </c>
      <c r="E287" s="248">
        <v>4</v>
      </c>
      <c r="F287" s="249"/>
      <c r="G287" s="250">
        <f>ROUND(E287*F287,2)</f>
        <v>0</v>
      </c>
      <c r="H287" s="249"/>
      <c r="I287" s="250">
        <f>ROUND(E287*H287,2)</f>
        <v>0</v>
      </c>
      <c r="J287" s="249"/>
      <c r="K287" s="250">
        <f>ROUND(E287*J287,2)</f>
        <v>0</v>
      </c>
      <c r="L287" s="250">
        <v>21</v>
      </c>
      <c r="M287" s="250">
        <f>G287*(1+L287/100)</f>
        <v>0</v>
      </c>
      <c r="N287" s="248">
        <v>0</v>
      </c>
      <c r="O287" s="248">
        <f>ROUND(E287*N287,2)</f>
        <v>0</v>
      </c>
      <c r="P287" s="248">
        <v>0</v>
      </c>
      <c r="Q287" s="248">
        <f>ROUND(E287*P287,2)</f>
        <v>0</v>
      </c>
      <c r="R287" s="250"/>
      <c r="S287" s="250" t="s">
        <v>132</v>
      </c>
      <c r="T287" s="251" t="s">
        <v>133</v>
      </c>
      <c r="U287" s="234">
        <v>0.05</v>
      </c>
      <c r="V287" s="234">
        <f>ROUND(E287*U287,2)</f>
        <v>0.2</v>
      </c>
      <c r="W287" s="234"/>
      <c r="X287" s="234" t="s">
        <v>134</v>
      </c>
      <c r="Y287" s="234" t="s">
        <v>135</v>
      </c>
      <c r="Z287" s="214"/>
      <c r="AA287" s="214"/>
      <c r="AB287" s="214"/>
      <c r="AC287" s="214"/>
      <c r="AD287" s="214"/>
      <c r="AE287" s="214"/>
      <c r="AF287" s="214"/>
      <c r="AG287" s="214" t="s">
        <v>136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22.5" outlineLevel="2">
      <c r="A288" s="231"/>
      <c r="B288" s="232"/>
      <c r="C288" s="255" t="s">
        <v>301</v>
      </c>
      <c r="D288" s="235"/>
      <c r="E288" s="236"/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34"/>
      <c r="Z288" s="214"/>
      <c r="AA288" s="214"/>
      <c r="AB288" s="214"/>
      <c r="AC288" s="214"/>
      <c r="AD288" s="214"/>
      <c r="AE288" s="214"/>
      <c r="AF288" s="214"/>
      <c r="AG288" s="214" t="s">
        <v>138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>
      <c r="A289" s="231"/>
      <c r="B289" s="232"/>
      <c r="C289" s="255" t="s">
        <v>302</v>
      </c>
      <c r="D289" s="235"/>
      <c r="E289" s="236">
        <v>4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34"/>
      <c r="Z289" s="214"/>
      <c r="AA289" s="214"/>
      <c r="AB289" s="214"/>
      <c r="AC289" s="214"/>
      <c r="AD289" s="214"/>
      <c r="AE289" s="214"/>
      <c r="AF289" s="214"/>
      <c r="AG289" s="214" t="s">
        <v>138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>
      <c r="A290" s="245">
        <v>20</v>
      </c>
      <c r="B290" s="246" t="s">
        <v>303</v>
      </c>
      <c r="C290" s="254" t="s">
        <v>304</v>
      </c>
      <c r="D290" s="247" t="s">
        <v>131</v>
      </c>
      <c r="E290" s="248">
        <v>14.8</v>
      </c>
      <c r="F290" s="249"/>
      <c r="G290" s="250">
        <f>ROUND(E290*F290,2)</f>
        <v>0</v>
      </c>
      <c r="H290" s="249"/>
      <c r="I290" s="250">
        <f>ROUND(E290*H290,2)</f>
        <v>0</v>
      </c>
      <c r="J290" s="249"/>
      <c r="K290" s="250">
        <f>ROUND(E290*J290,2)</f>
        <v>0</v>
      </c>
      <c r="L290" s="250">
        <v>21</v>
      </c>
      <c r="M290" s="250">
        <f>G290*(1+L290/100)</f>
        <v>0</v>
      </c>
      <c r="N290" s="248">
        <v>1E-3</v>
      </c>
      <c r="O290" s="248">
        <f>ROUND(E290*N290,2)</f>
        <v>0.01</v>
      </c>
      <c r="P290" s="248">
        <v>6.3E-2</v>
      </c>
      <c r="Q290" s="248">
        <f>ROUND(E290*P290,2)</f>
        <v>0.93</v>
      </c>
      <c r="R290" s="250"/>
      <c r="S290" s="250" t="s">
        <v>132</v>
      </c>
      <c r="T290" s="251" t="s">
        <v>133</v>
      </c>
      <c r="U290" s="234">
        <v>0.71799999999999997</v>
      </c>
      <c r="V290" s="234">
        <f>ROUND(E290*U290,2)</f>
        <v>10.63</v>
      </c>
      <c r="W290" s="234"/>
      <c r="X290" s="234" t="s">
        <v>134</v>
      </c>
      <c r="Y290" s="234" t="s">
        <v>135</v>
      </c>
      <c r="Z290" s="214"/>
      <c r="AA290" s="214"/>
      <c r="AB290" s="214"/>
      <c r="AC290" s="214"/>
      <c r="AD290" s="214"/>
      <c r="AE290" s="214"/>
      <c r="AF290" s="214"/>
      <c r="AG290" s="214" t="s">
        <v>136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ht="22.5" outlineLevel="2">
      <c r="A291" s="231"/>
      <c r="B291" s="232"/>
      <c r="C291" s="255" t="s">
        <v>305</v>
      </c>
      <c r="D291" s="235"/>
      <c r="E291" s="236"/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34"/>
      <c r="Z291" s="214"/>
      <c r="AA291" s="214"/>
      <c r="AB291" s="214"/>
      <c r="AC291" s="214"/>
      <c r="AD291" s="214"/>
      <c r="AE291" s="214"/>
      <c r="AF291" s="214"/>
      <c r="AG291" s="214" t="s">
        <v>138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>
      <c r="A292" s="231"/>
      <c r="B292" s="232"/>
      <c r="C292" s="255" t="s">
        <v>306</v>
      </c>
      <c r="D292" s="235"/>
      <c r="E292" s="236"/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34"/>
      <c r="Z292" s="214"/>
      <c r="AA292" s="214"/>
      <c r="AB292" s="214"/>
      <c r="AC292" s="214"/>
      <c r="AD292" s="214"/>
      <c r="AE292" s="214"/>
      <c r="AF292" s="214"/>
      <c r="AG292" s="214" t="s">
        <v>138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3">
      <c r="A293" s="231"/>
      <c r="B293" s="232"/>
      <c r="C293" s="255" t="s">
        <v>307</v>
      </c>
      <c r="D293" s="235"/>
      <c r="E293" s="236">
        <v>14.8</v>
      </c>
      <c r="F293" s="234"/>
      <c r="G293" s="234"/>
      <c r="H293" s="234"/>
      <c r="I293" s="234"/>
      <c r="J293" s="234"/>
      <c r="K293" s="234"/>
      <c r="L293" s="234"/>
      <c r="M293" s="234"/>
      <c r="N293" s="233"/>
      <c r="O293" s="233"/>
      <c r="P293" s="233"/>
      <c r="Q293" s="233"/>
      <c r="R293" s="234"/>
      <c r="S293" s="234"/>
      <c r="T293" s="234"/>
      <c r="U293" s="234"/>
      <c r="V293" s="234"/>
      <c r="W293" s="234"/>
      <c r="X293" s="234"/>
      <c r="Y293" s="234"/>
      <c r="Z293" s="214"/>
      <c r="AA293" s="214"/>
      <c r="AB293" s="214"/>
      <c r="AC293" s="214"/>
      <c r="AD293" s="214"/>
      <c r="AE293" s="214"/>
      <c r="AF293" s="214"/>
      <c r="AG293" s="214" t="s">
        <v>138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>
      <c r="A294" s="245">
        <v>21</v>
      </c>
      <c r="B294" s="246" t="s">
        <v>308</v>
      </c>
      <c r="C294" s="254" t="s">
        <v>309</v>
      </c>
      <c r="D294" s="247" t="s">
        <v>131</v>
      </c>
      <c r="E294" s="248">
        <v>114.07604000000001</v>
      </c>
      <c r="F294" s="249"/>
      <c r="G294" s="250">
        <f>ROUND(E294*F294,2)</f>
        <v>0</v>
      </c>
      <c r="H294" s="249"/>
      <c r="I294" s="250">
        <f>ROUND(E294*H294,2)</f>
        <v>0</v>
      </c>
      <c r="J294" s="249"/>
      <c r="K294" s="250">
        <f>ROUND(E294*J294,2)</f>
        <v>0</v>
      </c>
      <c r="L294" s="250">
        <v>21</v>
      </c>
      <c r="M294" s="250">
        <f>G294*(1+L294/100)</f>
        <v>0</v>
      </c>
      <c r="N294" s="248">
        <v>0</v>
      </c>
      <c r="O294" s="248">
        <f>ROUND(E294*N294,2)</f>
        <v>0</v>
      </c>
      <c r="P294" s="248">
        <v>6.8000000000000005E-2</v>
      </c>
      <c r="Q294" s="248">
        <f>ROUND(E294*P294,2)</f>
        <v>7.76</v>
      </c>
      <c r="R294" s="250"/>
      <c r="S294" s="250" t="s">
        <v>132</v>
      </c>
      <c r="T294" s="251" t="s">
        <v>133</v>
      </c>
      <c r="U294" s="234">
        <v>0.3</v>
      </c>
      <c r="V294" s="234">
        <f>ROUND(E294*U294,2)</f>
        <v>34.22</v>
      </c>
      <c r="W294" s="234"/>
      <c r="X294" s="234" t="s">
        <v>134</v>
      </c>
      <c r="Y294" s="234" t="s">
        <v>135</v>
      </c>
      <c r="Z294" s="214"/>
      <c r="AA294" s="214"/>
      <c r="AB294" s="214"/>
      <c r="AC294" s="214"/>
      <c r="AD294" s="214"/>
      <c r="AE294" s="214"/>
      <c r="AF294" s="214"/>
      <c r="AG294" s="214" t="s">
        <v>136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2">
      <c r="A295" s="231"/>
      <c r="B295" s="232"/>
      <c r="C295" s="255" t="s">
        <v>310</v>
      </c>
      <c r="D295" s="235"/>
      <c r="E295" s="236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34"/>
      <c r="Z295" s="214"/>
      <c r="AA295" s="214"/>
      <c r="AB295" s="214"/>
      <c r="AC295" s="214"/>
      <c r="AD295" s="214"/>
      <c r="AE295" s="214"/>
      <c r="AF295" s="214"/>
      <c r="AG295" s="214" t="s">
        <v>138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>
      <c r="A296" s="231"/>
      <c r="B296" s="232"/>
      <c r="C296" s="255" t="s">
        <v>311</v>
      </c>
      <c r="D296" s="235"/>
      <c r="E296" s="236"/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34"/>
      <c r="Z296" s="214"/>
      <c r="AA296" s="214"/>
      <c r="AB296" s="214"/>
      <c r="AC296" s="214"/>
      <c r="AD296" s="214"/>
      <c r="AE296" s="214"/>
      <c r="AF296" s="214"/>
      <c r="AG296" s="214" t="s">
        <v>138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3">
      <c r="A297" s="231"/>
      <c r="B297" s="232"/>
      <c r="C297" s="255" t="s">
        <v>230</v>
      </c>
      <c r="D297" s="235"/>
      <c r="E297" s="236">
        <v>4.9800000000000004</v>
      </c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34"/>
      <c r="Z297" s="214"/>
      <c r="AA297" s="214"/>
      <c r="AB297" s="214"/>
      <c r="AC297" s="214"/>
      <c r="AD297" s="214"/>
      <c r="AE297" s="214"/>
      <c r="AF297" s="214"/>
      <c r="AG297" s="214" t="s">
        <v>138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3">
      <c r="A298" s="231"/>
      <c r="B298" s="232"/>
      <c r="C298" s="255" t="s">
        <v>231</v>
      </c>
      <c r="D298" s="235"/>
      <c r="E298" s="236">
        <v>5.64</v>
      </c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34"/>
      <c r="Z298" s="214"/>
      <c r="AA298" s="214"/>
      <c r="AB298" s="214"/>
      <c r="AC298" s="214"/>
      <c r="AD298" s="214"/>
      <c r="AE298" s="214"/>
      <c r="AF298" s="214"/>
      <c r="AG298" s="214" t="s">
        <v>138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ht="22.5" outlineLevel="3">
      <c r="A299" s="231"/>
      <c r="B299" s="232"/>
      <c r="C299" s="255" t="s">
        <v>191</v>
      </c>
      <c r="D299" s="235"/>
      <c r="E299" s="236"/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34"/>
      <c r="Z299" s="214"/>
      <c r="AA299" s="214"/>
      <c r="AB299" s="214"/>
      <c r="AC299" s="214"/>
      <c r="AD299" s="214"/>
      <c r="AE299" s="214"/>
      <c r="AF299" s="214"/>
      <c r="AG299" s="214" t="s">
        <v>138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>
      <c r="A300" s="231"/>
      <c r="B300" s="232"/>
      <c r="C300" s="255" t="s">
        <v>193</v>
      </c>
      <c r="D300" s="235"/>
      <c r="E300" s="236"/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34"/>
      <c r="Z300" s="214"/>
      <c r="AA300" s="214"/>
      <c r="AB300" s="214"/>
      <c r="AC300" s="214"/>
      <c r="AD300" s="214"/>
      <c r="AE300" s="214"/>
      <c r="AF300" s="214"/>
      <c r="AG300" s="214" t="s">
        <v>138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3">
      <c r="A301" s="231"/>
      <c r="B301" s="232"/>
      <c r="C301" s="255" t="s">
        <v>194</v>
      </c>
      <c r="D301" s="235"/>
      <c r="E301" s="236">
        <v>4.3890000000000002</v>
      </c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34"/>
      <c r="Z301" s="214"/>
      <c r="AA301" s="214"/>
      <c r="AB301" s="214"/>
      <c r="AC301" s="214"/>
      <c r="AD301" s="214"/>
      <c r="AE301" s="214"/>
      <c r="AF301" s="214"/>
      <c r="AG301" s="214" t="s">
        <v>138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3">
      <c r="A302" s="231"/>
      <c r="B302" s="232"/>
      <c r="C302" s="255" t="s">
        <v>195</v>
      </c>
      <c r="D302" s="235"/>
      <c r="E302" s="236">
        <v>0.378</v>
      </c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34"/>
      <c r="Z302" s="214"/>
      <c r="AA302" s="214"/>
      <c r="AB302" s="214"/>
      <c r="AC302" s="214"/>
      <c r="AD302" s="214"/>
      <c r="AE302" s="214"/>
      <c r="AF302" s="214"/>
      <c r="AG302" s="214" t="s">
        <v>138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>
      <c r="A303" s="231"/>
      <c r="B303" s="232"/>
      <c r="C303" s="255" t="s">
        <v>196</v>
      </c>
      <c r="D303" s="235"/>
      <c r="E303" s="236">
        <v>0.75239999999999996</v>
      </c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34"/>
      <c r="Z303" s="214"/>
      <c r="AA303" s="214"/>
      <c r="AB303" s="214"/>
      <c r="AC303" s="214"/>
      <c r="AD303" s="214"/>
      <c r="AE303" s="214"/>
      <c r="AF303" s="214"/>
      <c r="AG303" s="214" t="s">
        <v>138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>
      <c r="A304" s="231"/>
      <c r="B304" s="232"/>
      <c r="C304" s="255" t="s">
        <v>197</v>
      </c>
      <c r="D304" s="235"/>
      <c r="E304" s="236"/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34"/>
      <c r="Z304" s="214"/>
      <c r="AA304" s="214"/>
      <c r="AB304" s="214"/>
      <c r="AC304" s="214"/>
      <c r="AD304" s="214"/>
      <c r="AE304" s="214"/>
      <c r="AF304" s="214"/>
      <c r="AG304" s="214" t="s">
        <v>138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>
      <c r="A305" s="231"/>
      <c r="B305" s="232"/>
      <c r="C305" s="255" t="s">
        <v>198</v>
      </c>
      <c r="D305" s="235"/>
      <c r="E305" s="236">
        <v>7.6965000000000003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34"/>
      <c r="Z305" s="214"/>
      <c r="AA305" s="214"/>
      <c r="AB305" s="214"/>
      <c r="AC305" s="214"/>
      <c r="AD305" s="214"/>
      <c r="AE305" s="214"/>
      <c r="AF305" s="214"/>
      <c r="AG305" s="214" t="s">
        <v>138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>
      <c r="A306" s="231"/>
      <c r="B306" s="232"/>
      <c r="C306" s="255" t="s">
        <v>199</v>
      </c>
      <c r="D306" s="235"/>
      <c r="E306" s="236">
        <v>1.4021999999999999</v>
      </c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34"/>
      <c r="Z306" s="214"/>
      <c r="AA306" s="214"/>
      <c r="AB306" s="214"/>
      <c r="AC306" s="214"/>
      <c r="AD306" s="214"/>
      <c r="AE306" s="214"/>
      <c r="AF306" s="214"/>
      <c r="AG306" s="214" t="s">
        <v>138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3">
      <c r="A307" s="231"/>
      <c r="B307" s="232"/>
      <c r="C307" s="255" t="s">
        <v>200</v>
      </c>
      <c r="D307" s="235"/>
      <c r="E307" s="236"/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34"/>
      <c r="Z307" s="214"/>
      <c r="AA307" s="214"/>
      <c r="AB307" s="214"/>
      <c r="AC307" s="214"/>
      <c r="AD307" s="214"/>
      <c r="AE307" s="214"/>
      <c r="AF307" s="214"/>
      <c r="AG307" s="214" t="s">
        <v>138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3">
      <c r="A308" s="231"/>
      <c r="B308" s="232"/>
      <c r="C308" s="255" t="s">
        <v>201</v>
      </c>
      <c r="D308" s="235"/>
      <c r="E308" s="236">
        <v>11.718</v>
      </c>
      <c r="F308" s="234"/>
      <c r="G308" s="234"/>
      <c r="H308" s="234"/>
      <c r="I308" s="234"/>
      <c r="J308" s="234"/>
      <c r="K308" s="234"/>
      <c r="L308" s="234"/>
      <c r="M308" s="234"/>
      <c r="N308" s="233"/>
      <c r="O308" s="233"/>
      <c r="P308" s="233"/>
      <c r="Q308" s="233"/>
      <c r="R308" s="234"/>
      <c r="S308" s="234"/>
      <c r="T308" s="234"/>
      <c r="U308" s="234"/>
      <c r="V308" s="234"/>
      <c r="W308" s="234"/>
      <c r="X308" s="234"/>
      <c r="Y308" s="234"/>
      <c r="Z308" s="214"/>
      <c r="AA308" s="214"/>
      <c r="AB308" s="214"/>
      <c r="AC308" s="214"/>
      <c r="AD308" s="214"/>
      <c r="AE308" s="214"/>
      <c r="AF308" s="214"/>
      <c r="AG308" s="214" t="s">
        <v>138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>
      <c r="A309" s="231"/>
      <c r="B309" s="232"/>
      <c r="C309" s="255" t="s">
        <v>202</v>
      </c>
      <c r="D309" s="235"/>
      <c r="E309" s="236">
        <v>2.0087999999999999</v>
      </c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34"/>
      <c r="Z309" s="214"/>
      <c r="AA309" s="214"/>
      <c r="AB309" s="214"/>
      <c r="AC309" s="214"/>
      <c r="AD309" s="214"/>
      <c r="AE309" s="214"/>
      <c r="AF309" s="214"/>
      <c r="AG309" s="214" t="s">
        <v>138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>
      <c r="A310" s="231"/>
      <c r="B310" s="232"/>
      <c r="C310" s="255" t="s">
        <v>195</v>
      </c>
      <c r="D310" s="235"/>
      <c r="E310" s="236">
        <v>0.378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34"/>
      <c r="Z310" s="214"/>
      <c r="AA310" s="214"/>
      <c r="AB310" s="214"/>
      <c r="AC310" s="214"/>
      <c r="AD310" s="214"/>
      <c r="AE310" s="214"/>
      <c r="AF310" s="214"/>
      <c r="AG310" s="214" t="s">
        <v>138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3">
      <c r="A311" s="231"/>
      <c r="B311" s="232"/>
      <c r="C311" s="255" t="s">
        <v>203</v>
      </c>
      <c r="D311" s="235"/>
      <c r="E311" s="236"/>
      <c r="F311" s="234"/>
      <c r="G311" s="234"/>
      <c r="H311" s="234"/>
      <c r="I311" s="234"/>
      <c r="J311" s="234"/>
      <c r="K311" s="234"/>
      <c r="L311" s="234"/>
      <c r="M311" s="234"/>
      <c r="N311" s="233"/>
      <c r="O311" s="233"/>
      <c r="P311" s="233"/>
      <c r="Q311" s="233"/>
      <c r="R311" s="234"/>
      <c r="S311" s="234"/>
      <c r="T311" s="234"/>
      <c r="U311" s="234"/>
      <c r="V311" s="234"/>
      <c r="W311" s="234"/>
      <c r="X311" s="234"/>
      <c r="Y311" s="234"/>
      <c r="Z311" s="214"/>
      <c r="AA311" s="214"/>
      <c r="AB311" s="214"/>
      <c r="AC311" s="214"/>
      <c r="AD311" s="214"/>
      <c r="AE311" s="214"/>
      <c r="AF311" s="214"/>
      <c r="AG311" s="214" t="s">
        <v>138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3">
      <c r="A312" s="231"/>
      <c r="B312" s="232"/>
      <c r="C312" s="255" t="s">
        <v>193</v>
      </c>
      <c r="D312" s="235"/>
      <c r="E312" s="236"/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34"/>
      <c r="Z312" s="214"/>
      <c r="AA312" s="214"/>
      <c r="AB312" s="214"/>
      <c r="AC312" s="214"/>
      <c r="AD312" s="214"/>
      <c r="AE312" s="214"/>
      <c r="AF312" s="214"/>
      <c r="AG312" s="214" t="s">
        <v>138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>
      <c r="A313" s="231"/>
      <c r="B313" s="232"/>
      <c r="C313" s="255" t="s">
        <v>204</v>
      </c>
      <c r="D313" s="235"/>
      <c r="E313" s="236">
        <v>5.2249999999999996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34"/>
      <c r="Z313" s="214"/>
      <c r="AA313" s="214"/>
      <c r="AB313" s="214"/>
      <c r="AC313" s="214"/>
      <c r="AD313" s="214"/>
      <c r="AE313" s="214"/>
      <c r="AF313" s="214"/>
      <c r="AG313" s="214" t="s">
        <v>138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3">
      <c r="A314" s="231"/>
      <c r="B314" s="232"/>
      <c r="C314" s="255" t="s">
        <v>197</v>
      </c>
      <c r="D314" s="235"/>
      <c r="E314" s="236"/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34"/>
      <c r="Z314" s="214"/>
      <c r="AA314" s="214"/>
      <c r="AB314" s="214"/>
      <c r="AC314" s="214"/>
      <c r="AD314" s="214"/>
      <c r="AE314" s="214"/>
      <c r="AF314" s="214"/>
      <c r="AG314" s="214" t="s">
        <v>138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3">
      <c r="A315" s="231"/>
      <c r="B315" s="232"/>
      <c r="C315" s="255" t="s">
        <v>205</v>
      </c>
      <c r="D315" s="235"/>
      <c r="E315" s="236">
        <v>21.053699999999999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34"/>
      <c r="Z315" s="214"/>
      <c r="AA315" s="214"/>
      <c r="AB315" s="214"/>
      <c r="AC315" s="214"/>
      <c r="AD315" s="214"/>
      <c r="AE315" s="214"/>
      <c r="AF315" s="214"/>
      <c r="AG315" s="214" t="s">
        <v>138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3">
      <c r="A316" s="231"/>
      <c r="B316" s="232"/>
      <c r="C316" s="255" t="s">
        <v>200</v>
      </c>
      <c r="D316" s="235"/>
      <c r="E316" s="236"/>
      <c r="F316" s="234"/>
      <c r="G316" s="234"/>
      <c r="H316" s="234"/>
      <c r="I316" s="234"/>
      <c r="J316" s="234"/>
      <c r="K316" s="234"/>
      <c r="L316" s="234"/>
      <c r="M316" s="234"/>
      <c r="N316" s="233"/>
      <c r="O316" s="233"/>
      <c r="P316" s="233"/>
      <c r="Q316" s="233"/>
      <c r="R316" s="234"/>
      <c r="S316" s="234"/>
      <c r="T316" s="234"/>
      <c r="U316" s="234"/>
      <c r="V316" s="234"/>
      <c r="W316" s="234"/>
      <c r="X316" s="234"/>
      <c r="Y316" s="234"/>
      <c r="Z316" s="214"/>
      <c r="AA316" s="214"/>
      <c r="AB316" s="214"/>
      <c r="AC316" s="214"/>
      <c r="AD316" s="214"/>
      <c r="AE316" s="214"/>
      <c r="AF316" s="214"/>
      <c r="AG316" s="214" t="s">
        <v>138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3">
      <c r="A317" s="231"/>
      <c r="B317" s="232"/>
      <c r="C317" s="255" t="s">
        <v>206</v>
      </c>
      <c r="D317" s="235"/>
      <c r="E317" s="236">
        <v>10.39968</v>
      </c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34"/>
      <c r="Z317" s="214"/>
      <c r="AA317" s="214"/>
      <c r="AB317" s="214"/>
      <c r="AC317" s="214"/>
      <c r="AD317" s="214"/>
      <c r="AE317" s="214"/>
      <c r="AF317" s="214"/>
      <c r="AG317" s="214" t="s">
        <v>138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3">
      <c r="A318" s="231"/>
      <c r="B318" s="232"/>
      <c r="C318" s="255" t="s">
        <v>207</v>
      </c>
      <c r="D318" s="235"/>
      <c r="E318" s="236">
        <v>13.79856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34"/>
      <c r="Z318" s="214"/>
      <c r="AA318" s="214"/>
      <c r="AB318" s="214"/>
      <c r="AC318" s="214"/>
      <c r="AD318" s="214"/>
      <c r="AE318" s="214"/>
      <c r="AF318" s="214"/>
      <c r="AG318" s="214" t="s">
        <v>138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3">
      <c r="A319" s="231"/>
      <c r="B319" s="232"/>
      <c r="C319" s="255" t="s">
        <v>208</v>
      </c>
      <c r="D319" s="235"/>
      <c r="E319" s="236"/>
      <c r="F319" s="234"/>
      <c r="G319" s="234"/>
      <c r="H319" s="234"/>
      <c r="I319" s="234"/>
      <c r="J319" s="234"/>
      <c r="K319" s="234"/>
      <c r="L319" s="234"/>
      <c r="M319" s="234"/>
      <c r="N319" s="233"/>
      <c r="O319" s="233"/>
      <c r="P319" s="233"/>
      <c r="Q319" s="233"/>
      <c r="R319" s="234"/>
      <c r="S319" s="234"/>
      <c r="T319" s="234"/>
      <c r="U319" s="234"/>
      <c r="V319" s="234"/>
      <c r="W319" s="234"/>
      <c r="X319" s="234"/>
      <c r="Y319" s="234"/>
      <c r="Z319" s="214"/>
      <c r="AA319" s="214"/>
      <c r="AB319" s="214"/>
      <c r="AC319" s="214"/>
      <c r="AD319" s="214"/>
      <c r="AE319" s="214"/>
      <c r="AF319" s="214"/>
      <c r="AG319" s="214" t="s">
        <v>138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>
      <c r="A320" s="231"/>
      <c r="B320" s="232"/>
      <c r="C320" s="255" t="s">
        <v>209</v>
      </c>
      <c r="D320" s="235"/>
      <c r="E320" s="236">
        <v>3.8639999999999999</v>
      </c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34"/>
      <c r="Z320" s="214"/>
      <c r="AA320" s="214"/>
      <c r="AB320" s="214"/>
      <c r="AC320" s="214"/>
      <c r="AD320" s="214"/>
      <c r="AE320" s="214"/>
      <c r="AF320" s="214"/>
      <c r="AG320" s="214" t="s">
        <v>138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>
      <c r="A321" s="231"/>
      <c r="B321" s="232"/>
      <c r="C321" s="255" t="s">
        <v>210</v>
      </c>
      <c r="D321" s="235"/>
      <c r="E321" s="236">
        <v>0.33119999999999999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34"/>
      <c r="Z321" s="214"/>
      <c r="AA321" s="214"/>
      <c r="AB321" s="214"/>
      <c r="AC321" s="214"/>
      <c r="AD321" s="214"/>
      <c r="AE321" s="214"/>
      <c r="AF321" s="214"/>
      <c r="AG321" s="214" t="s">
        <v>138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3">
      <c r="A322" s="231"/>
      <c r="B322" s="232"/>
      <c r="C322" s="255" t="s">
        <v>211</v>
      </c>
      <c r="D322" s="235"/>
      <c r="E322" s="236">
        <v>8.5793999999999997</v>
      </c>
      <c r="F322" s="234"/>
      <c r="G322" s="234"/>
      <c r="H322" s="234"/>
      <c r="I322" s="234"/>
      <c r="J322" s="234"/>
      <c r="K322" s="234"/>
      <c r="L322" s="234"/>
      <c r="M322" s="234"/>
      <c r="N322" s="233"/>
      <c r="O322" s="233"/>
      <c r="P322" s="233"/>
      <c r="Q322" s="233"/>
      <c r="R322" s="234"/>
      <c r="S322" s="234"/>
      <c r="T322" s="234"/>
      <c r="U322" s="234"/>
      <c r="V322" s="234"/>
      <c r="W322" s="234"/>
      <c r="X322" s="234"/>
      <c r="Y322" s="234"/>
      <c r="Z322" s="214"/>
      <c r="AA322" s="214"/>
      <c r="AB322" s="214"/>
      <c r="AC322" s="214"/>
      <c r="AD322" s="214"/>
      <c r="AE322" s="214"/>
      <c r="AF322" s="214"/>
      <c r="AG322" s="214" t="s">
        <v>138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>
      <c r="A323" s="231"/>
      <c r="B323" s="232"/>
      <c r="C323" s="255" t="s">
        <v>212</v>
      </c>
      <c r="D323" s="235"/>
      <c r="E323" s="236"/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34"/>
      <c r="Z323" s="214"/>
      <c r="AA323" s="214"/>
      <c r="AB323" s="214"/>
      <c r="AC323" s="214"/>
      <c r="AD323" s="214"/>
      <c r="AE323" s="214"/>
      <c r="AF323" s="214"/>
      <c r="AG323" s="214" t="s">
        <v>138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>
      <c r="A324" s="231"/>
      <c r="B324" s="232"/>
      <c r="C324" s="255" t="s">
        <v>213</v>
      </c>
      <c r="D324" s="235"/>
      <c r="E324" s="236">
        <v>11.4816</v>
      </c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34"/>
      <c r="Z324" s="214"/>
      <c r="AA324" s="214"/>
      <c r="AB324" s="214"/>
      <c r="AC324" s="214"/>
      <c r="AD324" s="214"/>
      <c r="AE324" s="214"/>
      <c r="AF324" s="214"/>
      <c r="AG324" s="214" t="s">
        <v>138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>
      <c r="A325" s="245">
        <v>22</v>
      </c>
      <c r="B325" s="246" t="s">
        <v>312</v>
      </c>
      <c r="C325" s="254" t="s">
        <v>313</v>
      </c>
      <c r="D325" s="247" t="s">
        <v>131</v>
      </c>
      <c r="E325" s="248">
        <v>97.217749999999995</v>
      </c>
      <c r="F325" s="249"/>
      <c r="G325" s="250">
        <f>ROUND(E325*F325,2)</f>
        <v>0</v>
      </c>
      <c r="H325" s="249"/>
      <c r="I325" s="250">
        <f>ROUND(E325*H325,2)</f>
        <v>0</v>
      </c>
      <c r="J325" s="249"/>
      <c r="K325" s="250">
        <f>ROUND(E325*J325,2)</f>
        <v>0</v>
      </c>
      <c r="L325" s="250">
        <v>21</v>
      </c>
      <c r="M325" s="250">
        <f>G325*(1+L325/100)</f>
        <v>0</v>
      </c>
      <c r="N325" s="248">
        <v>0</v>
      </c>
      <c r="O325" s="248">
        <f>ROUND(E325*N325,2)</f>
        <v>0</v>
      </c>
      <c r="P325" s="248">
        <v>2.4649999999999998E-2</v>
      </c>
      <c r="Q325" s="248">
        <f>ROUND(E325*P325,2)</f>
        <v>2.4</v>
      </c>
      <c r="R325" s="250"/>
      <c r="S325" s="250" t="s">
        <v>132</v>
      </c>
      <c r="T325" s="251" t="s">
        <v>133</v>
      </c>
      <c r="U325" s="234">
        <v>0.25</v>
      </c>
      <c r="V325" s="234">
        <f>ROUND(E325*U325,2)</f>
        <v>24.3</v>
      </c>
      <c r="W325" s="234"/>
      <c r="X325" s="234" t="s">
        <v>134</v>
      </c>
      <c r="Y325" s="234" t="s">
        <v>135</v>
      </c>
      <c r="Z325" s="214"/>
      <c r="AA325" s="214"/>
      <c r="AB325" s="214"/>
      <c r="AC325" s="214"/>
      <c r="AD325" s="214"/>
      <c r="AE325" s="214"/>
      <c r="AF325" s="214"/>
      <c r="AG325" s="214" t="s">
        <v>136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2">
      <c r="A326" s="231"/>
      <c r="B326" s="232"/>
      <c r="C326" s="255" t="s">
        <v>314</v>
      </c>
      <c r="D326" s="235"/>
      <c r="E326" s="236"/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34"/>
      <c r="Z326" s="214"/>
      <c r="AA326" s="214"/>
      <c r="AB326" s="214"/>
      <c r="AC326" s="214"/>
      <c r="AD326" s="214"/>
      <c r="AE326" s="214"/>
      <c r="AF326" s="214"/>
      <c r="AG326" s="214" t="s">
        <v>138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>
      <c r="A327" s="231"/>
      <c r="B327" s="232"/>
      <c r="C327" s="255" t="s">
        <v>178</v>
      </c>
      <c r="D327" s="235"/>
      <c r="E327" s="236"/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34"/>
      <c r="Z327" s="214"/>
      <c r="AA327" s="214"/>
      <c r="AB327" s="214"/>
      <c r="AC327" s="214"/>
      <c r="AD327" s="214"/>
      <c r="AE327" s="214"/>
      <c r="AF327" s="214"/>
      <c r="AG327" s="214" t="s">
        <v>138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>
      <c r="A328" s="231"/>
      <c r="B328" s="232"/>
      <c r="C328" s="255" t="s">
        <v>179</v>
      </c>
      <c r="D328" s="235"/>
      <c r="E328" s="236">
        <v>20.48</v>
      </c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34"/>
      <c r="Z328" s="214"/>
      <c r="AA328" s="214"/>
      <c r="AB328" s="214"/>
      <c r="AC328" s="214"/>
      <c r="AD328" s="214"/>
      <c r="AE328" s="214"/>
      <c r="AF328" s="214"/>
      <c r="AG328" s="214" t="s">
        <v>138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>
      <c r="A329" s="231"/>
      <c r="B329" s="232"/>
      <c r="C329" s="255" t="s">
        <v>180</v>
      </c>
      <c r="D329" s="235"/>
      <c r="E329" s="236">
        <v>10</v>
      </c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34"/>
      <c r="Z329" s="214"/>
      <c r="AA329" s="214"/>
      <c r="AB329" s="214"/>
      <c r="AC329" s="214"/>
      <c r="AD329" s="214"/>
      <c r="AE329" s="214"/>
      <c r="AF329" s="214"/>
      <c r="AG329" s="214" t="s">
        <v>138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3">
      <c r="A330" s="231"/>
      <c r="B330" s="232"/>
      <c r="C330" s="255" t="s">
        <v>181</v>
      </c>
      <c r="D330" s="235"/>
      <c r="E330" s="236">
        <v>-3.36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34"/>
      <c r="Z330" s="214"/>
      <c r="AA330" s="214"/>
      <c r="AB330" s="214"/>
      <c r="AC330" s="214"/>
      <c r="AD330" s="214"/>
      <c r="AE330" s="214"/>
      <c r="AF330" s="214"/>
      <c r="AG330" s="214" t="s">
        <v>138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>
      <c r="A331" s="231"/>
      <c r="B331" s="232"/>
      <c r="C331" s="255" t="s">
        <v>182</v>
      </c>
      <c r="D331" s="235"/>
      <c r="E331" s="236"/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34"/>
      <c r="Z331" s="214"/>
      <c r="AA331" s="214"/>
      <c r="AB331" s="214"/>
      <c r="AC331" s="214"/>
      <c r="AD331" s="214"/>
      <c r="AE331" s="214"/>
      <c r="AF331" s="214"/>
      <c r="AG331" s="214" t="s">
        <v>138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>
      <c r="A332" s="231"/>
      <c r="B332" s="232"/>
      <c r="C332" s="255" t="s">
        <v>183</v>
      </c>
      <c r="D332" s="235"/>
      <c r="E332" s="236">
        <v>20.367999999999999</v>
      </c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34"/>
      <c r="Z332" s="214"/>
      <c r="AA332" s="214"/>
      <c r="AB332" s="214"/>
      <c r="AC332" s="214"/>
      <c r="AD332" s="214"/>
      <c r="AE332" s="214"/>
      <c r="AF332" s="214"/>
      <c r="AG332" s="214" t="s">
        <v>138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>
      <c r="A333" s="231"/>
      <c r="B333" s="232"/>
      <c r="C333" s="255" t="s">
        <v>184</v>
      </c>
      <c r="D333" s="235"/>
      <c r="E333" s="236">
        <v>10.032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34"/>
      <c r="Z333" s="214"/>
      <c r="AA333" s="214"/>
      <c r="AB333" s="214"/>
      <c r="AC333" s="214"/>
      <c r="AD333" s="214"/>
      <c r="AE333" s="214"/>
      <c r="AF333" s="214"/>
      <c r="AG333" s="214" t="s">
        <v>138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>
      <c r="A334" s="231"/>
      <c r="B334" s="232"/>
      <c r="C334" s="255" t="s">
        <v>181</v>
      </c>
      <c r="D334" s="235"/>
      <c r="E334" s="236">
        <v>-3.36</v>
      </c>
      <c r="F334" s="234"/>
      <c r="G334" s="234"/>
      <c r="H334" s="234"/>
      <c r="I334" s="234"/>
      <c r="J334" s="234"/>
      <c r="K334" s="234"/>
      <c r="L334" s="234"/>
      <c r="M334" s="234"/>
      <c r="N334" s="233"/>
      <c r="O334" s="233"/>
      <c r="P334" s="233"/>
      <c r="Q334" s="233"/>
      <c r="R334" s="234"/>
      <c r="S334" s="234"/>
      <c r="T334" s="234"/>
      <c r="U334" s="234"/>
      <c r="V334" s="234"/>
      <c r="W334" s="234"/>
      <c r="X334" s="234"/>
      <c r="Y334" s="234"/>
      <c r="Z334" s="214"/>
      <c r="AA334" s="214"/>
      <c r="AB334" s="214"/>
      <c r="AC334" s="214"/>
      <c r="AD334" s="214"/>
      <c r="AE334" s="214"/>
      <c r="AF334" s="214"/>
      <c r="AG334" s="214" t="s">
        <v>138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>
      <c r="A335" s="231"/>
      <c r="B335" s="232"/>
      <c r="C335" s="255" t="s">
        <v>185</v>
      </c>
      <c r="D335" s="235"/>
      <c r="E335" s="236"/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34"/>
      <c r="Z335" s="214"/>
      <c r="AA335" s="214"/>
      <c r="AB335" s="214"/>
      <c r="AC335" s="214"/>
      <c r="AD335" s="214"/>
      <c r="AE335" s="214"/>
      <c r="AF335" s="214"/>
      <c r="AG335" s="214" t="s">
        <v>138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>
      <c r="A336" s="231"/>
      <c r="B336" s="232"/>
      <c r="C336" s="255" t="s">
        <v>186</v>
      </c>
      <c r="D336" s="235"/>
      <c r="E336" s="236">
        <v>14.1335</v>
      </c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34"/>
      <c r="Z336" s="214"/>
      <c r="AA336" s="214"/>
      <c r="AB336" s="214"/>
      <c r="AC336" s="214"/>
      <c r="AD336" s="214"/>
      <c r="AE336" s="214"/>
      <c r="AF336" s="214"/>
      <c r="AG336" s="214" t="s">
        <v>138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>
      <c r="A337" s="231"/>
      <c r="B337" s="232"/>
      <c r="C337" s="255" t="s">
        <v>187</v>
      </c>
      <c r="D337" s="235"/>
      <c r="E337" s="236">
        <v>3.0724999999999998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34"/>
      <c r="Z337" s="214"/>
      <c r="AA337" s="214"/>
      <c r="AB337" s="214"/>
      <c r="AC337" s="214"/>
      <c r="AD337" s="214"/>
      <c r="AE337" s="214"/>
      <c r="AF337" s="214"/>
      <c r="AG337" s="214" t="s">
        <v>138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>
      <c r="A338" s="231"/>
      <c r="B338" s="232"/>
      <c r="C338" s="255" t="s">
        <v>215</v>
      </c>
      <c r="D338" s="235"/>
      <c r="E338" s="236"/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34"/>
      <c r="Z338" s="214"/>
      <c r="AA338" s="214"/>
      <c r="AB338" s="214"/>
      <c r="AC338" s="214"/>
      <c r="AD338" s="214"/>
      <c r="AE338" s="214"/>
      <c r="AF338" s="214"/>
      <c r="AG338" s="214" t="s">
        <v>138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>
      <c r="A339" s="231"/>
      <c r="B339" s="232"/>
      <c r="C339" s="255" t="s">
        <v>216</v>
      </c>
      <c r="D339" s="235"/>
      <c r="E339" s="236">
        <v>1.95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34"/>
      <c r="Z339" s="214"/>
      <c r="AA339" s="214"/>
      <c r="AB339" s="214"/>
      <c r="AC339" s="214"/>
      <c r="AD339" s="214"/>
      <c r="AE339" s="214"/>
      <c r="AF339" s="214"/>
      <c r="AG339" s="214" t="s">
        <v>138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>
      <c r="A340" s="231"/>
      <c r="B340" s="232"/>
      <c r="C340" s="255" t="s">
        <v>217</v>
      </c>
      <c r="D340" s="235"/>
      <c r="E340" s="236">
        <v>2.37</v>
      </c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34"/>
      <c r="Z340" s="214"/>
      <c r="AA340" s="214"/>
      <c r="AB340" s="214"/>
      <c r="AC340" s="214"/>
      <c r="AD340" s="214"/>
      <c r="AE340" s="214"/>
      <c r="AF340" s="214"/>
      <c r="AG340" s="214" t="s">
        <v>138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>
      <c r="A341" s="231"/>
      <c r="B341" s="232"/>
      <c r="C341" s="255" t="s">
        <v>218</v>
      </c>
      <c r="D341" s="235"/>
      <c r="E341" s="236"/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34"/>
      <c r="Z341" s="214"/>
      <c r="AA341" s="214"/>
      <c r="AB341" s="214"/>
      <c r="AC341" s="214"/>
      <c r="AD341" s="214"/>
      <c r="AE341" s="214"/>
      <c r="AF341" s="214"/>
      <c r="AG341" s="214" t="s">
        <v>138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>
      <c r="A342" s="231"/>
      <c r="B342" s="232"/>
      <c r="C342" s="255" t="s">
        <v>219</v>
      </c>
      <c r="D342" s="235"/>
      <c r="E342" s="236">
        <v>4.29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34"/>
      <c r="Z342" s="214"/>
      <c r="AA342" s="214"/>
      <c r="AB342" s="214"/>
      <c r="AC342" s="214"/>
      <c r="AD342" s="214"/>
      <c r="AE342" s="214"/>
      <c r="AF342" s="214"/>
      <c r="AG342" s="214" t="s">
        <v>138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3">
      <c r="A343" s="231"/>
      <c r="B343" s="232"/>
      <c r="C343" s="255" t="s">
        <v>220</v>
      </c>
      <c r="D343" s="235"/>
      <c r="E343" s="236"/>
      <c r="F343" s="234"/>
      <c r="G343" s="234"/>
      <c r="H343" s="234"/>
      <c r="I343" s="234"/>
      <c r="J343" s="234"/>
      <c r="K343" s="234"/>
      <c r="L343" s="234"/>
      <c r="M343" s="234"/>
      <c r="N343" s="233"/>
      <c r="O343" s="233"/>
      <c r="P343" s="233"/>
      <c r="Q343" s="233"/>
      <c r="R343" s="234"/>
      <c r="S343" s="234"/>
      <c r="T343" s="234"/>
      <c r="U343" s="234"/>
      <c r="V343" s="234"/>
      <c r="W343" s="234"/>
      <c r="X343" s="234"/>
      <c r="Y343" s="234"/>
      <c r="Z343" s="214"/>
      <c r="AA343" s="214"/>
      <c r="AB343" s="214"/>
      <c r="AC343" s="214"/>
      <c r="AD343" s="214"/>
      <c r="AE343" s="214"/>
      <c r="AF343" s="214"/>
      <c r="AG343" s="214" t="s">
        <v>138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3">
      <c r="A344" s="231"/>
      <c r="B344" s="232"/>
      <c r="C344" s="255" t="s">
        <v>221</v>
      </c>
      <c r="D344" s="235"/>
      <c r="E344" s="236">
        <v>3.87</v>
      </c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34"/>
      <c r="Z344" s="214"/>
      <c r="AA344" s="214"/>
      <c r="AB344" s="214"/>
      <c r="AC344" s="214"/>
      <c r="AD344" s="214"/>
      <c r="AE344" s="214"/>
      <c r="AF344" s="214"/>
      <c r="AG344" s="214" t="s">
        <v>138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ht="22.5" outlineLevel="3">
      <c r="A345" s="231"/>
      <c r="B345" s="232"/>
      <c r="C345" s="255" t="s">
        <v>222</v>
      </c>
      <c r="D345" s="235"/>
      <c r="E345" s="236"/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34"/>
      <c r="Z345" s="214"/>
      <c r="AA345" s="214"/>
      <c r="AB345" s="214"/>
      <c r="AC345" s="214"/>
      <c r="AD345" s="214"/>
      <c r="AE345" s="214"/>
      <c r="AF345" s="214"/>
      <c r="AG345" s="214" t="s">
        <v>138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>
      <c r="A346" s="231"/>
      <c r="B346" s="232"/>
      <c r="C346" s="255" t="s">
        <v>223</v>
      </c>
      <c r="D346" s="235"/>
      <c r="E346" s="236">
        <v>1.9577500000000001</v>
      </c>
      <c r="F346" s="234"/>
      <c r="G346" s="234"/>
      <c r="H346" s="234"/>
      <c r="I346" s="234"/>
      <c r="J346" s="234"/>
      <c r="K346" s="234"/>
      <c r="L346" s="234"/>
      <c r="M346" s="234"/>
      <c r="N346" s="233"/>
      <c r="O346" s="233"/>
      <c r="P346" s="233"/>
      <c r="Q346" s="233"/>
      <c r="R346" s="234"/>
      <c r="S346" s="234"/>
      <c r="T346" s="234"/>
      <c r="U346" s="234"/>
      <c r="V346" s="234"/>
      <c r="W346" s="234"/>
      <c r="X346" s="234"/>
      <c r="Y346" s="234"/>
      <c r="Z346" s="214"/>
      <c r="AA346" s="214"/>
      <c r="AB346" s="214"/>
      <c r="AC346" s="214"/>
      <c r="AD346" s="214"/>
      <c r="AE346" s="214"/>
      <c r="AF346" s="214"/>
      <c r="AG346" s="214" t="s">
        <v>138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>
      <c r="A347" s="231"/>
      <c r="B347" s="232"/>
      <c r="C347" s="255" t="s">
        <v>224</v>
      </c>
      <c r="D347" s="235"/>
      <c r="E347" s="236">
        <v>3.0750000000000002</v>
      </c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34"/>
      <c r="Z347" s="214"/>
      <c r="AA347" s="214"/>
      <c r="AB347" s="214"/>
      <c r="AC347" s="214"/>
      <c r="AD347" s="214"/>
      <c r="AE347" s="214"/>
      <c r="AF347" s="214"/>
      <c r="AG347" s="214" t="s">
        <v>138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>
      <c r="A348" s="231"/>
      <c r="B348" s="232"/>
      <c r="C348" s="255" t="s">
        <v>225</v>
      </c>
      <c r="D348" s="235"/>
      <c r="E348" s="236">
        <v>2.9315000000000002</v>
      </c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34"/>
      <c r="Z348" s="214"/>
      <c r="AA348" s="214"/>
      <c r="AB348" s="214"/>
      <c r="AC348" s="214"/>
      <c r="AD348" s="214"/>
      <c r="AE348" s="214"/>
      <c r="AF348" s="214"/>
      <c r="AG348" s="214" t="s">
        <v>138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3">
      <c r="A349" s="231"/>
      <c r="B349" s="232"/>
      <c r="C349" s="255" t="s">
        <v>226</v>
      </c>
      <c r="D349" s="235"/>
      <c r="E349" s="236">
        <v>3.0545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34"/>
      <c r="Z349" s="214"/>
      <c r="AA349" s="214"/>
      <c r="AB349" s="214"/>
      <c r="AC349" s="214"/>
      <c r="AD349" s="214"/>
      <c r="AE349" s="214"/>
      <c r="AF349" s="214"/>
      <c r="AG349" s="214" t="s">
        <v>138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>
      <c r="A350" s="231"/>
      <c r="B350" s="232"/>
      <c r="C350" s="255" t="s">
        <v>227</v>
      </c>
      <c r="D350" s="235"/>
      <c r="E350" s="236">
        <v>1.353</v>
      </c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34"/>
      <c r="Z350" s="214"/>
      <c r="AA350" s="214"/>
      <c r="AB350" s="214"/>
      <c r="AC350" s="214"/>
      <c r="AD350" s="214"/>
      <c r="AE350" s="214"/>
      <c r="AF350" s="214"/>
      <c r="AG350" s="214" t="s">
        <v>138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>
      <c r="A351" s="231"/>
      <c r="B351" s="232"/>
      <c r="C351" s="255" t="s">
        <v>239</v>
      </c>
      <c r="D351" s="235"/>
      <c r="E351" s="236"/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34"/>
      <c r="Z351" s="214"/>
      <c r="AA351" s="214"/>
      <c r="AB351" s="214"/>
      <c r="AC351" s="214"/>
      <c r="AD351" s="214"/>
      <c r="AE351" s="214"/>
      <c r="AF351" s="214"/>
      <c r="AG351" s="214" t="s">
        <v>138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>
      <c r="A352" s="231"/>
      <c r="B352" s="232"/>
      <c r="C352" s="255" t="s">
        <v>240</v>
      </c>
      <c r="D352" s="235"/>
      <c r="E352" s="236">
        <v>1</v>
      </c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34"/>
      <c r="Z352" s="214"/>
      <c r="AA352" s="214"/>
      <c r="AB352" s="214"/>
      <c r="AC352" s="214"/>
      <c r="AD352" s="214"/>
      <c r="AE352" s="214"/>
      <c r="AF352" s="214"/>
      <c r="AG352" s="214" t="s">
        <v>138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>
      <c r="A353" s="245">
        <v>23</v>
      </c>
      <c r="B353" s="246" t="s">
        <v>315</v>
      </c>
      <c r="C353" s="254" t="s">
        <v>316</v>
      </c>
      <c r="D353" s="247" t="s">
        <v>131</v>
      </c>
      <c r="E353" s="248">
        <v>97.22</v>
      </c>
      <c r="F353" s="249"/>
      <c r="G353" s="250">
        <f>ROUND(E353*F353,2)</f>
        <v>0</v>
      </c>
      <c r="H353" s="249"/>
      <c r="I353" s="250">
        <f>ROUND(E353*H353,2)</f>
        <v>0</v>
      </c>
      <c r="J353" s="249"/>
      <c r="K353" s="250">
        <f>ROUND(E353*J353,2)</f>
        <v>0</v>
      </c>
      <c r="L353" s="250">
        <v>21</v>
      </c>
      <c r="M353" s="250">
        <f>G353*(1+L353/100)</f>
        <v>0</v>
      </c>
      <c r="N353" s="248">
        <v>0</v>
      </c>
      <c r="O353" s="248">
        <f>ROUND(E353*N353,2)</f>
        <v>0</v>
      </c>
      <c r="P353" s="248">
        <v>8.0000000000000002E-3</v>
      </c>
      <c r="Q353" s="248">
        <f>ROUND(E353*P353,2)</f>
        <v>0.78</v>
      </c>
      <c r="R353" s="250"/>
      <c r="S353" s="250" t="s">
        <v>132</v>
      </c>
      <c r="T353" s="251" t="s">
        <v>133</v>
      </c>
      <c r="U353" s="234">
        <v>7.0000000000000007E-2</v>
      </c>
      <c r="V353" s="234">
        <f>ROUND(E353*U353,2)</f>
        <v>6.81</v>
      </c>
      <c r="W353" s="234"/>
      <c r="X353" s="234" t="s">
        <v>134</v>
      </c>
      <c r="Y353" s="234" t="s">
        <v>135</v>
      </c>
      <c r="Z353" s="214"/>
      <c r="AA353" s="214"/>
      <c r="AB353" s="214"/>
      <c r="AC353" s="214"/>
      <c r="AD353" s="214"/>
      <c r="AE353" s="214"/>
      <c r="AF353" s="214"/>
      <c r="AG353" s="214" t="s">
        <v>136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2">
      <c r="A354" s="231"/>
      <c r="B354" s="232"/>
      <c r="C354" s="255" t="s">
        <v>317</v>
      </c>
      <c r="D354" s="235"/>
      <c r="E354" s="236"/>
      <c r="F354" s="234"/>
      <c r="G354" s="234"/>
      <c r="H354" s="234"/>
      <c r="I354" s="234"/>
      <c r="J354" s="234"/>
      <c r="K354" s="234"/>
      <c r="L354" s="234"/>
      <c r="M354" s="234"/>
      <c r="N354" s="233"/>
      <c r="O354" s="233"/>
      <c r="P354" s="233"/>
      <c r="Q354" s="233"/>
      <c r="R354" s="234"/>
      <c r="S354" s="234"/>
      <c r="T354" s="234"/>
      <c r="U354" s="234"/>
      <c r="V354" s="234"/>
      <c r="W354" s="234"/>
      <c r="X354" s="234"/>
      <c r="Y354" s="234"/>
      <c r="Z354" s="214"/>
      <c r="AA354" s="214"/>
      <c r="AB354" s="214"/>
      <c r="AC354" s="214"/>
      <c r="AD354" s="214"/>
      <c r="AE354" s="214"/>
      <c r="AF354" s="214"/>
      <c r="AG354" s="214" t="s">
        <v>138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>
      <c r="A355" s="231"/>
      <c r="B355" s="232"/>
      <c r="C355" s="255" t="s">
        <v>318</v>
      </c>
      <c r="D355" s="235"/>
      <c r="E355" s="236">
        <v>97.22</v>
      </c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34"/>
      <c r="Z355" s="214"/>
      <c r="AA355" s="214"/>
      <c r="AB355" s="214"/>
      <c r="AC355" s="214"/>
      <c r="AD355" s="214"/>
      <c r="AE355" s="214"/>
      <c r="AF355" s="214"/>
      <c r="AG355" s="214" t="s">
        <v>138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>
      <c r="A356" s="245">
        <v>24</v>
      </c>
      <c r="B356" s="246" t="s">
        <v>319</v>
      </c>
      <c r="C356" s="254" t="s">
        <v>320</v>
      </c>
      <c r="D356" s="247" t="s">
        <v>321</v>
      </c>
      <c r="E356" s="248">
        <v>45</v>
      </c>
      <c r="F356" s="249"/>
      <c r="G356" s="250">
        <f>ROUND(E356*F356,2)</f>
        <v>0</v>
      </c>
      <c r="H356" s="249"/>
      <c r="I356" s="250">
        <f>ROUND(E356*H356,2)</f>
        <v>0</v>
      </c>
      <c r="J356" s="249"/>
      <c r="K356" s="250">
        <f>ROUND(E356*J356,2)</f>
        <v>0</v>
      </c>
      <c r="L356" s="250">
        <v>21</v>
      </c>
      <c r="M356" s="250">
        <f>G356*(1+L356/100)</f>
        <v>0</v>
      </c>
      <c r="N356" s="248">
        <v>5.0000000000000002E-5</v>
      </c>
      <c r="O356" s="248">
        <f>ROUND(E356*N356,2)</f>
        <v>0</v>
      </c>
      <c r="P356" s="248">
        <v>1E-3</v>
      </c>
      <c r="Q356" s="248">
        <f>ROUND(E356*P356,2)</f>
        <v>0.05</v>
      </c>
      <c r="R356" s="250"/>
      <c r="S356" s="250" t="s">
        <v>132</v>
      </c>
      <c r="T356" s="251" t="s">
        <v>133</v>
      </c>
      <c r="U356" s="234">
        <v>0.1</v>
      </c>
      <c r="V356" s="234">
        <f>ROUND(E356*U356,2)</f>
        <v>4.5</v>
      </c>
      <c r="W356" s="234"/>
      <c r="X356" s="234" t="s">
        <v>134</v>
      </c>
      <c r="Y356" s="234" t="s">
        <v>135</v>
      </c>
      <c r="Z356" s="214"/>
      <c r="AA356" s="214"/>
      <c r="AB356" s="214"/>
      <c r="AC356" s="214"/>
      <c r="AD356" s="214"/>
      <c r="AE356" s="214"/>
      <c r="AF356" s="214"/>
      <c r="AG356" s="214" t="s">
        <v>136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ht="22.5" outlineLevel="2">
      <c r="A357" s="231"/>
      <c r="B357" s="232"/>
      <c r="C357" s="255" t="s">
        <v>322</v>
      </c>
      <c r="D357" s="235"/>
      <c r="E357" s="236"/>
      <c r="F357" s="234"/>
      <c r="G357" s="234"/>
      <c r="H357" s="234"/>
      <c r="I357" s="234"/>
      <c r="J357" s="234"/>
      <c r="K357" s="234"/>
      <c r="L357" s="234"/>
      <c r="M357" s="234"/>
      <c r="N357" s="233"/>
      <c r="O357" s="233"/>
      <c r="P357" s="233"/>
      <c r="Q357" s="233"/>
      <c r="R357" s="234"/>
      <c r="S357" s="234"/>
      <c r="T357" s="234"/>
      <c r="U357" s="234"/>
      <c r="V357" s="234"/>
      <c r="W357" s="234"/>
      <c r="X357" s="234"/>
      <c r="Y357" s="234"/>
      <c r="Z357" s="214"/>
      <c r="AA357" s="214"/>
      <c r="AB357" s="214"/>
      <c r="AC357" s="214"/>
      <c r="AD357" s="214"/>
      <c r="AE357" s="214"/>
      <c r="AF357" s="214"/>
      <c r="AG357" s="214" t="s">
        <v>138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3">
      <c r="A358" s="231"/>
      <c r="B358" s="232"/>
      <c r="C358" s="255" t="s">
        <v>323</v>
      </c>
      <c r="D358" s="235"/>
      <c r="E358" s="236">
        <v>15</v>
      </c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34"/>
      <c r="Z358" s="214"/>
      <c r="AA358" s="214"/>
      <c r="AB358" s="214"/>
      <c r="AC358" s="214"/>
      <c r="AD358" s="214"/>
      <c r="AE358" s="214"/>
      <c r="AF358" s="214"/>
      <c r="AG358" s="214" t="s">
        <v>138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3">
      <c r="A359" s="231"/>
      <c r="B359" s="232"/>
      <c r="C359" s="255" t="s">
        <v>324</v>
      </c>
      <c r="D359" s="235"/>
      <c r="E359" s="236"/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34"/>
      <c r="Z359" s="214"/>
      <c r="AA359" s="214"/>
      <c r="AB359" s="214"/>
      <c r="AC359" s="214"/>
      <c r="AD359" s="214"/>
      <c r="AE359" s="214"/>
      <c r="AF359" s="214"/>
      <c r="AG359" s="214" t="s">
        <v>138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3">
      <c r="A360" s="231"/>
      <c r="B360" s="232"/>
      <c r="C360" s="255" t="s">
        <v>325</v>
      </c>
      <c r="D360" s="235"/>
      <c r="E360" s="236"/>
      <c r="F360" s="234"/>
      <c r="G360" s="234"/>
      <c r="H360" s="234"/>
      <c r="I360" s="234"/>
      <c r="J360" s="234"/>
      <c r="K360" s="234"/>
      <c r="L360" s="234"/>
      <c r="M360" s="234"/>
      <c r="N360" s="233"/>
      <c r="O360" s="233"/>
      <c r="P360" s="233"/>
      <c r="Q360" s="233"/>
      <c r="R360" s="234"/>
      <c r="S360" s="234"/>
      <c r="T360" s="234"/>
      <c r="U360" s="234"/>
      <c r="V360" s="234"/>
      <c r="W360" s="234"/>
      <c r="X360" s="234"/>
      <c r="Y360" s="234"/>
      <c r="Z360" s="214"/>
      <c r="AA360" s="214"/>
      <c r="AB360" s="214"/>
      <c r="AC360" s="214"/>
      <c r="AD360" s="214"/>
      <c r="AE360" s="214"/>
      <c r="AF360" s="214"/>
      <c r="AG360" s="214" t="s">
        <v>138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3">
      <c r="A361" s="231"/>
      <c r="B361" s="232"/>
      <c r="C361" s="255" t="s">
        <v>326</v>
      </c>
      <c r="D361" s="235"/>
      <c r="E361" s="236">
        <v>30</v>
      </c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34"/>
      <c r="Z361" s="214"/>
      <c r="AA361" s="214"/>
      <c r="AB361" s="214"/>
      <c r="AC361" s="214"/>
      <c r="AD361" s="214"/>
      <c r="AE361" s="214"/>
      <c r="AF361" s="214"/>
      <c r="AG361" s="214" t="s">
        <v>138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>
      <c r="A362" s="245">
        <v>25</v>
      </c>
      <c r="B362" s="246" t="s">
        <v>327</v>
      </c>
      <c r="C362" s="254" t="s">
        <v>328</v>
      </c>
      <c r="D362" s="247" t="s">
        <v>131</v>
      </c>
      <c r="E362" s="248">
        <v>15</v>
      </c>
      <c r="F362" s="249"/>
      <c r="G362" s="250">
        <f>ROUND(E362*F362,2)</f>
        <v>0</v>
      </c>
      <c r="H362" s="249"/>
      <c r="I362" s="250">
        <f>ROUND(E362*H362,2)</f>
        <v>0</v>
      </c>
      <c r="J362" s="249"/>
      <c r="K362" s="250">
        <f>ROUND(E362*J362,2)</f>
        <v>0</v>
      </c>
      <c r="L362" s="250">
        <v>21</v>
      </c>
      <c r="M362" s="250">
        <f>G362*(1+L362/100)</f>
        <v>0</v>
      </c>
      <c r="N362" s="248">
        <v>1.4999999999999999E-4</v>
      </c>
      <c r="O362" s="248">
        <f>ROUND(E362*N362,2)</f>
        <v>0</v>
      </c>
      <c r="P362" s="248">
        <v>0</v>
      </c>
      <c r="Q362" s="248">
        <f>ROUND(E362*P362,2)</f>
        <v>0</v>
      </c>
      <c r="R362" s="250"/>
      <c r="S362" s="250" t="s">
        <v>132</v>
      </c>
      <c r="T362" s="251" t="s">
        <v>133</v>
      </c>
      <c r="U362" s="234">
        <v>0.23</v>
      </c>
      <c r="V362" s="234">
        <f>ROUND(E362*U362,2)</f>
        <v>3.45</v>
      </c>
      <c r="W362" s="234"/>
      <c r="X362" s="234" t="s">
        <v>134</v>
      </c>
      <c r="Y362" s="234" t="s">
        <v>135</v>
      </c>
      <c r="Z362" s="214"/>
      <c r="AA362" s="214"/>
      <c r="AB362" s="214"/>
      <c r="AC362" s="214"/>
      <c r="AD362" s="214"/>
      <c r="AE362" s="214"/>
      <c r="AF362" s="214"/>
      <c r="AG362" s="214" t="s">
        <v>136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ht="22.5" outlineLevel="2">
      <c r="A363" s="231"/>
      <c r="B363" s="232"/>
      <c r="C363" s="255" t="s">
        <v>329</v>
      </c>
      <c r="D363" s="235"/>
      <c r="E363" s="236"/>
      <c r="F363" s="234"/>
      <c r="G363" s="234"/>
      <c r="H363" s="234"/>
      <c r="I363" s="234"/>
      <c r="J363" s="234"/>
      <c r="K363" s="234"/>
      <c r="L363" s="234"/>
      <c r="M363" s="234"/>
      <c r="N363" s="233"/>
      <c r="O363" s="233"/>
      <c r="P363" s="233"/>
      <c r="Q363" s="233"/>
      <c r="R363" s="234"/>
      <c r="S363" s="234"/>
      <c r="T363" s="234"/>
      <c r="U363" s="234"/>
      <c r="V363" s="234"/>
      <c r="W363" s="234"/>
      <c r="X363" s="234"/>
      <c r="Y363" s="234"/>
      <c r="Z363" s="214"/>
      <c r="AA363" s="214"/>
      <c r="AB363" s="214"/>
      <c r="AC363" s="214"/>
      <c r="AD363" s="214"/>
      <c r="AE363" s="214"/>
      <c r="AF363" s="214"/>
      <c r="AG363" s="214" t="s">
        <v>138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3">
      <c r="A364" s="231"/>
      <c r="B364" s="232"/>
      <c r="C364" s="255" t="s">
        <v>330</v>
      </c>
      <c r="D364" s="235"/>
      <c r="E364" s="236"/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34"/>
      <c r="Z364" s="214"/>
      <c r="AA364" s="214"/>
      <c r="AB364" s="214"/>
      <c r="AC364" s="214"/>
      <c r="AD364" s="214"/>
      <c r="AE364" s="214"/>
      <c r="AF364" s="214"/>
      <c r="AG364" s="214" t="s">
        <v>138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3">
      <c r="A365" s="231"/>
      <c r="B365" s="232"/>
      <c r="C365" s="255" t="s">
        <v>323</v>
      </c>
      <c r="D365" s="235"/>
      <c r="E365" s="236">
        <v>15</v>
      </c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34"/>
      <c r="Z365" s="214"/>
      <c r="AA365" s="214"/>
      <c r="AB365" s="214"/>
      <c r="AC365" s="214"/>
      <c r="AD365" s="214"/>
      <c r="AE365" s="214"/>
      <c r="AF365" s="214"/>
      <c r="AG365" s="214" t="s">
        <v>138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>
      <c r="A366" s="245">
        <v>26</v>
      </c>
      <c r="B366" s="246" t="s">
        <v>331</v>
      </c>
      <c r="C366" s="254" t="s">
        <v>332</v>
      </c>
      <c r="D366" s="247" t="s">
        <v>131</v>
      </c>
      <c r="E366" s="248">
        <v>201.02365</v>
      </c>
      <c r="F366" s="249"/>
      <c r="G366" s="250">
        <f>ROUND(E366*F366,2)</f>
        <v>0</v>
      </c>
      <c r="H366" s="249"/>
      <c r="I366" s="250">
        <f>ROUND(E366*H366,2)</f>
        <v>0</v>
      </c>
      <c r="J366" s="249"/>
      <c r="K366" s="250">
        <f>ROUND(E366*J366,2)</f>
        <v>0</v>
      </c>
      <c r="L366" s="250">
        <v>21</v>
      </c>
      <c r="M366" s="250">
        <f>G366*(1+L366/100)</f>
        <v>0</v>
      </c>
      <c r="N366" s="248">
        <v>0</v>
      </c>
      <c r="O366" s="248">
        <f>ROUND(E366*N366,2)</f>
        <v>0</v>
      </c>
      <c r="P366" s="248">
        <v>8.9999999999999998E-4</v>
      </c>
      <c r="Q366" s="248">
        <f>ROUND(E366*P366,2)</f>
        <v>0.18</v>
      </c>
      <c r="R366" s="250"/>
      <c r="S366" s="250" t="s">
        <v>132</v>
      </c>
      <c r="T366" s="251" t="s">
        <v>133</v>
      </c>
      <c r="U366" s="234">
        <v>0.08</v>
      </c>
      <c r="V366" s="234">
        <f>ROUND(E366*U366,2)</f>
        <v>16.079999999999998</v>
      </c>
      <c r="W366" s="234"/>
      <c r="X366" s="234" t="s">
        <v>134</v>
      </c>
      <c r="Y366" s="234" t="s">
        <v>135</v>
      </c>
      <c r="Z366" s="214"/>
      <c r="AA366" s="214"/>
      <c r="AB366" s="214"/>
      <c r="AC366" s="214"/>
      <c r="AD366" s="214"/>
      <c r="AE366" s="214"/>
      <c r="AF366" s="214"/>
      <c r="AG366" s="214" t="s">
        <v>136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2">
      <c r="A367" s="231"/>
      <c r="B367" s="232"/>
      <c r="C367" s="255" t="s">
        <v>333</v>
      </c>
      <c r="D367" s="235"/>
      <c r="E367" s="236"/>
      <c r="F367" s="234"/>
      <c r="G367" s="234"/>
      <c r="H367" s="234"/>
      <c r="I367" s="234"/>
      <c r="J367" s="234"/>
      <c r="K367" s="234"/>
      <c r="L367" s="234"/>
      <c r="M367" s="234"/>
      <c r="N367" s="233"/>
      <c r="O367" s="233"/>
      <c r="P367" s="233"/>
      <c r="Q367" s="233"/>
      <c r="R367" s="234"/>
      <c r="S367" s="234"/>
      <c r="T367" s="234"/>
      <c r="U367" s="234"/>
      <c r="V367" s="234"/>
      <c r="W367" s="234"/>
      <c r="X367" s="234"/>
      <c r="Y367" s="234"/>
      <c r="Z367" s="214"/>
      <c r="AA367" s="214"/>
      <c r="AB367" s="214"/>
      <c r="AC367" s="214"/>
      <c r="AD367" s="214"/>
      <c r="AE367" s="214"/>
      <c r="AF367" s="214"/>
      <c r="AG367" s="214" t="s">
        <v>138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ht="22.5" outlineLevel="3">
      <c r="A368" s="231"/>
      <c r="B368" s="232"/>
      <c r="C368" s="255" t="s">
        <v>152</v>
      </c>
      <c r="D368" s="235"/>
      <c r="E368" s="236"/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34"/>
      <c r="Z368" s="214"/>
      <c r="AA368" s="214"/>
      <c r="AB368" s="214"/>
      <c r="AC368" s="214"/>
      <c r="AD368" s="214"/>
      <c r="AE368" s="214"/>
      <c r="AF368" s="214"/>
      <c r="AG368" s="214" t="s">
        <v>138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>
      <c r="A369" s="231"/>
      <c r="B369" s="232"/>
      <c r="C369" s="255" t="s">
        <v>153</v>
      </c>
      <c r="D369" s="235"/>
      <c r="E369" s="236">
        <v>46.491500000000002</v>
      </c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34"/>
      <c r="Z369" s="214"/>
      <c r="AA369" s="214"/>
      <c r="AB369" s="214"/>
      <c r="AC369" s="214"/>
      <c r="AD369" s="214"/>
      <c r="AE369" s="214"/>
      <c r="AF369" s="214"/>
      <c r="AG369" s="214" t="s">
        <v>138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>
      <c r="A370" s="231"/>
      <c r="B370" s="232"/>
      <c r="C370" s="255" t="s">
        <v>154</v>
      </c>
      <c r="D370" s="235"/>
      <c r="E370" s="236">
        <v>-0.22090000000000001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34"/>
      <c r="Z370" s="214"/>
      <c r="AA370" s="214"/>
      <c r="AB370" s="214"/>
      <c r="AC370" s="214"/>
      <c r="AD370" s="214"/>
      <c r="AE370" s="214"/>
      <c r="AF370" s="214"/>
      <c r="AG370" s="214" t="s">
        <v>138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>
      <c r="A371" s="231"/>
      <c r="B371" s="232"/>
      <c r="C371" s="255" t="s">
        <v>155</v>
      </c>
      <c r="D371" s="235"/>
      <c r="E371" s="236">
        <v>-8.3199999999999996E-2</v>
      </c>
      <c r="F371" s="234"/>
      <c r="G371" s="234"/>
      <c r="H371" s="234"/>
      <c r="I371" s="234"/>
      <c r="J371" s="234"/>
      <c r="K371" s="234"/>
      <c r="L371" s="234"/>
      <c r="M371" s="234"/>
      <c r="N371" s="233"/>
      <c r="O371" s="233"/>
      <c r="P371" s="233"/>
      <c r="Q371" s="233"/>
      <c r="R371" s="234"/>
      <c r="S371" s="234"/>
      <c r="T371" s="234"/>
      <c r="U371" s="234"/>
      <c r="V371" s="234"/>
      <c r="W371" s="234"/>
      <c r="X371" s="234"/>
      <c r="Y371" s="234"/>
      <c r="Z371" s="214"/>
      <c r="AA371" s="214"/>
      <c r="AB371" s="214"/>
      <c r="AC371" s="214"/>
      <c r="AD371" s="214"/>
      <c r="AE371" s="214"/>
      <c r="AF371" s="214"/>
      <c r="AG371" s="214" t="s">
        <v>138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3">
      <c r="A372" s="231"/>
      <c r="B372" s="232"/>
      <c r="C372" s="255" t="s">
        <v>156</v>
      </c>
      <c r="D372" s="235"/>
      <c r="E372" s="236">
        <v>-8.9599999999999999E-2</v>
      </c>
      <c r="F372" s="234"/>
      <c r="G372" s="234"/>
      <c r="H372" s="234"/>
      <c r="I372" s="234"/>
      <c r="J372" s="234"/>
      <c r="K372" s="234"/>
      <c r="L372" s="234"/>
      <c r="M372" s="234"/>
      <c r="N372" s="233"/>
      <c r="O372" s="233"/>
      <c r="P372" s="233"/>
      <c r="Q372" s="233"/>
      <c r="R372" s="234"/>
      <c r="S372" s="234"/>
      <c r="T372" s="234"/>
      <c r="U372" s="234"/>
      <c r="V372" s="234"/>
      <c r="W372" s="234"/>
      <c r="X372" s="234"/>
      <c r="Y372" s="234"/>
      <c r="Z372" s="214"/>
      <c r="AA372" s="214"/>
      <c r="AB372" s="214"/>
      <c r="AC372" s="214"/>
      <c r="AD372" s="214"/>
      <c r="AE372" s="214"/>
      <c r="AF372" s="214"/>
      <c r="AG372" s="214" t="s">
        <v>138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3">
      <c r="A373" s="231"/>
      <c r="B373" s="232"/>
      <c r="C373" s="255" t="s">
        <v>157</v>
      </c>
      <c r="D373" s="235"/>
      <c r="E373" s="236">
        <v>-7.4999999999999997E-2</v>
      </c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34"/>
      <c r="Z373" s="214"/>
      <c r="AA373" s="214"/>
      <c r="AB373" s="214"/>
      <c r="AC373" s="214"/>
      <c r="AD373" s="214"/>
      <c r="AE373" s="214"/>
      <c r="AF373" s="214"/>
      <c r="AG373" s="214" t="s">
        <v>138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>
      <c r="A374" s="231"/>
      <c r="B374" s="232"/>
      <c r="C374" s="255" t="s">
        <v>159</v>
      </c>
      <c r="D374" s="235"/>
      <c r="E374" s="236"/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34"/>
      <c r="Z374" s="214"/>
      <c r="AA374" s="214"/>
      <c r="AB374" s="214"/>
      <c r="AC374" s="214"/>
      <c r="AD374" s="214"/>
      <c r="AE374" s="214"/>
      <c r="AF374" s="214"/>
      <c r="AG374" s="214" t="s">
        <v>138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>
      <c r="A375" s="231"/>
      <c r="B375" s="232"/>
      <c r="C375" s="255" t="s">
        <v>160</v>
      </c>
      <c r="D375" s="235"/>
      <c r="E375" s="236">
        <v>82.191450000000003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34"/>
      <c r="Z375" s="214"/>
      <c r="AA375" s="214"/>
      <c r="AB375" s="214"/>
      <c r="AC375" s="214"/>
      <c r="AD375" s="214"/>
      <c r="AE375" s="214"/>
      <c r="AF375" s="214"/>
      <c r="AG375" s="214" t="s">
        <v>138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>
      <c r="A376" s="231"/>
      <c r="B376" s="232"/>
      <c r="C376" s="255" t="s">
        <v>161</v>
      </c>
      <c r="D376" s="235"/>
      <c r="E376" s="236">
        <v>-0.17019999999999999</v>
      </c>
      <c r="F376" s="234"/>
      <c r="G376" s="234"/>
      <c r="H376" s="234"/>
      <c r="I376" s="234"/>
      <c r="J376" s="234"/>
      <c r="K376" s="234"/>
      <c r="L376" s="234"/>
      <c r="M376" s="234"/>
      <c r="N376" s="233"/>
      <c r="O376" s="233"/>
      <c r="P376" s="233"/>
      <c r="Q376" s="233"/>
      <c r="R376" s="234"/>
      <c r="S376" s="234"/>
      <c r="T376" s="234"/>
      <c r="U376" s="234"/>
      <c r="V376" s="234"/>
      <c r="W376" s="234"/>
      <c r="X376" s="234"/>
      <c r="Y376" s="234"/>
      <c r="Z376" s="214"/>
      <c r="AA376" s="214"/>
      <c r="AB376" s="214"/>
      <c r="AC376" s="214"/>
      <c r="AD376" s="214"/>
      <c r="AE376" s="214"/>
      <c r="AF376" s="214"/>
      <c r="AG376" s="214" t="s">
        <v>138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3">
      <c r="A377" s="231"/>
      <c r="B377" s="232"/>
      <c r="C377" s="255" t="s">
        <v>162</v>
      </c>
      <c r="D377" s="235"/>
      <c r="E377" s="236">
        <v>-3.9199999999999999E-2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34"/>
      <c r="Z377" s="214"/>
      <c r="AA377" s="214"/>
      <c r="AB377" s="214"/>
      <c r="AC377" s="214"/>
      <c r="AD377" s="214"/>
      <c r="AE377" s="214"/>
      <c r="AF377" s="214"/>
      <c r="AG377" s="214" t="s">
        <v>138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>
      <c r="A378" s="231"/>
      <c r="B378" s="232"/>
      <c r="C378" s="255" t="s">
        <v>163</v>
      </c>
      <c r="D378" s="235"/>
      <c r="E378" s="236">
        <v>-0.1938</v>
      </c>
      <c r="F378" s="234"/>
      <c r="G378" s="234"/>
      <c r="H378" s="234"/>
      <c r="I378" s="234"/>
      <c r="J378" s="234"/>
      <c r="K378" s="234"/>
      <c r="L378" s="234"/>
      <c r="M378" s="234"/>
      <c r="N378" s="233"/>
      <c r="O378" s="233"/>
      <c r="P378" s="233"/>
      <c r="Q378" s="233"/>
      <c r="R378" s="234"/>
      <c r="S378" s="234"/>
      <c r="T378" s="234"/>
      <c r="U378" s="234"/>
      <c r="V378" s="234"/>
      <c r="W378" s="234"/>
      <c r="X378" s="234"/>
      <c r="Y378" s="234"/>
      <c r="Z378" s="214"/>
      <c r="AA378" s="214"/>
      <c r="AB378" s="214"/>
      <c r="AC378" s="214"/>
      <c r="AD378" s="214"/>
      <c r="AE378" s="214"/>
      <c r="AF378" s="214"/>
      <c r="AG378" s="214" t="s">
        <v>138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ht="22.5" outlineLevel="3">
      <c r="A379" s="231"/>
      <c r="B379" s="232"/>
      <c r="C379" s="255" t="s">
        <v>164</v>
      </c>
      <c r="D379" s="235"/>
      <c r="E379" s="236"/>
      <c r="F379" s="234"/>
      <c r="G379" s="234"/>
      <c r="H379" s="234"/>
      <c r="I379" s="234"/>
      <c r="J379" s="234"/>
      <c r="K379" s="234"/>
      <c r="L379" s="234"/>
      <c r="M379" s="234"/>
      <c r="N379" s="233"/>
      <c r="O379" s="233"/>
      <c r="P379" s="233"/>
      <c r="Q379" s="233"/>
      <c r="R379" s="234"/>
      <c r="S379" s="234"/>
      <c r="T379" s="234"/>
      <c r="U379" s="234"/>
      <c r="V379" s="234"/>
      <c r="W379" s="234"/>
      <c r="X379" s="234"/>
      <c r="Y379" s="234"/>
      <c r="Z379" s="214"/>
      <c r="AA379" s="214"/>
      <c r="AB379" s="214"/>
      <c r="AC379" s="214"/>
      <c r="AD379" s="214"/>
      <c r="AE379" s="214"/>
      <c r="AF379" s="214"/>
      <c r="AG379" s="214" t="s">
        <v>138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>
      <c r="A380" s="231"/>
      <c r="B380" s="232"/>
      <c r="C380" s="255" t="s">
        <v>165</v>
      </c>
      <c r="D380" s="235"/>
      <c r="E380" s="236">
        <v>43.506599999999999</v>
      </c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34"/>
      <c r="Z380" s="214"/>
      <c r="AA380" s="214"/>
      <c r="AB380" s="214"/>
      <c r="AC380" s="214"/>
      <c r="AD380" s="214"/>
      <c r="AE380" s="214"/>
      <c r="AF380" s="214"/>
      <c r="AG380" s="214" t="s">
        <v>138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>
      <c r="A381" s="231"/>
      <c r="B381" s="232"/>
      <c r="C381" s="255" t="s">
        <v>166</v>
      </c>
      <c r="D381" s="235"/>
      <c r="E381" s="236">
        <v>-0.36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34"/>
      <c r="Z381" s="214"/>
      <c r="AA381" s="214"/>
      <c r="AB381" s="214"/>
      <c r="AC381" s="214"/>
      <c r="AD381" s="214"/>
      <c r="AE381" s="214"/>
      <c r="AF381" s="214"/>
      <c r="AG381" s="214" t="s">
        <v>138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>
      <c r="A382" s="231"/>
      <c r="B382" s="232"/>
      <c r="C382" s="255" t="s">
        <v>167</v>
      </c>
      <c r="D382" s="235"/>
      <c r="E382" s="236">
        <v>-2.4E-2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34"/>
      <c r="Z382" s="214"/>
      <c r="AA382" s="214"/>
      <c r="AB382" s="214"/>
      <c r="AC382" s="214"/>
      <c r="AD382" s="214"/>
      <c r="AE382" s="214"/>
      <c r="AF382" s="214"/>
      <c r="AG382" s="214" t="s">
        <v>138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>
      <c r="A383" s="231"/>
      <c r="B383" s="232"/>
      <c r="C383" s="255" t="s">
        <v>334</v>
      </c>
      <c r="D383" s="235"/>
      <c r="E383" s="236"/>
      <c r="F383" s="234"/>
      <c r="G383" s="234"/>
      <c r="H383" s="234"/>
      <c r="I383" s="234"/>
      <c r="J383" s="234"/>
      <c r="K383" s="234"/>
      <c r="L383" s="234"/>
      <c r="M383" s="234"/>
      <c r="N383" s="233"/>
      <c r="O383" s="233"/>
      <c r="P383" s="233"/>
      <c r="Q383" s="233"/>
      <c r="R383" s="234"/>
      <c r="S383" s="234"/>
      <c r="T383" s="234"/>
      <c r="U383" s="234"/>
      <c r="V383" s="234"/>
      <c r="W383" s="234"/>
      <c r="X383" s="234"/>
      <c r="Y383" s="234"/>
      <c r="Z383" s="214"/>
      <c r="AA383" s="214"/>
      <c r="AB383" s="214"/>
      <c r="AC383" s="214"/>
      <c r="AD383" s="214"/>
      <c r="AE383" s="214"/>
      <c r="AF383" s="214"/>
      <c r="AG383" s="214" t="s">
        <v>138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>
      <c r="A384" s="231"/>
      <c r="B384" s="232"/>
      <c r="C384" s="255" t="s">
        <v>335</v>
      </c>
      <c r="D384" s="235"/>
      <c r="E384" s="236">
        <v>2.09</v>
      </c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34"/>
      <c r="Z384" s="214"/>
      <c r="AA384" s="214"/>
      <c r="AB384" s="214"/>
      <c r="AC384" s="214"/>
      <c r="AD384" s="214"/>
      <c r="AE384" s="214"/>
      <c r="AF384" s="214"/>
      <c r="AG384" s="214" t="s">
        <v>138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3">
      <c r="A385" s="231"/>
      <c r="B385" s="232"/>
      <c r="C385" s="255" t="s">
        <v>336</v>
      </c>
      <c r="D385" s="235"/>
      <c r="E385" s="236">
        <v>2.218</v>
      </c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34"/>
      <c r="Z385" s="214"/>
      <c r="AA385" s="214"/>
      <c r="AB385" s="214"/>
      <c r="AC385" s="214"/>
      <c r="AD385" s="214"/>
      <c r="AE385" s="214"/>
      <c r="AF385" s="214"/>
      <c r="AG385" s="214" t="s">
        <v>138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3">
      <c r="A386" s="231"/>
      <c r="B386" s="232"/>
      <c r="C386" s="255" t="s">
        <v>337</v>
      </c>
      <c r="D386" s="235"/>
      <c r="E386" s="236">
        <v>2.23</v>
      </c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34"/>
      <c r="Z386" s="214"/>
      <c r="AA386" s="214"/>
      <c r="AB386" s="214"/>
      <c r="AC386" s="214"/>
      <c r="AD386" s="214"/>
      <c r="AE386" s="214"/>
      <c r="AF386" s="214"/>
      <c r="AG386" s="214" t="s">
        <v>138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>
      <c r="A387" s="231"/>
      <c r="B387" s="232"/>
      <c r="C387" s="255" t="s">
        <v>338</v>
      </c>
      <c r="D387" s="235"/>
      <c r="E387" s="236">
        <v>2.2160000000000002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34"/>
      <c r="Z387" s="214"/>
      <c r="AA387" s="214"/>
      <c r="AB387" s="214"/>
      <c r="AC387" s="214"/>
      <c r="AD387" s="214"/>
      <c r="AE387" s="214"/>
      <c r="AF387" s="214"/>
      <c r="AG387" s="214" t="s">
        <v>138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3">
      <c r="A388" s="231"/>
      <c r="B388" s="232"/>
      <c r="C388" s="255" t="s">
        <v>339</v>
      </c>
      <c r="D388" s="235"/>
      <c r="E388" s="236"/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34"/>
      <c r="Z388" s="214"/>
      <c r="AA388" s="214"/>
      <c r="AB388" s="214"/>
      <c r="AC388" s="214"/>
      <c r="AD388" s="214"/>
      <c r="AE388" s="214"/>
      <c r="AF388" s="214"/>
      <c r="AG388" s="214" t="s">
        <v>138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3">
      <c r="A389" s="231"/>
      <c r="B389" s="232"/>
      <c r="C389" s="255" t="s">
        <v>340</v>
      </c>
      <c r="D389" s="235"/>
      <c r="E389" s="236"/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34"/>
      <c r="Z389" s="214"/>
      <c r="AA389" s="214"/>
      <c r="AB389" s="214"/>
      <c r="AC389" s="214"/>
      <c r="AD389" s="214"/>
      <c r="AE389" s="214"/>
      <c r="AF389" s="214"/>
      <c r="AG389" s="214" t="s">
        <v>138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3">
      <c r="A390" s="231"/>
      <c r="B390" s="232"/>
      <c r="C390" s="255" t="s">
        <v>341</v>
      </c>
      <c r="D390" s="235"/>
      <c r="E390" s="236">
        <v>12.192</v>
      </c>
      <c r="F390" s="234"/>
      <c r="G390" s="234"/>
      <c r="H390" s="234"/>
      <c r="I390" s="234"/>
      <c r="J390" s="234"/>
      <c r="K390" s="234"/>
      <c r="L390" s="234"/>
      <c r="M390" s="234"/>
      <c r="N390" s="233"/>
      <c r="O390" s="233"/>
      <c r="P390" s="233"/>
      <c r="Q390" s="233"/>
      <c r="R390" s="234"/>
      <c r="S390" s="234"/>
      <c r="T390" s="234"/>
      <c r="U390" s="234"/>
      <c r="V390" s="234"/>
      <c r="W390" s="234"/>
      <c r="X390" s="234"/>
      <c r="Y390" s="234"/>
      <c r="Z390" s="214"/>
      <c r="AA390" s="214"/>
      <c r="AB390" s="214"/>
      <c r="AC390" s="214"/>
      <c r="AD390" s="214"/>
      <c r="AE390" s="214"/>
      <c r="AF390" s="214"/>
      <c r="AG390" s="214" t="s">
        <v>138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3">
      <c r="A391" s="231"/>
      <c r="B391" s="232"/>
      <c r="C391" s="255" t="s">
        <v>342</v>
      </c>
      <c r="D391" s="235"/>
      <c r="E391" s="236"/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34"/>
      <c r="Z391" s="214"/>
      <c r="AA391" s="214"/>
      <c r="AB391" s="214"/>
      <c r="AC391" s="214"/>
      <c r="AD391" s="214"/>
      <c r="AE391" s="214"/>
      <c r="AF391" s="214"/>
      <c r="AG391" s="214" t="s">
        <v>138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3">
      <c r="A392" s="231"/>
      <c r="B392" s="232"/>
      <c r="C392" s="255" t="s">
        <v>343</v>
      </c>
      <c r="D392" s="235"/>
      <c r="E392" s="236">
        <v>12.112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34"/>
      <c r="Z392" s="214"/>
      <c r="AA392" s="214"/>
      <c r="AB392" s="214"/>
      <c r="AC392" s="214"/>
      <c r="AD392" s="214"/>
      <c r="AE392" s="214"/>
      <c r="AF392" s="214"/>
      <c r="AG392" s="214" t="s">
        <v>138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>
      <c r="A393" s="231"/>
      <c r="B393" s="232"/>
      <c r="C393" s="255" t="s">
        <v>344</v>
      </c>
      <c r="D393" s="235"/>
      <c r="E393" s="236">
        <v>-2.968</v>
      </c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34"/>
      <c r="Z393" s="214"/>
      <c r="AA393" s="214"/>
      <c r="AB393" s="214"/>
      <c r="AC393" s="214"/>
      <c r="AD393" s="214"/>
      <c r="AE393" s="214"/>
      <c r="AF393" s="214"/>
      <c r="AG393" s="214" t="s">
        <v>138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>
      <c r="A394" s="245">
        <v>27</v>
      </c>
      <c r="B394" s="246" t="s">
        <v>345</v>
      </c>
      <c r="C394" s="254" t="s">
        <v>346</v>
      </c>
      <c r="D394" s="247" t="s">
        <v>131</v>
      </c>
      <c r="E394" s="248">
        <v>8.8320000000000007</v>
      </c>
      <c r="F394" s="249"/>
      <c r="G394" s="250">
        <f>ROUND(E394*F394,2)</f>
        <v>0</v>
      </c>
      <c r="H394" s="249"/>
      <c r="I394" s="250">
        <f>ROUND(E394*H394,2)</f>
        <v>0</v>
      </c>
      <c r="J394" s="249"/>
      <c r="K394" s="250">
        <f>ROUND(E394*J394,2)</f>
        <v>0</v>
      </c>
      <c r="L394" s="250">
        <v>21</v>
      </c>
      <c r="M394" s="250">
        <f>G394*(1+L394/100)</f>
        <v>0</v>
      </c>
      <c r="N394" s="248">
        <v>0</v>
      </c>
      <c r="O394" s="248">
        <f>ROUND(E394*N394,2)</f>
        <v>0</v>
      </c>
      <c r="P394" s="248">
        <v>1.4E-2</v>
      </c>
      <c r="Q394" s="248">
        <f>ROUND(E394*P394,2)</f>
        <v>0.12</v>
      </c>
      <c r="R394" s="250"/>
      <c r="S394" s="250" t="s">
        <v>132</v>
      </c>
      <c r="T394" s="251" t="s">
        <v>133</v>
      </c>
      <c r="U394" s="234">
        <v>0.18</v>
      </c>
      <c r="V394" s="234">
        <f>ROUND(E394*U394,2)</f>
        <v>1.59</v>
      </c>
      <c r="W394" s="234"/>
      <c r="X394" s="234" t="s">
        <v>134</v>
      </c>
      <c r="Y394" s="234" t="s">
        <v>135</v>
      </c>
      <c r="Z394" s="214"/>
      <c r="AA394" s="214"/>
      <c r="AB394" s="214"/>
      <c r="AC394" s="214"/>
      <c r="AD394" s="214"/>
      <c r="AE394" s="214"/>
      <c r="AF394" s="214"/>
      <c r="AG394" s="214" t="s">
        <v>136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2">
      <c r="A395" s="231"/>
      <c r="B395" s="232"/>
      <c r="C395" s="255" t="s">
        <v>347</v>
      </c>
      <c r="D395" s="235"/>
      <c r="E395" s="236"/>
      <c r="F395" s="234"/>
      <c r="G395" s="234"/>
      <c r="H395" s="234"/>
      <c r="I395" s="234"/>
      <c r="J395" s="234"/>
      <c r="K395" s="234"/>
      <c r="L395" s="234"/>
      <c r="M395" s="234"/>
      <c r="N395" s="233"/>
      <c r="O395" s="233"/>
      <c r="P395" s="233"/>
      <c r="Q395" s="233"/>
      <c r="R395" s="234"/>
      <c r="S395" s="234"/>
      <c r="T395" s="234"/>
      <c r="U395" s="234"/>
      <c r="V395" s="234"/>
      <c r="W395" s="234"/>
      <c r="X395" s="234"/>
      <c r="Y395" s="234"/>
      <c r="Z395" s="214"/>
      <c r="AA395" s="214"/>
      <c r="AB395" s="214"/>
      <c r="AC395" s="214"/>
      <c r="AD395" s="214"/>
      <c r="AE395" s="214"/>
      <c r="AF395" s="214"/>
      <c r="AG395" s="214" t="s">
        <v>138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>
      <c r="A396" s="231"/>
      <c r="B396" s="232"/>
      <c r="C396" s="255" t="s">
        <v>348</v>
      </c>
      <c r="D396" s="235"/>
      <c r="E396" s="236">
        <v>8.8320000000000007</v>
      </c>
      <c r="F396" s="234"/>
      <c r="G396" s="234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34"/>
      <c r="Z396" s="214"/>
      <c r="AA396" s="214"/>
      <c r="AB396" s="214"/>
      <c r="AC396" s="214"/>
      <c r="AD396" s="214"/>
      <c r="AE396" s="214"/>
      <c r="AF396" s="214"/>
      <c r="AG396" s="214" t="s">
        <v>138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>
      <c r="A397" s="245">
        <v>28</v>
      </c>
      <c r="B397" s="246" t="s">
        <v>349</v>
      </c>
      <c r="C397" s="254" t="s">
        <v>350</v>
      </c>
      <c r="D397" s="247" t="s">
        <v>351</v>
      </c>
      <c r="E397" s="248">
        <v>10</v>
      </c>
      <c r="F397" s="249"/>
      <c r="G397" s="250">
        <f>ROUND(E397*F397,2)</f>
        <v>0</v>
      </c>
      <c r="H397" s="249"/>
      <c r="I397" s="250">
        <f>ROUND(E397*H397,2)</f>
        <v>0</v>
      </c>
      <c r="J397" s="249"/>
      <c r="K397" s="250">
        <f>ROUND(E397*J397,2)</f>
        <v>0</v>
      </c>
      <c r="L397" s="250">
        <v>21</v>
      </c>
      <c r="M397" s="250">
        <f>G397*(1+L397/100)</f>
        <v>0</v>
      </c>
      <c r="N397" s="248">
        <v>0</v>
      </c>
      <c r="O397" s="248">
        <f>ROUND(E397*N397,2)</f>
        <v>0</v>
      </c>
      <c r="P397" s="248">
        <v>0</v>
      </c>
      <c r="Q397" s="248">
        <f>ROUND(E397*P397,2)</f>
        <v>0</v>
      </c>
      <c r="R397" s="250"/>
      <c r="S397" s="250" t="s">
        <v>133</v>
      </c>
      <c r="T397" s="251" t="s">
        <v>133</v>
      </c>
      <c r="U397" s="234">
        <v>0</v>
      </c>
      <c r="V397" s="234">
        <f>ROUND(E397*U397,2)</f>
        <v>0</v>
      </c>
      <c r="W397" s="234"/>
      <c r="X397" s="234" t="s">
        <v>134</v>
      </c>
      <c r="Y397" s="234" t="s">
        <v>135</v>
      </c>
      <c r="Z397" s="214"/>
      <c r="AA397" s="214"/>
      <c r="AB397" s="214"/>
      <c r="AC397" s="214"/>
      <c r="AD397" s="214"/>
      <c r="AE397" s="214"/>
      <c r="AF397" s="214"/>
      <c r="AG397" s="214" t="s">
        <v>136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2">
      <c r="A398" s="231"/>
      <c r="B398" s="232"/>
      <c r="C398" s="255" t="s">
        <v>352</v>
      </c>
      <c r="D398" s="235"/>
      <c r="E398" s="236"/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34"/>
      <c r="Z398" s="214"/>
      <c r="AA398" s="214"/>
      <c r="AB398" s="214"/>
      <c r="AC398" s="214"/>
      <c r="AD398" s="214"/>
      <c r="AE398" s="214"/>
      <c r="AF398" s="214"/>
      <c r="AG398" s="214" t="s">
        <v>138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3">
      <c r="A399" s="231"/>
      <c r="B399" s="232"/>
      <c r="C399" s="255" t="s">
        <v>353</v>
      </c>
      <c r="D399" s="235"/>
      <c r="E399" s="236">
        <v>10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34"/>
      <c r="Z399" s="214"/>
      <c r="AA399" s="214"/>
      <c r="AB399" s="214"/>
      <c r="AC399" s="214"/>
      <c r="AD399" s="214"/>
      <c r="AE399" s="214"/>
      <c r="AF399" s="214"/>
      <c r="AG399" s="214" t="s">
        <v>138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>
      <c r="A400" s="245">
        <v>29</v>
      </c>
      <c r="B400" s="246" t="s">
        <v>354</v>
      </c>
      <c r="C400" s="254" t="s">
        <v>355</v>
      </c>
      <c r="D400" s="247" t="s">
        <v>260</v>
      </c>
      <c r="E400" s="248">
        <v>2</v>
      </c>
      <c r="F400" s="249"/>
      <c r="G400" s="250">
        <f>ROUND(E400*F400,2)</f>
        <v>0</v>
      </c>
      <c r="H400" s="249"/>
      <c r="I400" s="250">
        <f>ROUND(E400*H400,2)</f>
        <v>0</v>
      </c>
      <c r="J400" s="249"/>
      <c r="K400" s="250">
        <f>ROUND(E400*J400,2)</f>
        <v>0</v>
      </c>
      <c r="L400" s="250">
        <v>21</v>
      </c>
      <c r="M400" s="250">
        <f>G400*(1+L400/100)</f>
        <v>0</v>
      </c>
      <c r="N400" s="248">
        <v>0</v>
      </c>
      <c r="O400" s="248">
        <f>ROUND(E400*N400,2)</f>
        <v>0</v>
      </c>
      <c r="P400" s="248">
        <v>0</v>
      </c>
      <c r="Q400" s="248">
        <f>ROUND(E400*P400,2)</f>
        <v>0</v>
      </c>
      <c r="R400" s="250"/>
      <c r="S400" s="250" t="s">
        <v>132</v>
      </c>
      <c r="T400" s="251" t="s">
        <v>133</v>
      </c>
      <c r="U400" s="234">
        <v>0</v>
      </c>
      <c r="V400" s="234">
        <f>ROUND(E400*U400,2)</f>
        <v>0</v>
      </c>
      <c r="W400" s="234"/>
      <c r="X400" s="234" t="s">
        <v>134</v>
      </c>
      <c r="Y400" s="234" t="s">
        <v>135</v>
      </c>
      <c r="Z400" s="214"/>
      <c r="AA400" s="214"/>
      <c r="AB400" s="214"/>
      <c r="AC400" s="214"/>
      <c r="AD400" s="214"/>
      <c r="AE400" s="214"/>
      <c r="AF400" s="214"/>
      <c r="AG400" s="214" t="s">
        <v>136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ht="22.5" outlineLevel="2">
      <c r="A401" s="231"/>
      <c r="B401" s="232"/>
      <c r="C401" s="255" t="s">
        <v>356</v>
      </c>
      <c r="D401" s="235"/>
      <c r="E401" s="236"/>
      <c r="F401" s="234"/>
      <c r="G401" s="234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34"/>
      <c r="Z401" s="214"/>
      <c r="AA401" s="214"/>
      <c r="AB401" s="214"/>
      <c r="AC401" s="214"/>
      <c r="AD401" s="214"/>
      <c r="AE401" s="214"/>
      <c r="AF401" s="214"/>
      <c r="AG401" s="214" t="s">
        <v>138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>
      <c r="A402" s="231"/>
      <c r="B402" s="232"/>
      <c r="C402" s="255" t="s">
        <v>43</v>
      </c>
      <c r="D402" s="235"/>
      <c r="E402" s="236">
        <v>1</v>
      </c>
      <c r="F402" s="234"/>
      <c r="G402" s="234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34"/>
      <c r="Z402" s="214"/>
      <c r="AA402" s="214"/>
      <c r="AB402" s="214"/>
      <c r="AC402" s="214"/>
      <c r="AD402" s="214"/>
      <c r="AE402" s="214"/>
      <c r="AF402" s="214"/>
      <c r="AG402" s="214" t="s">
        <v>138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>
      <c r="A403" s="231"/>
      <c r="B403" s="232"/>
      <c r="C403" s="255" t="s">
        <v>357</v>
      </c>
      <c r="D403" s="235"/>
      <c r="E403" s="236"/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34"/>
      <c r="Z403" s="214"/>
      <c r="AA403" s="214"/>
      <c r="AB403" s="214"/>
      <c r="AC403" s="214"/>
      <c r="AD403" s="214"/>
      <c r="AE403" s="214"/>
      <c r="AF403" s="214"/>
      <c r="AG403" s="214" t="s">
        <v>138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>
      <c r="A404" s="231"/>
      <c r="B404" s="232"/>
      <c r="C404" s="255" t="s">
        <v>43</v>
      </c>
      <c r="D404" s="235"/>
      <c r="E404" s="236">
        <v>1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34"/>
      <c r="Z404" s="214"/>
      <c r="AA404" s="214"/>
      <c r="AB404" s="214"/>
      <c r="AC404" s="214"/>
      <c r="AD404" s="214"/>
      <c r="AE404" s="214"/>
      <c r="AF404" s="214"/>
      <c r="AG404" s="214" t="s">
        <v>138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>
      <c r="A405" s="238" t="s">
        <v>127</v>
      </c>
      <c r="B405" s="239" t="s">
        <v>82</v>
      </c>
      <c r="C405" s="253" t="s">
        <v>83</v>
      </c>
      <c r="D405" s="240"/>
      <c r="E405" s="241"/>
      <c r="F405" s="242"/>
      <c r="G405" s="242">
        <f>SUMIF(AG406:AG411,"&lt;&gt;NOR",G406:G411)</f>
        <v>0</v>
      </c>
      <c r="H405" s="242"/>
      <c r="I405" s="242">
        <f>SUM(I406:I411)</f>
        <v>0</v>
      </c>
      <c r="J405" s="242"/>
      <c r="K405" s="242">
        <f>SUM(K406:K411)</f>
        <v>0</v>
      </c>
      <c r="L405" s="242"/>
      <c r="M405" s="242">
        <f>SUM(M406:M411)</f>
        <v>0</v>
      </c>
      <c r="N405" s="241"/>
      <c r="O405" s="241">
        <f>SUM(O406:O411)</f>
        <v>0</v>
      </c>
      <c r="P405" s="241"/>
      <c r="Q405" s="241">
        <f>SUM(Q406:Q411)</f>
        <v>0</v>
      </c>
      <c r="R405" s="242"/>
      <c r="S405" s="242"/>
      <c r="T405" s="243"/>
      <c r="U405" s="237"/>
      <c r="V405" s="237">
        <f>SUM(V406:V411)</f>
        <v>25.84</v>
      </c>
      <c r="W405" s="237"/>
      <c r="X405" s="237"/>
      <c r="Y405" s="237"/>
      <c r="AG405" t="s">
        <v>128</v>
      </c>
    </row>
    <row r="406" spans="1:60" outlineLevel="1">
      <c r="A406" s="245">
        <v>30</v>
      </c>
      <c r="B406" s="246" t="s">
        <v>358</v>
      </c>
      <c r="C406" s="254" t="s">
        <v>359</v>
      </c>
      <c r="D406" s="247" t="s">
        <v>360</v>
      </c>
      <c r="E406" s="248">
        <v>20</v>
      </c>
      <c r="F406" s="249"/>
      <c r="G406" s="250">
        <f>ROUND(E406*F406,2)</f>
        <v>0</v>
      </c>
      <c r="H406" s="249"/>
      <c r="I406" s="250">
        <f>ROUND(E406*H406,2)</f>
        <v>0</v>
      </c>
      <c r="J406" s="249"/>
      <c r="K406" s="250">
        <f>ROUND(E406*J406,2)</f>
        <v>0</v>
      </c>
      <c r="L406" s="250">
        <v>21</v>
      </c>
      <c r="M406" s="250">
        <f>G406*(1+L406/100)</f>
        <v>0</v>
      </c>
      <c r="N406" s="248">
        <v>0</v>
      </c>
      <c r="O406" s="248">
        <f>ROUND(E406*N406,2)</f>
        <v>0</v>
      </c>
      <c r="P406" s="248">
        <v>0</v>
      </c>
      <c r="Q406" s="248">
        <f>ROUND(E406*P406,2)</f>
        <v>0</v>
      </c>
      <c r="R406" s="250"/>
      <c r="S406" s="250" t="s">
        <v>132</v>
      </c>
      <c r="T406" s="251" t="s">
        <v>133</v>
      </c>
      <c r="U406" s="234">
        <v>1</v>
      </c>
      <c r="V406" s="234">
        <f>ROUND(E406*U406,2)</f>
        <v>20</v>
      </c>
      <c r="W406" s="234"/>
      <c r="X406" s="234" t="s">
        <v>134</v>
      </c>
      <c r="Y406" s="234" t="s">
        <v>135</v>
      </c>
      <c r="Z406" s="214"/>
      <c r="AA406" s="214"/>
      <c r="AB406" s="214"/>
      <c r="AC406" s="214"/>
      <c r="AD406" s="214"/>
      <c r="AE406" s="214"/>
      <c r="AF406" s="214"/>
      <c r="AG406" s="214" t="s">
        <v>278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2">
      <c r="A407" s="231"/>
      <c r="B407" s="232"/>
      <c r="C407" s="255" t="s">
        <v>361</v>
      </c>
      <c r="D407" s="235"/>
      <c r="E407" s="236"/>
      <c r="F407" s="234"/>
      <c r="G407" s="234"/>
      <c r="H407" s="234"/>
      <c r="I407" s="234"/>
      <c r="J407" s="234"/>
      <c r="K407" s="234"/>
      <c r="L407" s="234"/>
      <c r="M407" s="234"/>
      <c r="N407" s="233"/>
      <c r="O407" s="233"/>
      <c r="P407" s="233"/>
      <c r="Q407" s="233"/>
      <c r="R407" s="234"/>
      <c r="S407" s="234"/>
      <c r="T407" s="234"/>
      <c r="U407" s="234"/>
      <c r="V407" s="234"/>
      <c r="W407" s="234"/>
      <c r="X407" s="234"/>
      <c r="Y407" s="234"/>
      <c r="Z407" s="214"/>
      <c r="AA407" s="214"/>
      <c r="AB407" s="214"/>
      <c r="AC407" s="214"/>
      <c r="AD407" s="214"/>
      <c r="AE407" s="214"/>
      <c r="AF407" s="214"/>
      <c r="AG407" s="214" t="s">
        <v>138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3">
      <c r="A408" s="231"/>
      <c r="B408" s="232"/>
      <c r="C408" s="255" t="s">
        <v>362</v>
      </c>
      <c r="D408" s="235"/>
      <c r="E408" s="236"/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34"/>
      <c r="Z408" s="214"/>
      <c r="AA408" s="214"/>
      <c r="AB408" s="214"/>
      <c r="AC408" s="214"/>
      <c r="AD408" s="214"/>
      <c r="AE408" s="214"/>
      <c r="AF408" s="214"/>
      <c r="AG408" s="214" t="s">
        <v>138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>
      <c r="A409" s="231"/>
      <c r="B409" s="232"/>
      <c r="C409" s="255" t="s">
        <v>363</v>
      </c>
      <c r="D409" s="235"/>
      <c r="E409" s="236">
        <v>20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34"/>
      <c r="Z409" s="214"/>
      <c r="AA409" s="214"/>
      <c r="AB409" s="214"/>
      <c r="AC409" s="214"/>
      <c r="AD409" s="214"/>
      <c r="AE409" s="214"/>
      <c r="AF409" s="214"/>
      <c r="AG409" s="214" t="s">
        <v>138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>
      <c r="A410" s="245">
        <v>31</v>
      </c>
      <c r="B410" s="246" t="s">
        <v>364</v>
      </c>
      <c r="C410" s="254" t="s">
        <v>365</v>
      </c>
      <c r="D410" s="247" t="s">
        <v>366</v>
      </c>
      <c r="E410" s="248">
        <v>18.84</v>
      </c>
      <c r="F410" s="249"/>
      <c r="G410" s="250">
        <f>ROUND(E410*F410,2)</f>
        <v>0</v>
      </c>
      <c r="H410" s="249"/>
      <c r="I410" s="250">
        <f>ROUND(E410*H410,2)</f>
        <v>0</v>
      </c>
      <c r="J410" s="249"/>
      <c r="K410" s="250">
        <f>ROUND(E410*J410,2)</f>
        <v>0</v>
      </c>
      <c r="L410" s="250">
        <v>21</v>
      </c>
      <c r="M410" s="250">
        <f>G410*(1+L410/100)</f>
        <v>0</v>
      </c>
      <c r="N410" s="248">
        <v>0</v>
      </c>
      <c r="O410" s="248">
        <f>ROUND(E410*N410,2)</f>
        <v>0</v>
      </c>
      <c r="P410" s="248">
        <v>0</v>
      </c>
      <c r="Q410" s="248">
        <f>ROUND(E410*P410,2)</f>
        <v>0</v>
      </c>
      <c r="R410" s="250"/>
      <c r="S410" s="250" t="s">
        <v>132</v>
      </c>
      <c r="T410" s="251" t="s">
        <v>133</v>
      </c>
      <c r="U410" s="234">
        <v>0.31</v>
      </c>
      <c r="V410" s="234">
        <f>ROUND(E410*U410,2)</f>
        <v>5.84</v>
      </c>
      <c r="W410" s="234"/>
      <c r="X410" s="234" t="s">
        <v>134</v>
      </c>
      <c r="Y410" s="234" t="s">
        <v>135</v>
      </c>
      <c r="Z410" s="214"/>
      <c r="AA410" s="214"/>
      <c r="AB410" s="214"/>
      <c r="AC410" s="214"/>
      <c r="AD410" s="214"/>
      <c r="AE410" s="214"/>
      <c r="AF410" s="214"/>
      <c r="AG410" s="214" t="s">
        <v>136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2">
      <c r="A411" s="231"/>
      <c r="B411" s="232"/>
      <c r="C411" s="255" t="s">
        <v>367</v>
      </c>
      <c r="D411" s="235"/>
      <c r="E411" s="236">
        <v>18.84</v>
      </c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34"/>
      <c r="Z411" s="214"/>
      <c r="AA411" s="214"/>
      <c r="AB411" s="214"/>
      <c r="AC411" s="214"/>
      <c r="AD411" s="214"/>
      <c r="AE411" s="214"/>
      <c r="AF411" s="214"/>
      <c r="AG411" s="214" t="s">
        <v>138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>
      <c r="A412" s="238" t="s">
        <v>127</v>
      </c>
      <c r="B412" s="239" t="s">
        <v>84</v>
      </c>
      <c r="C412" s="253" t="s">
        <v>85</v>
      </c>
      <c r="D412" s="240"/>
      <c r="E412" s="241"/>
      <c r="F412" s="242"/>
      <c r="G412" s="242">
        <f>SUMIF(AG413:AG426,"&lt;&gt;NOR",G413:G426)</f>
        <v>0</v>
      </c>
      <c r="H412" s="242"/>
      <c r="I412" s="242">
        <f>SUM(I413:I426)</f>
        <v>0</v>
      </c>
      <c r="J412" s="242"/>
      <c r="K412" s="242">
        <f>SUM(K413:K426)</f>
        <v>0</v>
      </c>
      <c r="L412" s="242"/>
      <c r="M412" s="242">
        <f>SUM(M413:M426)</f>
        <v>0</v>
      </c>
      <c r="N412" s="241"/>
      <c r="O412" s="241">
        <f>SUM(O413:O426)</f>
        <v>1.29</v>
      </c>
      <c r="P412" s="241"/>
      <c r="Q412" s="241">
        <f>SUM(Q413:Q426)</f>
        <v>0</v>
      </c>
      <c r="R412" s="242"/>
      <c r="S412" s="242"/>
      <c r="T412" s="243"/>
      <c r="U412" s="237"/>
      <c r="V412" s="237">
        <f>SUM(V413:V426)</f>
        <v>16.170000000000002</v>
      </c>
      <c r="W412" s="237"/>
      <c r="X412" s="237"/>
      <c r="Y412" s="237"/>
      <c r="AG412" t="s">
        <v>128</v>
      </c>
    </row>
    <row r="413" spans="1:60" ht="22.5" outlineLevel="1">
      <c r="A413" s="245">
        <v>32</v>
      </c>
      <c r="B413" s="246" t="s">
        <v>368</v>
      </c>
      <c r="C413" s="254" t="s">
        <v>369</v>
      </c>
      <c r="D413" s="247" t="s">
        <v>370</v>
      </c>
      <c r="E413" s="248">
        <v>25</v>
      </c>
      <c r="F413" s="249"/>
      <c r="G413" s="250">
        <f>ROUND(E413*F413,2)</f>
        <v>0</v>
      </c>
      <c r="H413" s="249"/>
      <c r="I413" s="250">
        <f>ROUND(E413*H413,2)</f>
        <v>0</v>
      </c>
      <c r="J413" s="249"/>
      <c r="K413" s="250">
        <f>ROUND(E413*J413,2)</f>
        <v>0</v>
      </c>
      <c r="L413" s="250">
        <v>21</v>
      </c>
      <c r="M413" s="250">
        <f>G413*(1+L413/100)</f>
        <v>0</v>
      </c>
      <c r="N413" s="248">
        <v>1.4069999999999999E-2</v>
      </c>
      <c r="O413" s="248">
        <f>ROUND(E413*N413,2)</f>
        <v>0.35</v>
      </c>
      <c r="P413" s="248">
        <v>0</v>
      </c>
      <c r="Q413" s="248">
        <f>ROUND(E413*P413,2)</f>
        <v>0</v>
      </c>
      <c r="R413" s="250"/>
      <c r="S413" s="250" t="s">
        <v>132</v>
      </c>
      <c r="T413" s="251" t="s">
        <v>133</v>
      </c>
      <c r="U413" s="234">
        <v>0.53</v>
      </c>
      <c r="V413" s="234">
        <f>ROUND(E413*U413,2)</f>
        <v>13.25</v>
      </c>
      <c r="W413" s="234"/>
      <c r="X413" s="234" t="s">
        <v>134</v>
      </c>
      <c r="Y413" s="234" t="s">
        <v>135</v>
      </c>
      <c r="Z413" s="214"/>
      <c r="AA413" s="214"/>
      <c r="AB413" s="214"/>
      <c r="AC413" s="214"/>
      <c r="AD413" s="214"/>
      <c r="AE413" s="214"/>
      <c r="AF413" s="214"/>
      <c r="AG413" s="214" t="s">
        <v>136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ht="22.5" outlineLevel="2">
      <c r="A414" s="231"/>
      <c r="B414" s="232"/>
      <c r="C414" s="255" t="s">
        <v>371</v>
      </c>
      <c r="D414" s="235"/>
      <c r="E414" s="236"/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34"/>
      <c r="Z414" s="214"/>
      <c r="AA414" s="214"/>
      <c r="AB414" s="214"/>
      <c r="AC414" s="214"/>
      <c r="AD414" s="214"/>
      <c r="AE414" s="214"/>
      <c r="AF414" s="214"/>
      <c r="AG414" s="214" t="s">
        <v>138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3">
      <c r="A415" s="231"/>
      <c r="B415" s="232"/>
      <c r="C415" s="255" t="s">
        <v>372</v>
      </c>
      <c r="D415" s="235"/>
      <c r="E415" s="236"/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34"/>
      <c r="Z415" s="214"/>
      <c r="AA415" s="214"/>
      <c r="AB415" s="214"/>
      <c r="AC415" s="214"/>
      <c r="AD415" s="214"/>
      <c r="AE415" s="214"/>
      <c r="AF415" s="214"/>
      <c r="AG415" s="214" t="s">
        <v>138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>
      <c r="A416" s="231"/>
      <c r="B416" s="232"/>
      <c r="C416" s="255" t="s">
        <v>373</v>
      </c>
      <c r="D416" s="235"/>
      <c r="E416" s="236">
        <v>25</v>
      </c>
      <c r="F416" s="234"/>
      <c r="G416" s="234"/>
      <c r="H416" s="234"/>
      <c r="I416" s="234"/>
      <c r="J416" s="234"/>
      <c r="K416" s="234"/>
      <c r="L416" s="234"/>
      <c r="M416" s="234"/>
      <c r="N416" s="233"/>
      <c r="O416" s="233"/>
      <c r="P416" s="233"/>
      <c r="Q416" s="233"/>
      <c r="R416" s="234"/>
      <c r="S416" s="234"/>
      <c r="T416" s="234"/>
      <c r="U416" s="234"/>
      <c r="V416" s="234"/>
      <c r="W416" s="234"/>
      <c r="X416" s="234"/>
      <c r="Y416" s="234"/>
      <c r="Z416" s="214"/>
      <c r="AA416" s="214"/>
      <c r="AB416" s="214"/>
      <c r="AC416" s="214"/>
      <c r="AD416" s="214"/>
      <c r="AE416" s="214"/>
      <c r="AF416" s="214"/>
      <c r="AG416" s="214" t="s">
        <v>138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>
      <c r="A417" s="245">
        <v>33</v>
      </c>
      <c r="B417" s="246" t="s">
        <v>374</v>
      </c>
      <c r="C417" s="254" t="s">
        <v>375</v>
      </c>
      <c r="D417" s="247" t="s">
        <v>366</v>
      </c>
      <c r="E417" s="248">
        <v>1.29</v>
      </c>
      <c r="F417" s="249"/>
      <c r="G417" s="250">
        <f>ROUND(E417*F417,2)</f>
        <v>0</v>
      </c>
      <c r="H417" s="249"/>
      <c r="I417" s="250">
        <f>ROUND(E417*H417,2)</f>
        <v>0</v>
      </c>
      <c r="J417" s="249"/>
      <c r="K417" s="250">
        <f>ROUND(E417*J417,2)</f>
        <v>0</v>
      </c>
      <c r="L417" s="250">
        <v>21</v>
      </c>
      <c r="M417" s="250">
        <f>G417*(1+L417/100)</f>
        <v>0</v>
      </c>
      <c r="N417" s="248">
        <v>0</v>
      </c>
      <c r="O417" s="248">
        <f>ROUND(E417*N417,2)</f>
        <v>0</v>
      </c>
      <c r="P417" s="248">
        <v>0</v>
      </c>
      <c r="Q417" s="248">
        <f>ROUND(E417*P417,2)</f>
        <v>0</v>
      </c>
      <c r="R417" s="250"/>
      <c r="S417" s="250" t="s">
        <v>132</v>
      </c>
      <c r="T417" s="251" t="s">
        <v>133</v>
      </c>
      <c r="U417" s="234">
        <v>2.2599999999999998</v>
      </c>
      <c r="V417" s="234">
        <f>ROUND(E417*U417,2)</f>
        <v>2.92</v>
      </c>
      <c r="W417" s="234"/>
      <c r="X417" s="234" t="s">
        <v>134</v>
      </c>
      <c r="Y417" s="234" t="s">
        <v>135</v>
      </c>
      <c r="Z417" s="214"/>
      <c r="AA417" s="214"/>
      <c r="AB417" s="214"/>
      <c r="AC417" s="214"/>
      <c r="AD417" s="214"/>
      <c r="AE417" s="214"/>
      <c r="AF417" s="214"/>
      <c r="AG417" s="214" t="s">
        <v>136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2">
      <c r="A418" s="231"/>
      <c r="B418" s="232"/>
      <c r="C418" s="255" t="s">
        <v>376</v>
      </c>
      <c r="D418" s="235"/>
      <c r="E418" s="236">
        <v>1.29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34"/>
      <c r="Z418" s="214"/>
      <c r="AA418" s="214"/>
      <c r="AB418" s="214"/>
      <c r="AC418" s="214"/>
      <c r="AD418" s="214"/>
      <c r="AE418" s="214"/>
      <c r="AF418" s="214"/>
      <c r="AG418" s="214" t="s">
        <v>138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ht="22.5" outlineLevel="1">
      <c r="A419" s="245">
        <v>34</v>
      </c>
      <c r="B419" s="246" t="s">
        <v>377</v>
      </c>
      <c r="C419" s="254" t="s">
        <v>378</v>
      </c>
      <c r="D419" s="247" t="s">
        <v>370</v>
      </c>
      <c r="E419" s="248">
        <v>6.4550000000000001</v>
      </c>
      <c r="F419" s="249"/>
      <c r="G419" s="250">
        <f>ROUND(E419*F419,2)</f>
        <v>0</v>
      </c>
      <c r="H419" s="249"/>
      <c r="I419" s="250">
        <f>ROUND(E419*H419,2)</f>
        <v>0</v>
      </c>
      <c r="J419" s="249"/>
      <c r="K419" s="250">
        <f>ROUND(E419*J419,2)</f>
        <v>0</v>
      </c>
      <c r="L419" s="250">
        <v>21</v>
      </c>
      <c r="M419" s="250">
        <f>G419*(1+L419/100)</f>
        <v>0</v>
      </c>
      <c r="N419" s="248">
        <v>0.05</v>
      </c>
      <c r="O419" s="248">
        <f>ROUND(E419*N419,2)</f>
        <v>0.32</v>
      </c>
      <c r="P419" s="248">
        <v>0</v>
      </c>
      <c r="Q419" s="248">
        <f>ROUND(E419*P419,2)</f>
        <v>0</v>
      </c>
      <c r="R419" s="250"/>
      <c r="S419" s="250" t="s">
        <v>268</v>
      </c>
      <c r="T419" s="251" t="s">
        <v>269</v>
      </c>
      <c r="U419" s="234">
        <v>0</v>
      </c>
      <c r="V419" s="234">
        <f>ROUND(E419*U419,2)</f>
        <v>0</v>
      </c>
      <c r="W419" s="234"/>
      <c r="X419" s="234" t="s">
        <v>134</v>
      </c>
      <c r="Y419" s="234" t="s">
        <v>135</v>
      </c>
      <c r="Z419" s="214"/>
      <c r="AA419" s="214"/>
      <c r="AB419" s="214"/>
      <c r="AC419" s="214"/>
      <c r="AD419" s="214"/>
      <c r="AE419" s="214"/>
      <c r="AF419" s="214"/>
      <c r="AG419" s="214" t="s">
        <v>136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2">
      <c r="A420" s="231"/>
      <c r="B420" s="232"/>
      <c r="C420" s="255" t="s">
        <v>379</v>
      </c>
      <c r="D420" s="235"/>
      <c r="E420" s="236"/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34"/>
      <c r="Z420" s="214"/>
      <c r="AA420" s="214"/>
      <c r="AB420" s="214"/>
      <c r="AC420" s="214"/>
      <c r="AD420" s="214"/>
      <c r="AE420" s="214"/>
      <c r="AF420" s="214"/>
      <c r="AG420" s="214" t="s">
        <v>138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ht="22.5" outlineLevel="3">
      <c r="A421" s="231"/>
      <c r="B421" s="232"/>
      <c r="C421" s="255" t="s">
        <v>380</v>
      </c>
      <c r="D421" s="235"/>
      <c r="E421" s="236"/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34"/>
      <c r="Z421" s="214"/>
      <c r="AA421" s="214"/>
      <c r="AB421" s="214"/>
      <c r="AC421" s="214"/>
      <c r="AD421" s="214"/>
      <c r="AE421" s="214"/>
      <c r="AF421" s="214"/>
      <c r="AG421" s="214" t="s">
        <v>138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>
      <c r="A422" s="231"/>
      <c r="B422" s="232"/>
      <c r="C422" s="255" t="s">
        <v>381</v>
      </c>
      <c r="D422" s="235"/>
      <c r="E422" s="236">
        <v>6.4550000000000001</v>
      </c>
      <c r="F422" s="234"/>
      <c r="G422" s="234"/>
      <c r="H422" s="234"/>
      <c r="I422" s="234"/>
      <c r="J422" s="234"/>
      <c r="K422" s="234"/>
      <c r="L422" s="234"/>
      <c r="M422" s="234"/>
      <c r="N422" s="233"/>
      <c r="O422" s="233"/>
      <c r="P422" s="233"/>
      <c r="Q422" s="233"/>
      <c r="R422" s="234"/>
      <c r="S422" s="234"/>
      <c r="T422" s="234"/>
      <c r="U422" s="234"/>
      <c r="V422" s="234"/>
      <c r="W422" s="234"/>
      <c r="X422" s="234"/>
      <c r="Y422" s="234"/>
      <c r="Z422" s="214"/>
      <c r="AA422" s="214"/>
      <c r="AB422" s="214"/>
      <c r="AC422" s="214"/>
      <c r="AD422" s="214"/>
      <c r="AE422" s="214"/>
      <c r="AF422" s="214"/>
      <c r="AG422" s="214" t="s">
        <v>138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ht="22.5" outlineLevel="1">
      <c r="A423" s="245">
        <v>35</v>
      </c>
      <c r="B423" s="246" t="s">
        <v>382</v>
      </c>
      <c r="C423" s="254" t="s">
        <v>383</v>
      </c>
      <c r="D423" s="247" t="s">
        <v>370</v>
      </c>
      <c r="E423" s="248">
        <v>12.38</v>
      </c>
      <c r="F423" s="249"/>
      <c r="G423" s="250">
        <f>ROUND(E423*F423,2)</f>
        <v>0</v>
      </c>
      <c r="H423" s="249"/>
      <c r="I423" s="250">
        <f>ROUND(E423*H423,2)</f>
        <v>0</v>
      </c>
      <c r="J423" s="249"/>
      <c r="K423" s="250">
        <f>ROUND(E423*J423,2)</f>
        <v>0</v>
      </c>
      <c r="L423" s="250">
        <v>21</v>
      </c>
      <c r="M423" s="250">
        <f>G423*(1+L423/100)</f>
        <v>0</v>
      </c>
      <c r="N423" s="248">
        <v>0.05</v>
      </c>
      <c r="O423" s="248">
        <f>ROUND(E423*N423,2)</f>
        <v>0.62</v>
      </c>
      <c r="P423" s="248">
        <v>0</v>
      </c>
      <c r="Q423" s="248">
        <f>ROUND(E423*P423,2)</f>
        <v>0</v>
      </c>
      <c r="R423" s="250"/>
      <c r="S423" s="250" t="s">
        <v>268</v>
      </c>
      <c r="T423" s="251" t="s">
        <v>269</v>
      </c>
      <c r="U423" s="234">
        <v>0</v>
      </c>
      <c r="V423" s="234">
        <f>ROUND(E423*U423,2)</f>
        <v>0</v>
      </c>
      <c r="W423" s="234"/>
      <c r="X423" s="234" t="s">
        <v>134</v>
      </c>
      <c r="Y423" s="234" t="s">
        <v>135</v>
      </c>
      <c r="Z423" s="214"/>
      <c r="AA423" s="214"/>
      <c r="AB423" s="214"/>
      <c r="AC423" s="214"/>
      <c r="AD423" s="214"/>
      <c r="AE423" s="214"/>
      <c r="AF423" s="214"/>
      <c r="AG423" s="214" t="s">
        <v>136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2">
      <c r="A424" s="231"/>
      <c r="B424" s="232"/>
      <c r="C424" s="255" t="s">
        <v>379</v>
      </c>
      <c r="D424" s="235"/>
      <c r="E424" s="236"/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34"/>
      <c r="Z424" s="214"/>
      <c r="AA424" s="214"/>
      <c r="AB424" s="214"/>
      <c r="AC424" s="214"/>
      <c r="AD424" s="214"/>
      <c r="AE424" s="214"/>
      <c r="AF424" s="214"/>
      <c r="AG424" s="214" t="s">
        <v>138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ht="22.5" outlineLevel="3">
      <c r="A425" s="231"/>
      <c r="B425" s="232"/>
      <c r="C425" s="255" t="s">
        <v>384</v>
      </c>
      <c r="D425" s="235"/>
      <c r="E425" s="236"/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34"/>
      <c r="Z425" s="214"/>
      <c r="AA425" s="214"/>
      <c r="AB425" s="214"/>
      <c r="AC425" s="214"/>
      <c r="AD425" s="214"/>
      <c r="AE425" s="214"/>
      <c r="AF425" s="214"/>
      <c r="AG425" s="214" t="s">
        <v>138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>
      <c r="A426" s="231"/>
      <c r="B426" s="232"/>
      <c r="C426" s="255" t="s">
        <v>385</v>
      </c>
      <c r="D426" s="235"/>
      <c r="E426" s="236">
        <v>12.38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34"/>
      <c r="Z426" s="214"/>
      <c r="AA426" s="214"/>
      <c r="AB426" s="214"/>
      <c r="AC426" s="214"/>
      <c r="AD426" s="214"/>
      <c r="AE426" s="214"/>
      <c r="AF426" s="214"/>
      <c r="AG426" s="214" t="s">
        <v>138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>
      <c r="A427" s="238" t="s">
        <v>127</v>
      </c>
      <c r="B427" s="239" t="s">
        <v>86</v>
      </c>
      <c r="C427" s="253" t="s">
        <v>87</v>
      </c>
      <c r="D427" s="240"/>
      <c r="E427" s="241"/>
      <c r="F427" s="242"/>
      <c r="G427" s="242">
        <f>SUMIF(AG428:AG439,"&lt;&gt;NOR",G428:G439)</f>
        <v>0</v>
      </c>
      <c r="H427" s="242"/>
      <c r="I427" s="242">
        <f>SUM(I428:I439)</f>
        <v>0</v>
      </c>
      <c r="J427" s="242"/>
      <c r="K427" s="242">
        <f>SUM(K428:K439)</f>
        <v>0</v>
      </c>
      <c r="L427" s="242"/>
      <c r="M427" s="242">
        <f>SUM(M428:M439)</f>
        <v>0</v>
      </c>
      <c r="N427" s="241"/>
      <c r="O427" s="241">
        <f>SUM(O428:O439)</f>
        <v>0.05</v>
      </c>
      <c r="P427" s="241"/>
      <c r="Q427" s="241">
        <f>SUM(Q428:Q439)</f>
        <v>0</v>
      </c>
      <c r="R427" s="242"/>
      <c r="S427" s="242"/>
      <c r="T427" s="243"/>
      <c r="U427" s="237"/>
      <c r="V427" s="237">
        <f>SUM(V428:V439)</f>
        <v>5.1400000000000006</v>
      </c>
      <c r="W427" s="237"/>
      <c r="X427" s="237"/>
      <c r="Y427" s="237"/>
      <c r="AG427" t="s">
        <v>128</v>
      </c>
    </row>
    <row r="428" spans="1:60" outlineLevel="1">
      <c r="A428" s="245">
        <v>36</v>
      </c>
      <c r="B428" s="246" t="s">
        <v>386</v>
      </c>
      <c r="C428" s="254" t="s">
        <v>387</v>
      </c>
      <c r="D428" s="247" t="s">
        <v>321</v>
      </c>
      <c r="E428" s="248">
        <v>49.36</v>
      </c>
      <c r="F428" s="249"/>
      <c r="G428" s="250">
        <f>ROUND(E428*F428,2)</f>
        <v>0</v>
      </c>
      <c r="H428" s="249"/>
      <c r="I428" s="250">
        <f>ROUND(E428*H428,2)</f>
        <v>0</v>
      </c>
      <c r="J428" s="249"/>
      <c r="K428" s="250">
        <f>ROUND(E428*J428,2)</f>
        <v>0</v>
      </c>
      <c r="L428" s="250">
        <v>21</v>
      </c>
      <c r="M428" s="250">
        <f>G428*(1+L428/100)</f>
        <v>0</v>
      </c>
      <c r="N428" s="248">
        <v>5.0000000000000002E-5</v>
      </c>
      <c r="O428" s="248">
        <f>ROUND(E428*N428,2)</f>
        <v>0</v>
      </c>
      <c r="P428" s="248">
        <v>0</v>
      </c>
      <c r="Q428" s="248">
        <f>ROUND(E428*P428,2)</f>
        <v>0</v>
      </c>
      <c r="R428" s="250"/>
      <c r="S428" s="250" t="s">
        <v>132</v>
      </c>
      <c r="T428" s="251" t="s">
        <v>133</v>
      </c>
      <c r="U428" s="234">
        <v>0.1</v>
      </c>
      <c r="V428" s="234">
        <f>ROUND(E428*U428,2)</f>
        <v>4.9400000000000004</v>
      </c>
      <c r="W428" s="234"/>
      <c r="X428" s="234" t="s">
        <v>134</v>
      </c>
      <c r="Y428" s="234" t="s">
        <v>135</v>
      </c>
      <c r="Z428" s="214"/>
      <c r="AA428" s="214"/>
      <c r="AB428" s="214"/>
      <c r="AC428" s="214"/>
      <c r="AD428" s="214"/>
      <c r="AE428" s="214"/>
      <c r="AF428" s="214"/>
      <c r="AG428" s="214" t="s">
        <v>136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ht="22.5" outlineLevel="2">
      <c r="A429" s="231"/>
      <c r="B429" s="232"/>
      <c r="C429" s="255" t="s">
        <v>388</v>
      </c>
      <c r="D429" s="235"/>
      <c r="E429" s="236"/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34"/>
      <c r="Z429" s="214"/>
      <c r="AA429" s="214"/>
      <c r="AB429" s="214"/>
      <c r="AC429" s="214"/>
      <c r="AD429" s="214"/>
      <c r="AE429" s="214"/>
      <c r="AF429" s="214"/>
      <c r="AG429" s="214" t="s">
        <v>138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ht="22.5" outlineLevel="3">
      <c r="A430" s="231"/>
      <c r="B430" s="232"/>
      <c r="C430" s="255" t="s">
        <v>389</v>
      </c>
      <c r="D430" s="235"/>
      <c r="E430" s="236"/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34"/>
      <c r="Z430" s="214"/>
      <c r="AA430" s="214"/>
      <c r="AB430" s="214"/>
      <c r="AC430" s="214"/>
      <c r="AD430" s="214"/>
      <c r="AE430" s="214"/>
      <c r="AF430" s="214"/>
      <c r="AG430" s="214" t="s">
        <v>138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>
      <c r="A431" s="231"/>
      <c r="B431" s="232"/>
      <c r="C431" s="255" t="s">
        <v>390</v>
      </c>
      <c r="D431" s="235"/>
      <c r="E431" s="236"/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34"/>
      <c r="Z431" s="214"/>
      <c r="AA431" s="214"/>
      <c r="AB431" s="214"/>
      <c r="AC431" s="214"/>
      <c r="AD431" s="214"/>
      <c r="AE431" s="214"/>
      <c r="AF431" s="214"/>
      <c r="AG431" s="214" t="s">
        <v>138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>
      <c r="A432" s="231"/>
      <c r="B432" s="232"/>
      <c r="C432" s="255" t="s">
        <v>391</v>
      </c>
      <c r="D432" s="235"/>
      <c r="E432" s="236">
        <v>49.36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34"/>
      <c r="Z432" s="214"/>
      <c r="AA432" s="214"/>
      <c r="AB432" s="214"/>
      <c r="AC432" s="214"/>
      <c r="AD432" s="214"/>
      <c r="AE432" s="214"/>
      <c r="AF432" s="214"/>
      <c r="AG432" s="214" t="s">
        <v>138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>
      <c r="A433" s="245">
        <v>37</v>
      </c>
      <c r="B433" s="246" t="s">
        <v>392</v>
      </c>
      <c r="C433" s="254" t="s">
        <v>393</v>
      </c>
      <c r="D433" s="247" t="s">
        <v>366</v>
      </c>
      <c r="E433" s="248">
        <v>0.06</v>
      </c>
      <c r="F433" s="249"/>
      <c r="G433" s="250">
        <f>ROUND(E433*F433,2)</f>
        <v>0</v>
      </c>
      <c r="H433" s="249"/>
      <c r="I433" s="250">
        <f>ROUND(E433*H433,2)</f>
        <v>0</v>
      </c>
      <c r="J433" s="249"/>
      <c r="K433" s="250">
        <f>ROUND(E433*J433,2)</f>
        <v>0</v>
      </c>
      <c r="L433" s="250">
        <v>21</v>
      </c>
      <c r="M433" s="250">
        <f>G433*(1+L433/100)</f>
        <v>0</v>
      </c>
      <c r="N433" s="248">
        <v>0</v>
      </c>
      <c r="O433" s="248">
        <f>ROUND(E433*N433,2)</f>
        <v>0</v>
      </c>
      <c r="P433" s="248">
        <v>0</v>
      </c>
      <c r="Q433" s="248">
        <f>ROUND(E433*P433,2)</f>
        <v>0</v>
      </c>
      <c r="R433" s="250"/>
      <c r="S433" s="250" t="s">
        <v>132</v>
      </c>
      <c r="T433" s="251" t="s">
        <v>133</v>
      </c>
      <c r="U433" s="234">
        <v>3.33</v>
      </c>
      <c r="V433" s="234">
        <f>ROUND(E433*U433,2)</f>
        <v>0.2</v>
      </c>
      <c r="W433" s="234"/>
      <c r="X433" s="234" t="s">
        <v>134</v>
      </c>
      <c r="Y433" s="234" t="s">
        <v>135</v>
      </c>
      <c r="Z433" s="214"/>
      <c r="AA433" s="214"/>
      <c r="AB433" s="214"/>
      <c r="AC433" s="214"/>
      <c r="AD433" s="214"/>
      <c r="AE433" s="214"/>
      <c r="AF433" s="214"/>
      <c r="AG433" s="214" t="s">
        <v>136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2">
      <c r="A434" s="231"/>
      <c r="B434" s="232"/>
      <c r="C434" s="255" t="s">
        <v>394</v>
      </c>
      <c r="D434" s="235"/>
      <c r="E434" s="236">
        <v>0.06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34"/>
      <c r="Z434" s="214"/>
      <c r="AA434" s="214"/>
      <c r="AB434" s="214"/>
      <c r="AC434" s="214"/>
      <c r="AD434" s="214"/>
      <c r="AE434" s="214"/>
      <c r="AF434" s="214"/>
      <c r="AG434" s="214" t="s">
        <v>138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>
      <c r="A435" s="245">
        <v>38</v>
      </c>
      <c r="B435" s="246" t="s">
        <v>395</v>
      </c>
      <c r="C435" s="254" t="s">
        <v>396</v>
      </c>
      <c r="D435" s="247" t="s">
        <v>366</v>
      </c>
      <c r="E435" s="248">
        <v>5.4300000000000001E-2</v>
      </c>
      <c r="F435" s="249"/>
      <c r="G435" s="250">
        <f>ROUND(E435*F435,2)</f>
        <v>0</v>
      </c>
      <c r="H435" s="249"/>
      <c r="I435" s="250">
        <f>ROUND(E435*H435,2)</f>
        <v>0</v>
      </c>
      <c r="J435" s="249"/>
      <c r="K435" s="250">
        <f>ROUND(E435*J435,2)</f>
        <v>0</v>
      </c>
      <c r="L435" s="250">
        <v>21</v>
      </c>
      <c r="M435" s="250">
        <f>G435*(1+L435/100)</f>
        <v>0</v>
      </c>
      <c r="N435" s="248">
        <v>1</v>
      </c>
      <c r="O435" s="248">
        <f>ROUND(E435*N435,2)</f>
        <v>0.05</v>
      </c>
      <c r="P435" s="248">
        <v>0</v>
      </c>
      <c r="Q435" s="248">
        <f>ROUND(E435*P435,2)</f>
        <v>0</v>
      </c>
      <c r="R435" s="250" t="s">
        <v>397</v>
      </c>
      <c r="S435" s="250" t="s">
        <v>132</v>
      </c>
      <c r="T435" s="251" t="s">
        <v>133</v>
      </c>
      <c r="U435" s="234">
        <v>0</v>
      </c>
      <c r="V435" s="234">
        <f>ROUND(E435*U435,2)</f>
        <v>0</v>
      </c>
      <c r="W435" s="234"/>
      <c r="X435" s="234" t="s">
        <v>398</v>
      </c>
      <c r="Y435" s="234" t="s">
        <v>135</v>
      </c>
      <c r="Z435" s="214"/>
      <c r="AA435" s="214"/>
      <c r="AB435" s="214"/>
      <c r="AC435" s="214"/>
      <c r="AD435" s="214"/>
      <c r="AE435" s="214"/>
      <c r="AF435" s="214"/>
      <c r="AG435" s="214" t="s">
        <v>399</v>
      </c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ht="22.5" outlineLevel="2">
      <c r="A436" s="231"/>
      <c r="B436" s="232"/>
      <c r="C436" s="255" t="s">
        <v>400</v>
      </c>
      <c r="D436" s="235"/>
      <c r="E436" s="236"/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34"/>
      <c r="Z436" s="214"/>
      <c r="AA436" s="214"/>
      <c r="AB436" s="214"/>
      <c r="AC436" s="214"/>
      <c r="AD436" s="214"/>
      <c r="AE436" s="214"/>
      <c r="AF436" s="214"/>
      <c r="AG436" s="214" t="s">
        <v>138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ht="22.5" outlineLevel="3">
      <c r="A437" s="231"/>
      <c r="B437" s="232"/>
      <c r="C437" s="255" t="s">
        <v>389</v>
      </c>
      <c r="D437" s="235"/>
      <c r="E437" s="236"/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34"/>
      <c r="Z437" s="214"/>
      <c r="AA437" s="214"/>
      <c r="AB437" s="214"/>
      <c r="AC437" s="214"/>
      <c r="AD437" s="214"/>
      <c r="AE437" s="214"/>
      <c r="AF437" s="214"/>
      <c r="AG437" s="214" t="s">
        <v>138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>
      <c r="A438" s="231"/>
      <c r="B438" s="232"/>
      <c r="C438" s="255" t="s">
        <v>390</v>
      </c>
      <c r="D438" s="235"/>
      <c r="E438" s="236"/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34"/>
      <c r="Z438" s="214"/>
      <c r="AA438" s="214"/>
      <c r="AB438" s="214"/>
      <c r="AC438" s="214"/>
      <c r="AD438" s="214"/>
      <c r="AE438" s="214"/>
      <c r="AF438" s="214"/>
      <c r="AG438" s="214" t="s">
        <v>138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3">
      <c r="A439" s="231"/>
      <c r="B439" s="232"/>
      <c r="C439" s="255" t="s">
        <v>401</v>
      </c>
      <c r="D439" s="235"/>
      <c r="E439" s="236">
        <v>5.4300000000000001E-2</v>
      </c>
      <c r="F439" s="234"/>
      <c r="G439" s="234"/>
      <c r="H439" s="234"/>
      <c r="I439" s="234"/>
      <c r="J439" s="234"/>
      <c r="K439" s="234"/>
      <c r="L439" s="234"/>
      <c r="M439" s="234"/>
      <c r="N439" s="233"/>
      <c r="O439" s="233"/>
      <c r="P439" s="233"/>
      <c r="Q439" s="233"/>
      <c r="R439" s="234"/>
      <c r="S439" s="234"/>
      <c r="T439" s="234"/>
      <c r="U439" s="234"/>
      <c r="V439" s="234"/>
      <c r="W439" s="234"/>
      <c r="X439" s="234"/>
      <c r="Y439" s="234"/>
      <c r="Z439" s="214"/>
      <c r="AA439" s="214"/>
      <c r="AB439" s="214"/>
      <c r="AC439" s="214"/>
      <c r="AD439" s="214"/>
      <c r="AE439" s="214"/>
      <c r="AF439" s="214"/>
      <c r="AG439" s="214" t="s">
        <v>138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>
      <c r="A440" s="238" t="s">
        <v>127</v>
      </c>
      <c r="B440" s="239" t="s">
        <v>88</v>
      </c>
      <c r="C440" s="253" t="s">
        <v>89</v>
      </c>
      <c r="D440" s="240"/>
      <c r="E440" s="241"/>
      <c r="F440" s="242"/>
      <c r="G440" s="242">
        <f>SUMIF(AG441:AG522,"&lt;&gt;NOR",G441:G522)</f>
        <v>0</v>
      </c>
      <c r="H440" s="242"/>
      <c r="I440" s="242">
        <f>SUM(I441:I522)</f>
        <v>0</v>
      </c>
      <c r="J440" s="242"/>
      <c r="K440" s="242">
        <f>SUM(K441:K522)</f>
        <v>0</v>
      </c>
      <c r="L440" s="242"/>
      <c r="M440" s="242">
        <f>SUM(M441:M522)</f>
        <v>0</v>
      </c>
      <c r="N440" s="241"/>
      <c r="O440" s="241">
        <f>SUM(O441:O522)</f>
        <v>3.88</v>
      </c>
      <c r="P440" s="241"/>
      <c r="Q440" s="241">
        <f>SUM(Q441:Q522)</f>
        <v>0</v>
      </c>
      <c r="R440" s="242"/>
      <c r="S440" s="242"/>
      <c r="T440" s="243"/>
      <c r="U440" s="237"/>
      <c r="V440" s="237">
        <f>SUM(V441:V522)</f>
        <v>173.48999999999998</v>
      </c>
      <c r="W440" s="237"/>
      <c r="X440" s="237"/>
      <c r="Y440" s="237"/>
      <c r="AG440" t="s">
        <v>128</v>
      </c>
    </row>
    <row r="441" spans="1:60" ht="22.5" outlineLevel="1">
      <c r="A441" s="245">
        <v>39</v>
      </c>
      <c r="B441" s="246" t="s">
        <v>402</v>
      </c>
      <c r="C441" s="254" t="s">
        <v>403</v>
      </c>
      <c r="D441" s="247" t="s">
        <v>131</v>
      </c>
      <c r="E441" s="248">
        <v>140.85325</v>
      </c>
      <c r="F441" s="249"/>
      <c r="G441" s="250">
        <f>ROUND(E441*F441,2)</f>
        <v>0</v>
      </c>
      <c r="H441" s="249"/>
      <c r="I441" s="250">
        <f>ROUND(E441*H441,2)</f>
        <v>0</v>
      </c>
      <c r="J441" s="249"/>
      <c r="K441" s="250">
        <f>ROUND(E441*J441,2)</f>
        <v>0</v>
      </c>
      <c r="L441" s="250">
        <v>21</v>
      </c>
      <c r="M441" s="250">
        <f>G441*(1+L441/100)</f>
        <v>0</v>
      </c>
      <c r="N441" s="248">
        <v>0</v>
      </c>
      <c r="O441" s="248">
        <f>ROUND(E441*N441,2)</f>
        <v>0</v>
      </c>
      <c r="P441" s="248">
        <v>0</v>
      </c>
      <c r="Q441" s="248">
        <f>ROUND(E441*P441,2)</f>
        <v>0</v>
      </c>
      <c r="R441" s="250"/>
      <c r="S441" s="250" t="s">
        <v>132</v>
      </c>
      <c r="T441" s="251" t="s">
        <v>133</v>
      </c>
      <c r="U441" s="234">
        <v>0.02</v>
      </c>
      <c r="V441" s="234">
        <f>ROUND(E441*U441,2)</f>
        <v>2.82</v>
      </c>
      <c r="W441" s="234"/>
      <c r="X441" s="234" t="s">
        <v>134</v>
      </c>
      <c r="Y441" s="234" t="s">
        <v>135</v>
      </c>
      <c r="Z441" s="214"/>
      <c r="AA441" s="214"/>
      <c r="AB441" s="214"/>
      <c r="AC441" s="214"/>
      <c r="AD441" s="214"/>
      <c r="AE441" s="214"/>
      <c r="AF441" s="214"/>
      <c r="AG441" s="214" t="s">
        <v>136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ht="22.5" outlineLevel="2">
      <c r="A442" s="231"/>
      <c r="B442" s="232"/>
      <c r="C442" s="255" t="s">
        <v>404</v>
      </c>
      <c r="D442" s="235"/>
      <c r="E442" s="236"/>
      <c r="F442" s="234"/>
      <c r="G442" s="234"/>
      <c r="H442" s="234"/>
      <c r="I442" s="234"/>
      <c r="J442" s="234"/>
      <c r="K442" s="234"/>
      <c r="L442" s="234"/>
      <c r="M442" s="234"/>
      <c r="N442" s="233"/>
      <c r="O442" s="233"/>
      <c r="P442" s="233"/>
      <c r="Q442" s="233"/>
      <c r="R442" s="234"/>
      <c r="S442" s="234"/>
      <c r="T442" s="234"/>
      <c r="U442" s="234"/>
      <c r="V442" s="234"/>
      <c r="W442" s="234"/>
      <c r="X442" s="234"/>
      <c r="Y442" s="234"/>
      <c r="Z442" s="214"/>
      <c r="AA442" s="214"/>
      <c r="AB442" s="214"/>
      <c r="AC442" s="214"/>
      <c r="AD442" s="214"/>
      <c r="AE442" s="214"/>
      <c r="AF442" s="214"/>
      <c r="AG442" s="214" t="s">
        <v>138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ht="22.5" outlineLevel="3">
      <c r="A443" s="231"/>
      <c r="B443" s="232"/>
      <c r="C443" s="255" t="s">
        <v>405</v>
      </c>
      <c r="D443" s="235"/>
      <c r="E443" s="236"/>
      <c r="F443" s="234"/>
      <c r="G443" s="234"/>
      <c r="H443" s="234"/>
      <c r="I443" s="234"/>
      <c r="J443" s="234"/>
      <c r="K443" s="234"/>
      <c r="L443" s="234"/>
      <c r="M443" s="234"/>
      <c r="N443" s="233"/>
      <c r="O443" s="233"/>
      <c r="P443" s="233"/>
      <c r="Q443" s="233"/>
      <c r="R443" s="234"/>
      <c r="S443" s="234"/>
      <c r="T443" s="234"/>
      <c r="U443" s="234"/>
      <c r="V443" s="234"/>
      <c r="W443" s="234"/>
      <c r="X443" s="234"/>
      <c r="Y443" s="234"/>
      <c r="Z443" s="214"/>
      <c r="AA443" s="214"/>
      <c r="AB443" s="214"/>
      <c r="AC443" s="214"/>
      <c r="AD443" s="214"/>
      <c r="AE443" s="214"/>
      <c r="AF443" s="214"/>
      <c r="AG443" s="214" t="s">
        <v>138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>
      <c r="A444" s="231"/>
      <c r="B444" s="232"/>
      <c r="C444" s="255" t="s">
        <v>406</v>
      </c>
      <c r="D444" s="235"/>
      <c r="E444" s="236"/>
      <c r="F444" s="234"/>
      <c r="G444" s="234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34"/>
      <c r="Z444" s="214"/>
      <c r="AA444" s="214"/>
      <c r="AB444" s="214"/>
      <c r="AC444" s="214"/>
      <c r="AD444" s="214"/>
      <c r="AE444" s="214"/>
      <c r="AF444" s="214"/>
      <c r="AG444" s="214" t="s">
        <v>138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ht="22.5" outlineLevel="3">
      <c r="A445" s="231"/>
      <c r="B445" s="232"/>
      <c r="C445" s="255" t="s">
        <v>152</v>
      </c>
      <c r="D445" s="235"/>
      <c r="E445" s="236"/>
      <c r="F445" s="234"/>
      <c r="G445" s="234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34"/>
      <c r="Z445" s="214"/>
      <c r="AA445" s="214"/>
      <c r="AB445" s="214"/>
      <c r="AC445" s="214"/>
      <c r="AD445" s="214"/>
      <c r="AE445" s="214"/>
      <c r="AF445" s="214"/>
      <c r="AG445" s="214" t="s">
        <v>138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3">
      <c r="A446" s="231"/>
      <c r="B446" s="232"/>
      <c r="C446" s="255" t="s">
        <v>153</v>
      </c>
      <c r="D446" s="235"/>
      <c r="E446" s="236">
        <v>46.491500000000002</v>
      </c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34"/>
      <c r="Z446" s="214"/>
      <c r="AA446" s="214"/>
      <c r="AB446" s="214"/>
      <c r="AC446" s="214"/>
      <c r="AD446" s="214"/>
      <c r="AE446" s="214"/>
      <c r="AF446" s="214"/>
      <c r="AG446" s="214" t="s">
        <v>138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>
      <c r="A447" s="231"/>
      <c r="B447" s="232"/>
      <c r="C447" s="255" t="s">
        <v>154</v>
      </c>
      <c r="D447" s="235"/>
      <c r="E447" s="236">
        <v>-0.22090000000000001</v>
      </c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34"/>
      <c r="Z447" s="214"/>
      <c r="AA447" s="214"/>
      <c r="AB447" s="214"/>
      <c r="AC447" s="214"/>
      <c r="AD447" s="214"/>
      <c r="AE447" s="214"/>
      <c r="AF447" s="214"/>
      <c r="AG447" s="214" t="s">
        <v>138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>
      <c r="A448" s="231"/>
      <c r="B448" s="232"/>
      <c r="C448" s="255" t="s">
        <v>155</v>
      </c>
      <c r="D448" s="235"/>
      <c r="E448" s="236">
        <v>-8.3199999999999996E-2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34"/>
      <c r="Z448" s="214"/>
      <c r="AA448" s="214"/>
      <c r="AB448" s="214"/>
      <c r="AC448" s="214"/>
      <c r="AD448" s="214"/>
      <c r="AE448" s="214"/>
      <c r="AF448" s="214"/>
      <c r="AG448" s="214" t="s">
        <v>138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>
      <c r="A449" s="231"/>
      <c r="B449" s="232"/>
      <c r="C449" s="255" t="s">
        <v>156</v>
      </c>
      <c r="D449" s="235"/>
      <c r="E449" s="236">
        <v>-8.9599999999999999E-2</v>
      </c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34"/>
      <c r="Z449" s="214"/>
      <c r="AA449" s="214"/>
      <c r="AB449" s="214"/>
      <c r="AC449" s="214"/>
      <c r="AD449" s="214"/>
      <c r="AE449" s="214"/>
      <c r="AF449" s="214"/>
      <c r="AG449" s="214" t="s">
        <v>138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>
      <c r="A450" s="231"/>
      <c r="B450" s="232"/>
      <c r="C450" s="255" t="s">
        <v>157</v>
      </c>
      <c r="D450" s="235"/>
      <c r="E450" s="236">
        <v>-7.4999999999999997E-2</v>
      </c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34"/>
      <c r="Z450" s="214"/>
      <c r="AA450" s="214"/>
      <c r="AB450" s="214"/>
      <c r="AC450" s="214"/>
      <c r="AD450" s="214"/>
      <c r="AE450" s="214"/>
      <c r="AF450" s="214"/>
      <c r="AG450" s="214" t="s">
        <v>138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3">
      <c r="A451" s="231"/>
      <c r="B451" s="232"/>
      <c r="C451" s="255" t="s">
        <v>295</v>
      </c>
      <c r="D451" s="235"/>
      <c r="E451" s="236"/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34"/>
      <c r="Z451" s="214"/>
      <c r="AA451" s="214"/>
      <c r="AB451" s="214"/>
      <c r="AC451" s="214"/>
      <c r="AD451" s="214"/>
      <c r="AE451" s="214"/>
      <c r="AF451" s="214"/>
      <c r="AG451" s="214" t="s">
        <v>138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>
      <c r="A452" s="231"/>
      <c r="B452" s="232"/>
      <c r="C452" s="255" t="s">
        <v>160</v>
      </c>
      <c r="D452" s="235"/>
      <c r="E452" s="236">
        <v>82.191450000000003</v>
      </c>
      <c r="F452" s="234"/>
      <c r="G452" s="234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34"/>
      <c r="Z452" s="214"/>
      <c r="AA452" s="214"/>
      <c r="AB452" s="214"/>
      <c r="AC452" s="214"/>
      <c r="AD452" s="214"/>
      <c r="AE452" s="214"/>
      <c r="AF452" s="214"/>
      <c r="AG452" s="214" t="s">
        <v>138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>
      <c r="A453" s="231"/>
      <c r="B453" s="232"/>
      <c r="C453" s="255" t="s">
        <v>296</v>
      </c>
      <c r="D453" s="235"/>
      <c r="E453" s="236">
        <v>-44.870399999999997</v>
      </c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34"/>
      <c r="Z453" s="214"/>
      <c r="AA453" s="214"/>
      <c r="AB453" s="214"/>
      <c r="AC453" s="214"/>
      <c r="AD453" s="214"/>
      <c r="AE453" s="214"/>
      <c r="AF453" s="214"/>
      <c r="AG453" s="214" t="s">
        <v>138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>
      <c r="A454" s="231"/>
      <c r="B454" s="232"/>
      <c r="C454" s="255" t="s">
        <v>161</v>
      </c>
      <c r="D454" s="235"/>
      <c r="E454" s="236">
        <v>-0.17019999999999999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34"/>
      <c r="Z454" s="214"/>
      <c r="AA454" s="214"/>
      <c r="AB454" s="214"/>
      <c r="AC454" s="214"/>
      <c r="AD454" s="214"/>
      <c r="AE454" s="214"/>
      <c r="AF454" s="214"/>
      <c r="AG454" s="214" t="s">
        <v>138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3">
      <c r="A455" s="231"/>
      <c r="B455" s="232"/>
      <c r="C455" s="255" t="s">
        <v>162</v>
      </c>
      <c r="D455" s="235"/>
      <c r="E455" s="236">
        <v>-3.9199999999999999E-2</v>
      </c>
      <c r="F455" s="234"/>
      <c r="G455" s="234"/>
      <c r="H455" s="234"/>
      <c r="I455" s="234"/>
      <c r="J455" s="234"/>
      <c r="K455" s="234"/>
      <c r="L455" s="234"/>
      <c r="M455" s="234"/>
      <c r="N455" s="233"/>
      <c r="O455" s="233"/>
      <c r="P455" s="233"/>
      <c r="Q455" s="233"/>
      <c r="R455" s="234"/>
      <c r="S455" s="234"/>
      <c r="T455" s="234"/>
      <c r="U455" s="234"/>
      <c r="V455" s="234"/>
      <c r="W455" s="234"/>
      <c r="X455" s="234"/>
      <c r="Y455" s="234"/>
      <c r="Z455" s="214"/>
      <c r="AA455" s="214"/>
      <c r="AB455" s="214"/>
      <c r="AC455" s="214"/>
      <c r="AD455" s="214"/>
      <c r="AE455" s="214"/>
      <c r="AF455" s="214"/>
      <c r="AG455" s="214" t="s">
        <v>138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>
      <c r="A456" s="231"/>
      <c r="B456" s="232"/>
      <c r="C456" s="255" t="s">
        <v>163</v>
      </c>
      <c r="D456" s="235"/>
      <c r="E456" s="236">
        <v>-0.1938</v>
      </c>
      <c r="F456" s="234"/>
      <c r="G456" s="234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34"/>
      <c r="Z456" s="214"/>
      <c r="AA456" s="214"/>
      <c r="AB456" s="214"/>
      <c r="AC456" s="214"/>
      <c r="AD456" s="214"/>
      <c r="AE456" s="214"/>
      <c r="AF456" s="214"/>
      <c r="AG456" s="214" t="s">
        <v>138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ht="22.5" outlineLevel="3">
      <c r="A457" s="231"/>
      <c r="B457" s="232"/>
      <c r="C457" s="255" t="s">
        <v>164</v>
      </c>
      <c r="D457" s="235"/>
      <c r="E457" s="236"/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34"/>
      <c r="Z457" s="214"/>
      <c r="AA457" s="214"/>
      <c r="AB457" s="214"/>
      <c r="AC457" s="214"/>
      <c r="AD457" s="214"/>
      <c r="AE457" s="214"/>
      <c r="AF457" s="214"/>
      <c r="AG457" s="214" t="s">
        <v>138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>
      <c r="A458" s="231"/>
      <c r="B458" s="232"/>
      <c r="C458" s="255" t="s">
        <v>165</v>
      </c>
      <c r="D458" s="235"/>
      <c r="E458" s="236">
        <v>43.506599999999999</v>
      </c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34"/>
      <c r="Z458" s="214"/>
      <c r="AA458" s="214"/>
      <c r="AB458" s="214"/>
      <c r="AC458" s="214"/>
      <c r="AD458" s="214"/>
      <c r="AE458" s="214"/>
      <c r="AF458" s="214"/>
      <c r="AG458" s="214" t="s">
        <v>138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>
      <c r="A459" s="231"/>
      <c r="B459" s="232"/>
      <c r="C459" s="255" t="s">
        <v>166</v>
      </c>
      <c r="D459" s="235"/>
      <c r="E459" s="236">
        <v>-0.36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34"/>
      <c r="Z459" s="214"/>
      <c r="AA459" s="214"/>
      <c r="AB459" s="214"/>
      <c r="AC459" s="214"/>
      <c r="AD459" s="214"/>
      <c r="AE459" s="214"/>
      <c r="AF459" s="214"/>
      <c r="AG459" s="214" t="s">
        <v>138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3">
      <c r="A460" s="231"/>
      <c r="B460" s="232"/>
      <c r="C460" s="255" t="s">
        <v>167</v>
      </c>
      <c r="D460" s="235"/>
      <c r="E460" s="236">
        <v>-2.4E-2</v>
      </c>
      <c r="F460" s="234"/>
      <c r="G460" s="234"/>
      <c r="H460" s="234"/>
      <c r="I460" s="234"/>
      <c r="J460" s="234"/>
      <c r="K460" s="234"/>
      <c r="L460" s="234"/>
      <c r="M460" s="234"/>
      <c r="N460" s="233"/>
      <c r="O460" s="233"/>
      <c r="P460" s="233"/>
      <c r="Q460" s="233"/>
      <c r="R460" s="234"/>
      <c r="S460" s="234"/>
      <c r="T460" s="234"/>
      <c r="U460" s="234"/>
      <c r="V460" s="234"/>
      <c r="W460" s="234"/>
      <c r="X460" s="234"/>
      <c r="Y460" s="234"/>
      <c r="Z460" s="214"/>
      <c r="AA460" s="214"/>
      <c r="AB460" s="214"/>
      <c r="AC460" s="214"/>
      <c r="AD460" s="214"/>
      <c r="AE460" s="214"/>
      <c r="AF460" s="214"/>
      <c r="AG460" s="214" t="s">
        <v>138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>
      <c r="A461" s="231"/>
      <c r="B461" s="232"/>
      <c r="C461" s="255" t="s">
        <v>297</v>
      </c>
      <c r="D461" s="235"/>
      <c r="E461" s="236"/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34"/>
      <c r="Z461" s="214"/>
      <c r="AA461" s="214"/>
      <c r="AB461" s="214"/>
      <c r="AC461" s="214"/>
      <c r="AD461" s="214"/>
      <c r="AE461" s="214"/>
      <c r="AF461" s="214"/>
      <c r="AG461" s="214" t="s">
        <v>138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>
      <c r="A462" s="231"/>
      <c r="B462" s="232"/>
      <c r="C462" s="255" t="s">
        <v>298</v>
      </c>
      <c r="D462" s="235"/>
      <c r="E462" s="236">
        <v>14.79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34"/>
      <c r="Z462" s="214"/>
      <c r="AA462" s="214"/>
      <c r="AB462" s="214"/>
      <c r="AC462" s="214"/>
      <c r="AD462" s="214"/>
      <c r="AE462" s="214"/>
      <c r="AF462" s="214"/>
      <c r="AG462" s="214" t="s">
        <v>138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22.5" outlineLevel="1">
      <c r="A463" s="245">
        <v>40</v>
      </c>
      <c r="B463" s="246" t="s">
        <v>407</v>
      </c>
      <c r="C463" s="254" t="s">
        <v>408</v>
      </c>
      <c r="D463" s="247" t="s">
        <v>131</v>
      </c>
      <c r="E463" s="248">
        <v>140.85</v>
      </c>
      <c r="F463" s="249"/>
      <c r="G463" s="250">
        <f>ROUND(E463*F463,2)</f>
        <v>0</v>
      </c>
      <c r="H463" s="249"/>
      <c r="I463" s="250">
        <f>ROUND(E463*H463,2)</f>
        <v>0</v>
      </c>
      <c r="J463" s="249"/>
      <c r="K463" s="250">
        <f>ROUND(E463*J463,2)</f>
        <v>0</v>
      </c>
      <c r="L463" s="250">
        <v>21</v>
      </c>
      <c r="M463" s="250">
        <f>G463*(1+L463/100)</f>
        <v>0</v>
      </c>
      <c r="N463" s="248">
        <v>2.1000000000000001E-4</v>
      </c>
      <c r="O463" s="248">
        <f>ROUND(E463*N463,2)</f>
        <v>0.03</v>
      </c>
      <c r="P463" s="248">
        <v>0</v>
      </c>
      <c r="Q463" s="248">
        <f>ROUND(E463*P463,2)</f>
        <v>0</v>
      </c>
      <c r="R463" s="250"/>
      <c r="S463" s="250" t="s">
        <v>132</v>
      </c>
      <c r="T463" s="251" t="s">
        <v>133</v>
      </c>
      <c r="U463" s="234">
        <v>0.05</v>
      </c>
      <c r="V463" s="234">
        <f>ROUND(E463*U463,2)</f>
        <v>7.04</v>
      </c>
      <c r="W463" s="234"/>
      <c r="X463" s="234" t="s">
        <v>134</v>
      </c>
      <c r="Y463" s="234" t="s">
        <v>135</v>
      </c>
      <c r="Z463" s="214"/>
      <c r="AA463" s="214"/>
      <c r="AB463" s="214"/>
      <c r="AC463" s="214"/>
      <c r="AD463" s="214"/>
      <c r="AE463" s="214"/>
      <c r="AF463" s="214"/>
      <c r="AG463" s="214" t="s">
        <v>136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ht="22.5" outlineLevel="2">
      <c r="A464" s="231"/>
      <c r="B464" s="232"/>
      <c r="C464" s="255" t="s">
        <v>409</v>
      </c>
      <c r="D464" s="235"/>
      <c r="E464" s="236"/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34"/>
      <c r="Z464" s="214"/>
      <c r="AA464" s="214"/>
      <c r="AB464" s="214"/>
      <c r="AC464" s="214"/>
      <c r="AD464" s="214"/>
      <c r="AE464" s="214"/>
      <c r="AF464" s="214"/>
      <c r="AG464" s="214" t="s">
        <v>138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>
      <c r="A465" s="231"/>
      <c r="B465" s="232"/>
      <c r="C465" s="255" t="s">
        <v>257</v>
      </c>
      <c r="D465" s="235"/>
      <c r="E465" s="236">
        <v>140.85</v>
      </c>
      <c r="F465" s="234"/>
      <c r="G465" s="234"/>
      <c r="H465" s="234"/>
      <c r="I465" s="234"/>
      <c r="J465" s="234"/>
      <c r="K465" s="234"/>
      <c r="L465" s="234"/>
      <c r="M465" s="234"/>
      <c r="N465" s="233"/>
      <c r="O465" s="233"/>
      <c r="P465" s="233"/>
      <c r="Q465" s="233"/>
      <c r="R465" s="234"/>
      <c r="S465" s="234"/>
      <c r="T465" s="234"/>
      <c r="U465" s="234"/>
      <c r="V465" s="234"/>
      <c r="W465" s="234"/>
      <c r="X465" s="234"/>
      <c r="Y465" s="234"/>
      <c r="Z465" s="214"/>
      <c r="AA465" s="214"/>
      <c r="AB465" s="214"/>
      <c r="AC465" s="214"/>
      <c r="AD465" s="214"/>
      <c r="AE465" s="214"/>
      <c r="AF465" s="214"/>
      <c r="AG465" s="214" t="s">
        <v>138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>
      <c r="A466" s="245">
        <v>41</v>
      </c>
      <c r="B466" s="246" t="s">
        <v>410</v>
      </c>
      <c r="C466" s="254" t="s">
        <v>411</v>
      </c>
      <c r="D466" s="247" t="s">
        <v>370</v>
      </c>
      <c r="E466" s="248">
        <v>80.72</v>
      </c>
      <c r="F466" s="249"/>
      <c r="G466" s="250">
        <f>ROUND(E466*F466,2)</f>
        <v>0</v>
      </c>
      <c r="H466" s="249"/>
      <c r="I466" s="250">
        <f>ROUND(E466*H466,2)</f>
        <v>0</v>
      </c>
      <c r="J466" s="249"/>
      <c r="K466" s="250">
        <f>ROUND(E466*J466,2)</f>
        <v>0</v>
      </c>
      <c r="L466" s="250">
        <v>21</v>
      </c>
      <c r="M466" s="250">
        <f>G466*(1+L466/100)</f>
        <v>0</v>
      </c>
      <c r="N466" s="248">
        <v>0</v>
      </c>
      <c r="O466" s="248">
        <f>ROUND(E466*N466,2)</f>
        <v>0</v>
      </c>
      <c r="P466" s="248">
        <v>0</v>
      </c>
      <c r="Q466" s="248">
        <f>ROUND(E466*P466,2)</f>
        <v>0</v>
      </c>
      <c r="R466" s="250"/>
      <c r="S466" s="250" t="s">
        <v>132</v>
      </c>
      <c r="T466" s="251" t="s">
        <v>133</v>
      </c>
      <c r="U466" s="234">
        <v>0.24</v>
      </c>
      <c r="V466" s="234">
        <f>ROUND(E466*U466,2)</f>
        <v>19.37</v>
      </c>
      <c r="W466" s="234"/>
      <c r="X466" s="234" t="s">
        <v>134</v>
      </c>
      <c r="Y466" s="234" t="s">
        <v>135</v>
      </c>
      <c r="Z466" s="214"/>
      <c r="AA466" s="214"/>
      <c r="AB466" s="214"/>
      <c r="AC466" s="214"/>
      <c r="AD466" s="214"/>
      <c r="AE466" s="214"/>
      <c r="AF466" s="214"/>
      <c r="AG466" s="214" t="s">
        <v>261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2">
      <c r="A467" s="231"/>
      <c r="B467" s="232"/>
      <c r="C467" s="255" t="s">
        <v>412</v>
      </c>
      <c r="D467" s="235"/>
      <c r="E467" s="236"/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34"/>
      <c r="Z467" s="214"/>
      <c r="AA467" s="214"/>
      <c r="AB467" s="214"/>
      <c r="AC467" s="214"/>
      <c r="AD467" s="214"/>
      <c r="AE467" s="214"/>
      <c r="AF467" s="214"/>
      <c r="AG467" s="214" t="s">
        <v>138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ht="22.5" outlineLevel="3">
      <c r="A468" s="231"/>
      <c r="B468" s="232"/>
      <c r="C468" s="255" t="s">
        <v>413</v>
      </c>
      <c r="D468" s="235"/>
      <c r="E468" s="236"/>
      <c r="F468" s="234"/>
      <c r="G468" s="234"/>
      <c r="H468" s="234"/>
      <c r="I468" s="234"/>
      <c r="J468" s="234"/>
      <c r="K468" s="234"/>
      <c r="L468" s="234"/>
      <c r="M468" s="234"/>
      <c r="N468" s="233"/>
      <c r="O468" s="233"/>
      <c r="P468" s="233"/>
      <c r="Q468" s="233"/>
      <c r="R468" s="234"/>
      <c r="S468" s="234"/>
      <c r="T468" s="234"/>
      <c r="U468" s="234"/>
      <c r="V468" s="234"/>
      <c r="W468" s="234"/>
      <c r="X468" s="234"/>
      <c r="Y468" s="234"/>
      <c r="Z468" s="214"/>
      <c r="AA468" s="214"/>
      <c r="AB468" s="214"/>
      <c r="AC468" s="214"/>
      <c r="AD468" s="214"/>
      <c r="AE468" s="214"/>
      <c r="AF468" s="214"/>
      <c r="AG468" s="214" t="s">
        <v>138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3">
      <c r="A469" s="231"/>
      <c r="B469" s="232"/>
      <c r="C469" s="255" t="s">
        <v>414</v>
      </c>
      <c r="D469" s="235"/>
      <c r="E469" s="236"/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34"/>
      <c r="Z469" s="214"/>
      <c r="AA469" s="214"/>
      <c r="AB469" s="214"/>
      <c r="AC469" s="214"/>
      <c r="AD469" s="214"/>
      <c r="AE469" s="214"/>
      <c r="AF469" s="214"/>
      <c r="AG469" s="214" t="s">
        <v>138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>
      <c r="A470" s="231"/>
      <c r="B470" s="232"/>
      <c r="C470" s="255" t="s">
        <v>415</v>
      </c>
      <c r="D470" s="235"/>
      <c r="E470" s="236">
        <v>22.29</v>
      </c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34"/>
      <c r="Z470" s="214"/>
      <c r="AA470" s="214"/>
      <c r="AB470" s="214"/>
      <c r="AC470" s="214"/>
      <c r="AD470" s="214"/>
      <c r="AE470" s="214"/>
      <c r="AF470" s="214"/>
      <c r="AG470" s="214" t="s">
        <v>138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>
      <c r="A471" s="231"/>
      <c r="B471" s="232"/>
      <c r="C471" s="255" t="s">
        <v>416</v>
      </c>
      <c r="D471" s="235"/>
      <c r="E471" s="236">
        <v>14.61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34"/>
      <c r="Z471" s="214"/>
      <c r="AA471" s="214"/>
      <c r="AB471" s="214"/>
      <c r="AC471" s="214"/>
      <c r="AD471" s="214"/>
      <c r="AE471" s="214"/>
      <c r="AF471" s="214"/>
      <c r="AG471" s="214" t="s">
        <v>138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3">
      <c r="A472" s="231"/>
      <c r="B472" s="232"/>
      <c r="C472" s="255" t="s">
        <v>417</v>
      </c>
      <c r="D472" s="235"/>
      <c r="E472" s="236"/>
      <c r="F472" s="234"/>
      <c r="G472" s="234"/>
      <c r="H472" s="234"/>
      <c r="I472" s="234"/>
      <c r="J472" s="234"/>
      <c r="K472" s="234"/>
      <c r="L472" s="234"/>
      <c r="M472" s="234"/>
      <c r="N472" s="233"/>
      <c r="O472" s="233"/>
      <c r="P472" s="233"/>
      <c r="Q472" s="233"/>
      <c r="R472" s="234"/>
      <c r="S472" s="234"/>
      <c r="T472" s="234"/>
      <c r="U472" s="234"/>
      <c r="V472" s="234"/>
      <c r="W472" s="234"/>
      <c r="X472" s="234"/>
      <c r="Y472" s="234"/>
      <c r="Z472" s="214"/>
      <c r="AA472" s="214"/>
      <c r="AB472" s="214"/>
      <c r="AC472" s="214"/>
      <c r="AD472" s="214"/>
      <c r="AE472" s="214"/>
      <c r="AF472" s="214"/>
      <c r="AG472" s="214" t="s">
        <v>138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>
      <c r="A473" s="231"/>
      <c r="B473" s="232"/>
      <c r="C473" s="255" t="s">
        <v>418</v>
      </c>
      <c r="D473" s="235"/>
      <c r="E473" s="236"/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34"/>
      <c r="Z473" s="214"/>
      <c r="AA473" s="214"/>
      <c r="AB473" s="214"/>
      <c r="AC473" s="214"/>
      <c r="AD473" s="214"/>
      <c r="AE473" s="214"/>
      <c r="AF473" s="214"/>
      <c r="AG473" s="214" t="s">
        <v>138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>
      <c r="A474" s="231"/>
      <c r="B474" s="232"/>
      <c r="C474" s="255" t="s">
        <v>419</v>
      </c>
      <c r="D474" s="235"/>
      <c r="E474" s="236">
        <v>12.775</v>
      </c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34"/>
      <c r="Z474" s="214"/>
      <c r="AA474" s="214"/>
      <c r="AB474" s="214"/>
      <c r="AC474" s="214"/>
      <c r="AD474" s="214"/>
      <c r="AE474" s="214"/>
      <c r="AF474" s="214"/>
      <c r="AG474" s="214" t="s">
        <v>138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>
      <c r="A475" s="231"/>
      <c r="B475" s="232"/>
      <c r="C475" s="255" t="s">
        <v>420</v>
      </c>
      <c r="D475" s="235"/>
      <c r="E475" s="236"/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34"/>
      <c r="Z475" s="214"/>
      <c r="AA475" s="214"/>
      <c r="AB475" s="214"/>
      <c r="AC475" s="214"/>
      <c r="AD475" s="214"/>
      <c r="AE475" s="214"/>
      <c r="AF475" s="214"/>
      <c r="AG475" s="214" t="s">
        <v>138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>
      <c r="A476" s="231"/>
      <c r="B476" s="232"/>
      <c r="C476" s="255" t="s">
        <v>421</v>
      </c>
      <c r="D476" s="235"/>
      <c r="E476" s="236">
        <v>11.375</v>
      </c>
      <c r="F476" s="234"/>
      <c r="G476" s="234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34"/>
      <c r="Z476" s="214"/>
      <c r="AA476" s="214"/>
      <c r="AB476" s="214"/>
      <c r="AC476" s="214"/>
      <c r="AD476" s="214"/>
      <c r="AE476" s="214"/>
      <c r="AF476" s="214"/>
      <c r="AG476" s="214" t="s">
        <v>138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>
      <c r="A477" s="231"/>
      <c r="B477" s="232"/>
      <c r="C477" s="255" t="s">
        <v>422</v>
      </c>
      <c r="D477" s="235"/>
      <c r="E477" s="236"/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34"/>
      <c r="Z477" s="214"/>
      <c r="AA477" s="214"/>
      <c r="AB477" s="214"/>
      <c r="AC477" s="214"/>
      <c r="AD477" s="214"/>
      <c r="AE477" s="214"/>
      <c r="AF477" s="214"/>
      <c r="AG477" s="214" t="s">
        <v>138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>
      <c r="A478" s="231"/>
      <c r="B478" s="232"/>
      <c r="C478" s="255" t="s">
        <v>385</v>
      </c>
      <c r="D478" s="235"/>
      <c r="E478" s="236">
        <v>12.38</v>
      </c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34"/>
      <c r="Z478" s="214"/>
      <c r="AA478" s="214"/>
      <c r="AB478" s="214"/>
      <c r="AC478" s="214"/>
      <c r="AD478" s="214"/>
      <c r="AE478" s="214"/>
      <c r="AF478" s="214"/>
      <c r="AG478" s="214" t="s">
        <v>138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>
      <c r="A479" s="231"/>
      <c r="B479" s="232"/>
      <c r="C479" s="255" t="s">
        <v>423</v>
      </c>
      <c r="D479" s="235"/>
      <c r="E479" s="236"/>
      <c r="F479" s="234"/>
      <c r="G479" s="234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34"/>
      <c r="Z479" s="214"/>
      <c r="AA479" s="214"/>
      <c r="AB479" s="214"/>
      <c r="AC479" s="214"/>
      <c r="AD479" s="214"/>
      <c r="AE479" s="214"/>
      <c r="AF479" s="214"/>
      <c r="AG479" s="214" t="s">
        <v>138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>
      <c r="A480" s="231"/>
      <c r="B480" s="232"/>
      <c r="C480" s="255" t="s">
        <v>424</v>
      </c>
      <c r="D480" s="235"/>
      <c r="E480" s="236">
        <v>1.6</v>
      </c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34"/>
      <c r="Z480" s="214"/>
      <c r="AA480" s="214"/>
      <c r="AB480" s="214"/>
      <c r="AC480" s="214"/>
      <c r="AD480" s="214"/>
      <c r="AE480" s="214"/>
      <c r="AF480" s="214"/>
      <c r="AG480" s="214" t="s">
        <v>138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3">
      <c r="A481" s="231"/>
      <c r="B481" s="232"/>
      <c r="C481" s="255" t="s">
        <v>425</v>
      </c>
      <c r="D481" s="235"/>
      <c r="E481" s="236">
        <v>1.08</v>
      </c>
      <c r="F481" s="234"/>
      <c r="G481" s="234"/>
      <c r="H481" s="234"/>
      <c r="I481" s="234"/>
      <c r="J481" s="234"/>
      <c r="K481" s="234"/>
      <c r="L481" s="234"/>
      <c r="M481" s="234"/>
      <c r="N481" s="233"/>
      <c r="O481" s="233"/>
      <c r="P481" s="233"/>
      <c r="Q481" s="233"/>
      <c r="R481" s="234"/>
      <c r="S481" s="234"/>
      <c r="T481" s="234"/>
      <c r="U481" s="234"/>
      <c r="V481" s="234"/>
      <c r="W481" s="234"/>
      <c r="X481" s="234"/>
      <c r="Y481" s="234"/>
      <c r="Z481" s="214"/>
      <c r="AA481" s="214"/>
      <c r="AB481" s="214"/>
      <c r="AC481" s="214"/>
      <c r="AD481" s="214"/>
      <c r="AE481" s="214"/>
      <c r="AF481" s="214"/>
      <c r="AG481" s="214" t="s">
        <v>138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3">
      <c r="A482" s="231"/>
      <c r="B482" s="232"/>
      <c r="C482" s="255" t="s">
        <v>426</v>
      </c>
      <c r="D482" s="235"/>
      <c r="E482" s="236">
        <v>2.12</v>
      </c>
      <c r="F482" s="234"/>
      <c r="G482" s="234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34"/>
      <c r="Z482" s="214"/>
      <c r="AA482" s="214"/>
      <c r="AB482" s="214"/>
      <c r="AC482" s="214"/>
      <c r="AD482" s="214"/>
      <c r="AE482" s="214"/>
      <c r="AF482" s="214"/>
      <c r="AG482" s="214" t="s">
        <v>138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3">
      <c r="A483" s="231"/>
      <c r="B483" s="232"/>
      <c r="C483" s="255" t="s">
        <v>427</v>
      </c>
      <c r="D483" s="235"/>
      <c r="E483" s="236">
        <v>0.81</v>
      </c>
      <c r="F483" s="234"/>
      <c r="G483" s="234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34"/>
      <c r="Z483" s="214"/>
      <c r="AA483" s="214"/>
      <c r="AB483" s="214"/>
      <c r="AC483" s="214"/>
      <c r="AD483" s="214"/>
      <c r="AE483" s="214"/>
      <c r="AF483" s="214"/>
      <c r="AG483" s="214" t="s">
        <v>138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3">
      <c r="A484" s="231"/>
      <c r="B484" s="232"/>
      <c r="C484" s="255" t="s">
        <v>428</v>
      </c>
      <c r="D484" s="235"/>
      <c r="E484" s="236">
        <v>0.37</v>
      </c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34"/>
      <c r="Z484" s="214"/>
      <c r="AA484" s="214"/>
      <c r="AB484" s="214"/>
      <c r="AC484" s="214"/>
      <c r="AD484" s="214"/>
      <c r="AE484" s="214"/>
      <c r="AF484" s="214"/>
      <c r="AG484" s="214" t="s">
        <v>138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3">
      <c r="A485" s="231"/>
      <c r="B485" s="232"/>
      <c r="C485" s="255" t="s">
        <v>429</v>
      </c>
      <c r="D485" s="235"/>
      <c r="E485" s="236">
        <v>0.85</v>
      </c>
      <c r="F485" s="234"/>
      <c r="G485" s="234"/>
      <c r="H485" s="234"/>
      <c r="I485" s="234"/>
      <c r="J485" s="234"/>
      <c r="K485" s="234"/>
      <c r="L485" s="234"/>
      <c r="M485" s="234"/>
      <c r="N485" s="233"/>
      <c r="O485" s="233"/>
      <c r="P485" s="233"/>
      <c r="Q485" s="233"/>
      <c r="R485" s="234"/>
      <c r="S485" s="234"/>
      <c r="T485" s="234"/>
      <c r="U485" s="234"/>
      <c r="V485" s="234"/>
      <c r="W485" s="234"/>
      <c r="X485" s="234"/>
      <c r="Y485" s="234"/>
      <c r="Z485" s="214"/>
      <c r="AA485" s="214"/>
      <c r="AB485" s="214"/>
      <c r="AC485" s="214"/>
      <c r="AD485" s="214"/>
      <c r="AE485" s="214"/>
      <c r="AF485" s="214"/>
      <c r="AG485" s="214" t="s">
        <v>138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3">
      <c r="A486" s="231"/>
      <c r="B486" s="232"/>
      <c r="C486" s="255" t="s">
        <v>430</v>
      </c>
      <c r="D486" s="235"/>
      <c r="E486" s="236">
        <v>0.3</v>
      </c>
      <c r="F486" s="234"/>
      <c r="G486" s="234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34"/>
      <c r="Z486" s="214"/>
      <c r="AA486" s="214"/>
      <c r="AB486" s="214"/>
      <c r="AC486" s="214"/>
      <c r="AD486" s="214"/>
      <c r="AE486" s="214"/>
      <c r="AF486" s="214"/>
      <c r="AG486" s="214" t="s">
        <v>138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>
      <c r="A487" s="231"/>
      <c r="B487" s="232"/>
      <c r="C487" s="255" t="s">
        <v>431</v>
      </c>
      <c r="D487" s="235"/>
      <c r="E487" s="236">
        <v>0.16</v>
      </c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34"/>
      <c r="Z487" s="214"/>
      <c r="AA487" s="214"/>
      <c r="AB487" s="214"/>
      <c r="AC487" s="214"/>
      <c r="AD487" s="214"/>
      <c r="AE487" s="214"/>
      <c r="AF487" s="214"/>
      <c r="AG487" s="214" t="s">
        <v>138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ht="22.5" outlineLevel="1">
      <c r="A488" s="245">
        <v>42</v>
      </c>
      <c r="B488" s="246" t="s">
        <v>432</v>
      </c>
      <c r="C488" s="254" t="s">
        <v>433</v>
      </c>
      <c r="D488" s="247" t="s">
        <v>131</v>
      </c>
      <c r="E488" s="248">
        <v>140.85325</v>
      </c>
      <c r="F488" s="249"/>
      <c r="G488" s="250">
        <f>ROUND(E488*F488,2)</f>
        <v>0</v>
      </c>
      <c r="H488" s="249"/>
      <c r="I488" s="250">
        <f>ROUND(E488*H488,2)</f>
        <v>0</v>
      </c>
      <c r="J488" s="249"/>
      <c r="K488" s="250">
        <f>ROUND(E488*J488,2)</f>
        <v>0</v>
      </c>
      <c r="L488" s="250">
        <v>21</v>
      </c>
      <c r="M488" s="250">
        <f>G488*(1+L488/100)</f>
        <v>0</v>
      </c>
      <c r="N488" s="248">
        <v>5.0400000000000002E-3</v>
      </c>
      <c r="O488" s="248">
        <f>ROUND(E488*N488,2)</f>
        <v>0.71</v>
      </c>
      <c r="P488" s="248">
        <v>0</v>
      </c>
      <c r="Q488" s="248">
        <f>ROUND(E488*P488,2)</f>
        <v>0</v>
      </c>
      <c r="R488" s="250"/>
      <c r="S488" s="250" t="s">
        <v>132</v>
      </c>
      <c r="T488" s="251" t="s">
        <v>133</v>
      </c>
      <c r="U488" s="234">
        <v>0.98</v>
      </c>
      <c r="V488" s="234">
        <f>ROUND(E488*U488,2)</f>
        <v>138.04</v>
      </c>
      <c r="W488" s="234"/>
      <c r="X488" s="234" t="s">
        <v>134</v>
      </c>
      <c r="Y488" s="234" t="s">
        <v>135</v>
      </c>
      <c r="Z488" s="214"/>
      <c r="AA488" s="214"/>
      <c r="AB488" s="214"/>
      <c r="AC488" s="214"/>
      <c r="AD488" s="214"/>
      <c r="AE488" s="214"/>
      <c r="AF488" s="214"/>
      <c r="AG488" s="214" t="s">
        <v>261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2">
      <c r="A489" s="231"/>
      <c r="B489" s="232"/>
      <c r="C489" s="255" t="s">
        <v>434</v>
      </c>
      <c r="D489" s="235"/>
      <c r="E489" s="236"/>
      <c r="F489" s="234"/>
      <c r="G489" s="234"/>
      <c r="H489" s="234"/>
      <c r="I489" s="234"/>
      <c r="J489" s="234"/>
      <c r="K489" s="234"/>
      <c r="L489" s="234"/>
      <c r="M489" s="234"/>
      <c r="N489" s="233"/>
      <c r="O489" s="233"/>
      <c r="P489" s="233"/>
      <c r="Q489" s="233"/>
      <c r="R489" s="234"/>
      <c r="S489" s="234"/>
      <c r="T489" s="234"/>
      <c r="U489" s="234"/>
      <c r="V489" s="234"/>
      <c r="W489" s="234"/>
      <c r="X489" s="234"/>
      <c r="Y489" s="234"/>
      <c r="Z489" s="214"/>
      <c r="AA489" s="214"/>
      <c r="AB489" s="214"/>
      <c r="AC489" s="214"/>
      <c r="AD489" s="214"/>
      <c r="AE489" s="214"/>
      <c r="AF489" s="214"/>
      <c r="AG489" s="214" t="s">
        <v>138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ht="22.5" outlineLevel="3">
      <c r="A490" s="231"/>
      <c r="B490" s="232"/>
      <c r="C490" s="255" t="s">
        <v>405</v>
      </c>
      <c r="D490" s="235"/>
      <c r="E490" s="236"/>
      <c r="F490" s="234"/>
      <c r="G490" s="234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34"/>
      <c r="Z490" s="214"/>
      <c r="AA490" s="214"/>
      <c r="AB490" s="214"/>
      <c r="AC490" s="214"/>
      <c r="AD490" s="214"/>
      <c r="AE490" s="214"/>
      <c r="AF490" s="214"/>
      <c r="AG490" s="214" t="s">
        <v>138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>
      <c r="A491" s="231"/>
      <c r="B491" s="232"/>
      <c r="C491" s="255" t="s">
        <v>406</v>
      </c>
      <c r="D491" s="235"/>
      <c r="E491" s="236"/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34"/>
      <c r="Z491" s="214"/>
      <c r="AA491" s="214"/>
      <c r="AB491" s="214"/>
      <c r="AC491" s="214"/>
      <c r="AD491" s="214"/>
      <c r="AE491" s="214"/>
      <c r="AF491" s="214"/>
      <c r="AG491" s="214" t="s">
        <v>138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ht="22.5" outlineLevel="3">
      <c r="A492" s="231"/>
      <c r="B492" s="232"/>
      <c r="C492" s="255" t="s">
        <v>152</v>
      </c>
      <c r="D492" s="235"/>
      <c r="E492" s="236"/>
      <c r="F492" s="234"/>
      <c r="G492" s="234"/>
      <c r="H492" s="234"/>
      <c r="I492" s="234"/>
      <c r="J492" s="234"/>
      <c r="K492" s="234"/>
      <c r="L492" s="234"/>
      <c r="M492" s="234"/>
      <c r="N492" s="233"/>
      <c r="O492" s="233"/>
      <c r="P492" s="233"/>
      <c r="Q492" s="233"/>
      <c r="R492" s="234"/>
      <c r="S492" s="234"/>
      <c r="T492" s="234"/>
      <c r="U492" s="234"/>
      <c r="V492" s="234"/>
      <c r="W492" s="234"/>
      <c r="X492" s="234"/>
      <c r="Y492" s="234"/>
      <c r="Z492" s="214"/>
      <c r="AA492" s="214"/>
      <c r="AB492" s="214"/>
      <c r="AC492" s="214"/>
      <c r="AD492" s="214"/>
      <c r="AE492" s="214"/>
      <c r="AF492" s="214"/>
      <c r="AG492" s="214" t="s">
        <v>138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>
      <c r="A493" s="231"/>
      <c r="B493" s="232"/>
      <c r="C493" s="255" t="s">
        <v>153</v>
      </c>
      <c r="D493" s="235"/>
      <c r="E493" s="236">
        <v>46.491500000000002</v>
      </c>
      <c r="F493" s="234"/>
      <c r="G493" s="234"/>
      <c r="H493" s="234"/>
      <c r="I493" s="234"/>
      <c r="J493" s="234"/>
      <c r="K493" s="234"/>
      <c r="L493" s="234"/>
      <c r="M493" s="234"/>
      <c r="N493" s="233"/>
      <c r="O493" s="233"/>
      <c r="P493" s="233"/>
      <c r="Q493" s="233"/>
      <c r="R493" s="234"/>
      <c r="S493" s="234"/>
      <c r="T493" s="234"/>
      <c r="U493" s="234"/>
      <c r="V493" s="234"/>
      <c r="W493" s="234"/>
      <c r="X493" s="234"/>
      <c r="Y493" s="234"/>
      <c r="Z493" s="214"/>
      <c r="AA493" s="214"/>
      <c r="AB493" s="214"/>
      <c r="AC493" s="214"/>
      <c r="AD493" s="214"/>
      <c r="AE493" s="214"/>
      <c r="AF493" s="214"/>
      <c r="AG493" s="214" t="s">
        <v>138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>
      <c r="A494" s="231"/>
      <c r="B494" s="232"/>
      <c r="C494" s="255" t="s">
        <v>154</v>
      </c>
      <c r="D494" s="235"/>
      <c r="E494" s="236">
        <v>-0.22090000000000001</v>
      </c>
      <c r="F494" s="234"/>
      <c r="G494" s="234"/>
      <c r="H494" s="234"/>
      <c r="I494" s="234"/>
      <c r="J494" s="234"/>
      <c r="K494" s="234"/>
      <c r="L494" s="234"/>
      <c r="M494" s="234"/>
      <c r="N494" s="233"/>
      <c r="O494" s="233"/>
      <c r="P494" s="233"/>
      <c r="Q494" s="233"/>
      <c r="R494" s="234"/>
      <c r="S494" s="234"/>
      <c r="T494" s="234"/>
      <c r="U494" s="234"/>
      <c r="V494" s="234"/>
      <c r="W494" s="234"/>
      <c r="X494" s="234"/>
      <c r="Y494" s="234"/>
      <c r="Z494" s="214"/>
      <c r="AA494" s="214"/>
      <c r="AB494" s="214"/>
      <c r="AC494" s="214"/>
      <c r="AD494" s="214"/>
      <c r="AE494" s="214"/>
      <c r="AF494" s="214"/>
      <c r="AG494" s="214" t="s">
        <v>138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>
      <c r="A495" s="231"/>
      <c r="B495" s="232"/>
      <c r="C495" s="255" t="s">
        <v>155</v>
      </c>
      <c r="D495" s="235"/>
      <c r="E495" s="236">
        <v>-8.3199999999999996E-2</v>
      </c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34"/>
      <c r="Z495" s="214"/>
      <c r="AA495" s="214"/>
      <c r="AB495" s="214"/>
      <c r="AC495" s="214"/>
      <c r="AD495" s="214"/>
      <c r="AE495" s="214"/>
      <c r="AF495" s="214"/>
      <c r="AG495" s="214" t="s">
        <v>138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>
      <c r="A496" s="231"/>
      <c r="B496" s="232"/>
      <c r="C496" s="255" t="s">
        <v>156</v>
      </c>
      <c r="D496" s="235"/>
      <c r="E496" s="236">
        <v>-8.9599999999999999E-2</v>
      </c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34"/>
      <c r="Z496" s="214"/>
      <c r="AA496" s="214"/>
      <c r="AB496" s="214"/>
      <c r="AC496" s="214"/>
      <c r="AD496" s="214"/>
      <c r="AE496" s="214"/>
      <c r="AF496" s="214"/>
      <c r="AG496" s="214" t="s">
        <v>138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>
      <c r="A497" s="231"/>
      <c r="B497" s="232"/>
      <c r="C497" s="255" t="s">
        <v>157</v>
      </c>
      <c r="D497" s="235"/>
      <c r="E497" s="236">
        <v>-7.4999999999999997E-2</v>
      </c>
      <c r="F497" s="234"/>
      <c r="G497" s="234"/>
      <c r="H497" s="234"/>
      <c r="I497" s="234"/>
      <c r="J497" s="234"/>
      <c r="K497" s="234"/>
      <c r="L497" s="234"/>
      <c r="M497" s="234"/>
      <c r="N497" s="233"/>
      <c r="O497" s="233"/>
      <c r="P497" s="233"/>
      <c r="Q497" s="233"/>
      <c r="R497" s="234"/>
      <c r="S497" s="234"/>
      <c r="T497" s="234"/>
      <c r="U497" s="234"/>
      <c r="V497" s="234"/>
      <c r="W497" s="234"/>
      <c r="X497" s="234"/>
      <c r="Y497" s="234"/>
      <c r="Z497" s="214"/>
      <c r="AA497" s="214"/>
      <c r="AB497" s="214"/>
      <c r="AC497" s="214"/>
      <c r="AD497" s="214"/>
      <c r="AE497" s="214"/>
      <c r="AF497" s="214"/>
      <c r="AG497" s="214" t="s">
        <v>138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3">
      <c r="A498" s="231"/>
      <c r="B498" s="232"/>
      <c r="C498" s="255" t="s">
        <v>295</v>
      </c>
      <c r="D498" s="235"/>
      <c r="E498" s="236"/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34"/>
      <c r="Z498" s="214"/>
      <c r="AA498" s="214"/>
      <c r="AB498" s="214"/>
      <c r="AC498" s="214"/>
      <c r="AD498" s="214"/>
      <c r="AE498" s="214"/>
      <c r="AF498" s="214"/>
      <c r="AG498" s="214" t="s">
        <v>138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>
      <c r="A499" s="231"/>
      <c r="B499" s="232"/>
      <c r="C499" s="255" t="s">
        <v>160</v>
      </c>
      <c r="D499" s="235"/>
      <c r="E499" s="236">
        <v>82.191450000000003</v>
      </c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34"/>
      <c r="Z499" s="214"/>
      <c r="AA499" s="214"/>
      <c r="AB499" s="214"/>
      <c r="AC499" s="214"/>
      <c r="AD499" s="214"/>
      <c r="AE499" s="214"/>
      <c r="AF499" s="214"/>
      <c r="AG499" s="214" t="s">
        <v>138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>
      <c r="A500" s="231"/>
      <c r="B500" s="232"/>
      <c r="C500" s="255" t="s">
        <v>296</v>
      </c>
      <c r="D500" s="235"/>
      <c r="E500" s="236">
        <v>-44.870399999999997</v>
      </c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34"/>
      <c r="Z500" s="214"/>
      <c r="AA500" s="214"/>
      <c r="AB500" s="214"/>
      <c r="AC500" s="214"/>
      <c r="AD500" s="214"/>
      <c r="AE500" s="214"/>
      <c r="AF500" s="214"/>
      <c r="AG500" s="214" t="s">
        <v>138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>
      <c r="A501" s="231"/>
      <c r="B501" s="232"/>
      <c r="C501" s="255" t="s">
        <v>161</v>
      </c>
      <c r="D501" s="235"/>
      <c r="E501" s="236">
        <v>-0.17019999999999999</v>
      </c>
      <c r="F501" s="234"/>
      <c r="G501" s="234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34"/>
      <c r="Z501" s="214"/>
      <c r="AA501" s="214"/>
      <c r="AB501" s="214"/>
      <c r="AC501" s="214"/>
      <c r="AD501" s="214"/>
      <c r="AE501" s="214"/>
      <c r="AF501" s="214"/>
      <c r="AG501" s="214" t="s">
        <v>138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>
      <c r="A502" s="231"/>
      <c r="B502" s="232"/>
      <c r="C502" s="255" t="s">
        <v>162</v>
      </c>
      <c r="D502" s="235"/>
      <c r="E502" s="236">
        <v>-3.9199999999999999E-2</v>
      </c>
      <c r="F502" s="234"/>
      <c r="G502" s="234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34"/>
      <c r="Z502" s="214"/>
      <c r="AA502" s="214"/>
      <c r="AB502" s="214"/>
      <c r="AC502" s="214"/>
      <c r="AD502" s="214"/>
      <c r="AE502" s="214"/>
      <c r="AF502" s="214"/>
      <c r="AG502" s="214" t="s">
        <v>138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>
      <c r="A503" s="231"/>
      <c r="B503" s="232"/>
      <c r="C503" s="255" t="s">
        <v>163</v>
      </c>
      <c r="D503" s="235"/>
      <c r="E503" s="236">
        <v>-0.1938</v>
      </c>
      <c r="F503" s="234"/>
      <c r="G503" s="234"/>
      <c r="H503" s="234"/>
      <c r="I503" s="234"/>
      <c r="J503" s="234"/>
      <c r="K503" s="234"/>
      <c r="L503" s="234"/>
      <c r="M503" s="234"/>
      <c r="N503" s="233"/>
      <c r="O503" s="233"/>
      <c r="P503" s="233"/>
      <c r="Q503" s="233"/>
      <c r="R503" s="234"/>
      <c r="S503" s="234"/>
      <c r="T503" s="234"/>
      <c r="U503" s="234"/>
      <c r="V503" s="234"/>
      <c r="W503" s="234"/>
      <c r="X503" s="234"/>
      <c r="Y503" s="234"/>
      <c r="Z503" s="214"/>
      <c r="AA503" s="214"/>
      <c r="AB503" s="214"/>
      <c r="AC503" s="214"/>
      <c r="AD503" s="214"/>
      <c r="AE503" s="214"/>
      <c r="AF503" s="214"/>
      <c r="AG503" s="214" t="s">
        <v>138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ht="22.5" outlineLevel="3">
      <c r="A504" s="231"/>
      <c r="B504" s="232"/>
      <c r="C504" s="255" t="s">
        <v>164</v>
      </c>
      <c r="D504" s="235"/>
      <c r="E504" s="236"/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34"/>
      <c r="Z504" s="214"/>
      <c r="AA504" s="214"/>
      <c r="AB504" s="214"/>
      <c r="AC504" s="214"/>
      <c r="AD504" s="214"/>
      <c r="AE504" s="214"/>
      <c r="AF504" s="214"/>
      <c r="AG504" s="214" t="s">
        <v>138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>
      <c r="A505" s="231"/>
      <c r="B505" s="232"/>
      <c r="C505" s="255" t="s">
        <v>165</v>
      </c>
      <c r="D505" s="235"/>
      <c r="E505" s="236">
        <v>43.506599999999999</v>
      </c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34"/>
      <c r="Z505" s="214"/>
      <c r="AA505" s="214"/>
      <c r="AB505" s="214"/>
      <c r="AC505" s="214"/>
      <c r="AD505" s="214"/>
      <c r="AE505" s="214"/>
      <c r="AF505" s="214"/>
      <c r="AG505" s="214" t="s">
        <v>138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>
      <c r="A506" s="231"/>
      <c r="B506" s="232"/>
      <c r="C506" s="255" t="s">
        <v>166</v>
      </c>
      <c r="D506" s="235"/>
      <c r="E506" s="236">
        <v>-0.36</v>
      </c>
      <c r="F506" s="234"/>
      <c r="G506" s="234"/>
      <c r="H506" s="234"/>
      <c r="I506" s="234"/>
      <c r="J506" s="234"/>
      <c r="K506" s="234"/>
      <c r="L506" s="234"/>
      <c r="M506" s="234"/>
      <c r="N506" s="233"/>
      <c r="O506" s="233"/>
      <c r="P506" s="233"/>
      <c r="Q506" s="233"/>
      <c r="R506" s="234"/>
      <c r="S506" s="234"/>
      <c r="T506" s="234"/>
      <c r="U506" s="234"/>
      <c r="V506" s="234"/>
      <c r="W506" s="234"/>
      <c r="X506" s="234"/>
      <c r="Y506" s="234"/>
      <c r="Z506" s="214"/>
      <c r="AA506" s="214"/>
      <c r="AB506" s="214"/>
      <c r="AC506" s="214"/>
      <c r="AD506" s="214"/>
      <c r="AE506" s="214"/>
      <c r="AF506" s="214"/>
      <c r="AG506" s="214" t="s">
        <v>138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3">
      <c r="A507" s="231"/>
      <c r="B507" s="232"/>
      <c r="C507" s="255" t="s">
        <v>167</v>
      </c>
      <c r="D507" s="235"/>
      <c r="E507" s="236">
        <v>-2.4E-2</v>
      </c>
      <c r="F507" s="234"/>
      <c r="G507" s="234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34"/>
      <c r="Z507" s="214"/>
      <c r="AA507" s="214"/>
      <c r="AB507" s="214"/>
      <c r="AC507" s="214"/>
      <c r="AD507" s="214"/>
      <c r="AE507" s="214"/>
      <c r="AF507" s="214"/>
      <c r="AG507" s="214" t="s">
        <v>138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3">
      <c r="A508" s="231"/>
      <c r="B508" s="232"/>
      <c r="C508" s="255" t="s">
        <v>297</v>
      </c>
      <c r="D508" s="235"/>
      <c r="E508" s="236"/>
      <c r="F508" s="234"/>
      <c r="G508" s="234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34"/>
      <c r="Z508" s="214"/>
      <c r="AA508" s="214"/>
      <c r="AB508" s="214"/>
      <c r="AC508" s="214"/>
      <c r="AD508" s="214"/>
      <c r="AE508" s="214"/>
      <c r="AF508" s="214"/>
      <c r="AG508" s="214" t="s">
        <v>138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3">
      <c r="A509" s="231"/>
      <c r="B509" s="232"/>
      <c r="C509" s="255" t="s">
        <v>298</v>
      </c>
      <c r="D509" s="235"/>
      <c r="E509" s="236">
        <v>14.79</v>
      </c>
      <c r="F509" s="234"/>
      <c r="G509" s="234"/>
      <c r="H509" s="234"/>
      <c r="I509" s="234"/>
      <c r="J509" s="234"/>
      <c r="K509" s="234"/>
      <c r="L509" s="234"/>
      <c r="M509" s="234"/>
      <c r="N509" s="233"/>
      <c r="O509" s="233"/>
      <c r="P509" s="233"/>
      <c r="Q509" s="233"/>
      <c r="R509" s="234"/>
      <c r="S509" s="234"/>
      <c r="T509" s="234"/>
      <c r="U509" s="234"/>
      <c r="V509" s="234"/>
      <c r="W509" s="234"/>
      <c r="X509" s="234"/>
      <c r="Y509" s="234"/>
      <c r="Z509" s="214"/>
      <c r="AA509" s="214"/>
      <c r="AB509" s="214"/>
      <c r="AC509" s="214"/>
      <c r="AD509" s="214"/>
      <c r="AE509" s="214"/>
      <c r="AF509" s="214"/>
      <c r="AG509" s="214" t="s">
        <v>138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>
      <c r="A510" s="245">
        <v>43</v>
      </c>
      <c r="B510" s="246" t="s">
        <v>435</v>
      </c>
      <c r="C510" s="254" t="s">
        <v>436</v>
      </c>
      <c r="D510" s="247" t="s">
        <v>131</v>
      </c>
      <c r="E510" s="248">
        <v>140.85</v>
      </c>
      <c r="F510" s="249"/>
      <c r="G510" s="250">
        <f>ROUND(E510*F510,2)</f>
        <v>0</v>
      </c>
      <c r="H510" s="249"/>
      <c r="I510" s="250">
        <f>ROUND(E510*H510,2)</f>
        <v>0</v>
      </c>
      <c r="J510" s="249"/>
      <c r="K510" s="250">
        <f>ROUND(E510*J510,2)</f>
        <v>0</v>
      </c>
      <c r="L510" s="250">
        <v>21</v>
      </c>
      <c r="M510" s="250">
        <f>G510*(1+L510/100)</f>
        <v>0</v>
      </c>
      <c r="N510" s="248">
        <v>2.9999999999999997E-4</v>
      </c>
      <c r="O510" s="248">
        <f>ROUND(E510*N510,2)</f>
        <v>0.04</v>
      </c>
      <c r="P510" s="248">
        <v>0</v>
      </c>
      <c r="Q510" s="248">
        <f>ROUND(E510*P510,2)</f>
        <v>0</v>
      </c>
      <c r="R510" s="250"/>
      <c r="S510" s="250" t="s">
        <v>132</v>
      </c>
      <c r="T510" s="251" t="s">
        <v>133</v>
      </c>
      <c r="U510" s="234">
        <v>0</v>
      </c>
      <c r="V510" s="234">
        <f>ROUND(E510*U510,2)</f>
        <v>0</v>
      </c>
      <c r="W510" s="234"/>
      <c r="X510" s="234" t="s">
        <v>134</v>
      </c>
      <c r="Y510" s="234" t="s">
        <v>135</v>
      </c>
      <c r="Z510" s="214"/>
      <c r="AA510" s="214"/>
      <c r="AB510" s="214"/>
      <c r="AC510" s="214"/>
      <c r="AD510" s="214"/>
      <c r="AE510" s="214"/>
      <c r="AF510" s="214"/>
      <c r="AG510" s="214" t="s">
        <v>261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2">
      <c r="A511" s="231"/>
      <c r="B511" s="232"/>
      <c r="C511" s="255" t="s">
        <v>256</v>
      </c>
      <c r="D511" s="235"/>
      <c r="E511" s="236"/>
      <c r="F511" s="234"/>
      <c r="G511" s="234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34"/>
      <c r="Z511" s="214"/>
      <c r="AA511" s="214"/>
      <c r="AB511" s="214"/>
      <c r="AC511" s="214"/>
      <c r="AD511" s="214"/>
      <c r="AE511" s="214"/>
      <c r="AF511" s="214"/>
      <c r="AG511" s="214" t="s">
        <v>138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3">
      <c r="A512" s="231"/>
      <c r="B512" s="232"/>
      <c r="C512" s="255" t="s">
        <v>257</v>
      </c>
      <c r="D512" s="235"/>
      <c r="E512" s="236">
        <v>140.85</v>
      </c>
      <c r="F512" s="234"/>
      <c r="G512" s="234"/>
      <c r="H512" s="234"/>
      <c r="I512" s="234"/>
      <c r="J512" s="234"/>
      <c r="K512" s="234"/>
      <c r="L512" s="234"/>
      <c r="M512" s="234"/>
      <c r="N512" s="233"/>
      <c r="O512" s="233"/>
      <c r="P512" s="233"/>
      <c r="Q512" s="233"/>
      <c r="R512" s="234"/>
      <c r="S512" s="234"/>
      <c r="T512" s="234"/>
      <c r="U512" s="234"/>
      <c r="V512" s="234"/>
      <c r="W512" s="234"/>
      <c r="X512" s="234"/>
      <c r="Y512" s="234"/>
      <c r="Z512" s="214"/>
      <c r="AA512" s="214"/>
      <c r="AB512" s="214"/>
      <c r="AC512" s="214"/>
      <c r="AD512" s="214"/>
      <c r="AE512" s="214"/>
      <c r="AF512" s="214"/>
      <c r="AG512" s="214" t="s">
        <v>138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>
      <c r="A513" s="245">
        <v>44</v>
      </c>
      <c r="B513" s="246" t="s">
        <v>437</v>
      </c>
      <c r="C513" s="254" t="s">
        <v>438</v>
      </c>
      <c r="D513" s="247" t="s">
        <v>366</v>
      </c>
      <c r="E513" s="248">
        <v>3.89</v>
      </c>
      <c r="F513" s="249"/>
      <c r="G513" s="250">
        <f>ROUND(E513*F513,2)</f>
        <v>0</v>
      </c>
      <c r="H513" s="249"/>
      <c r="I513" s="250">
        <f>ROUND(E513*H513,2)</f>
        <v>0</v>
      </c>
      <c r="J513" s="249"/>
      <c r="K513" s="250">
        <f>ROUND(E513*J513,2)</f>
        <v>0</v>
      </c>
      <c r="L513" s="250">
        <v>21</v>
      </c>
      <c r="M513" s="250">
        <f>G513*(1+L513/100)</f>
        <v>0</v>
      </c>
      <c r="N513" s="248">
        <v>0</v>
      </c>
      <c r="O513" s="248">
        <f>ROUND(E513*N513,2)</f>
        <v>0</v>
      </c>
      <c r="P513" s="248">
        <v>0</v>
      </c>
      <c r="Q513" s="248">
        <f>ROUND(E513*P513,2)</f>
        <v>0</v>
      </c>
      <c r="R513" s="250"/>
      <c r="S513" s="250" t="s">
        <v>132</v>
      </c>
      <c r="T513" s="251" t="s">
        <v>133</v>
      </c>
      <c r="U513" s="234">
        <v>1.6</v>
      </c>
      <c r="V513" s="234">
        <f>ROUND(E513*U513,2)</f>
        <v>6.22</v>
      </c>
      <c r="W513" s="234"/>
      <c r="X513" s="234" t="s">
        <v>134</v>
      </c>
      <c r="Y513" s="234" t="s">
        <v>135</v>
      </c>
      <c r="Z513" s="214"/>
      <c r="AA513" s="214"/>
      <c r="AB513" s="214"/>
      <c r="AC513" s="214"/>
      <c r="AD513" s="214"/>
      <c r="AE513" s="214"/>
      <c r="AF513" s="214"/>
      <c r="AG513" s="214" t="s">
        <v>439</v>
      </c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2">
      <c r="A514" s="231"/>
      <c r="B514" s="232"/>
      <c r="C514" s="255" t="s">
        <v>440</v>
      </c>
      <c r="D514" s="235"/>
      <c r="E514" s="236">
        <v>3.89</v>
      </c>
      <c r="F514" s="234"/>
      <c r="G514" s="234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34"/>
      <c r="Z514" s="214"/>
      <c r="AA514" s="214"/>
      <c r="AB514" s="214"/>
      <c r="AC514" s="214"/>
      <c r="AD514" s="214"/>
      <c r="AE514" s="214"/>
      <c r="AF514" s="214"/>
      <c r="AG514" s="214" t="s">
        <v>138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>
      <c r="A515" s="245">
        <v>45</v>
      </c>
      <c r="B515" s="246" t="s">
        <v>441</v>
      </c>
      <c r="C515" s="254" t="s">
        <v>442</v>
      </c>
      <c r="D515" s="247" t="s">
        <v>131</v>
      </c>
      <c r="E515" s="248">
        <v>154.935</v>
      </c>
      <c r="F515" s="249"/>
      <c r="G515" s="250">
        <f>ROUND(E515*F515,2)</f>
        <v>0</v>
      </c>
      <c r="H515" s="249"/>
      <c r="I515" s="250">
        <f>ROUND(E515*H515,2)</f>
        <v>0</v>
      </c>
      <c r="J515" s="249"/>
      <c r="K515" s="250">
        <f>ROUND(E515*J515,2)</f>
        <v>0</v>
      </c>
      <c r="L515" s="250">
        <v>21</v>
      </c>
      <c r="M515" s="250">
        <f>G515*(1+L515/100)</f>
        <v>0</v>
      </c>
      <c r="N515" s="248">
        <v>1.9199999999999998E-2</v>
      </c>
      <c r="O515" s="248">
        <f>ROUND(E515*N515,2)</f>
        <v>2.97</v>
      </c>
      <c r="P515" s="248">
        <v>0</v>
      </c>
      <c r="Q515" s="248">
        <f>ROUND(E515*P515,2)</f>
        <v>0</v>
      </c>
      <c r="R515" s="250" t="s">
        <v>397</v>
      </c>
      <c r="S515" s="250" t="s">
        <v>133</v>
      </c>
      <c r="T515" s="251" t="s">
        <v>133</v>
      </c>
      <c r="U515" s="234">
        <v>0</v>
      </c>
      <c r="V515" s="234">
        <f>ROUND(E515*U515,2)</f>
        <v>0</v>
      </c>
      <c r="W515" s="234"/>
      <c r="X515" s="234" t="s">
        <v>398</v>
      </c>
      <c r="Y515" s="234" t="s">
        <v>135</v>
      </c>
      <c r="Z515" s="214"/>
      <c r="AA515" s="214"/>
      <c r="AB515" s="214"/>
      <c r="AC515" s="214"/>
      <c r="AD515" s="214"/>
      <c r="AE515" s="214"/>
      <c r="AF515" s="214"/>
      <c r="AG515" s="214" t="s">
        <v>443</v>
      </c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2">
      <c r="A516" s="231"/>
      <c r="B516" s="232"/>
      <c r="C516" s="255" t="s">
        <v>444</v>
      </c>
      <c r="D516" s="235"/>
      <c r="E516" s="236"/>
      <c r="F516" s="234"/>
      <c r="G516" s="234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34"/>
      <c r="Z516" s="214"/>
      <c r="AA516" s="214"/>
      <c r="AB516" s="214"/>
      <c r="AC516" s="214"/>
      <c r="AD516" s="214"/>
      <c r="AE516" s="214"/>
      <c r="AF516" s="214"/>
      <c r="AG516" s="214" t="s">
        <v>138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3">
      <c r="A517" s="231"/>
      <c r="B517" s="232"/>
      <c r="C517" s="255" t="s">
        <v>256</v>
      </c>
      <c r="D517" s="235"/>
      <c r="E517" s="236"/>
      <c r="F517" s="234"/>
      <c r="G517" s="234"/>
      <c r="H517" s="234"/>
      <c r="I517" s="234"/>
      <c r="J517" s="234"/>
      <c r="K517" s="234"/>
      <c r="L517" s="234"/>
      <c r="M517" s="234"/>
      <c r="N517" s="233"/>
      <c r="O517" s="233"/>
      <c r="P517" s="233"/>
      <c r="Q517" s="233"/>
      <c r="R517" s="234"/>
      <c r="S517" s="234"/>
      <c r="T517" s="234"/>
      <c r="U517" s="234"/>
      <c r="V517" s="234"/>
      <c r="W517" s="234"/>
      <c r="X517" s="234"/>
      <c r="Y517" s="234"/>
      <c r="Z517" s="214"/>
      <c r="AA517" s="214"/>
      <c r="AB517" s="214"/>
      <c r="AC517" s="214"/>
      <c r="AD517" s="214"/>
      <c r="AE517" s="214"/>
      <c r="AF517" s="214"/>
      <c r="AG517" s="214" t="s">
        <v>138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3">
      <c r="A518" s="231"/>
      <c r="B518" s="232"/>
      <c r="C518" s="255" t="s">
        <v>445</v>
      </c>
      <c r="D518" s="235"/>
      <c r="E518" s="236">
        <v>154.935</v>
      </c>
      <c r="F518" s="234"/>
      <c r="G518" s="234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34"/>
      <c r="Z518" s="214"/>
      <c r="AA518" s="214"/>
      <c r="AB518" s="214"/>
      <c r="AC518" s="214"/>
      <c r="AD518" s="214"/>
      <c r="AE518" s="214"/>
      <c r="AF518" s="214"/>
      <c r="AG518" s="214" t="s">
        <v>138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>
      <c r="A519" s="245">
        <v>46</v>
      </c>
      <c r="B519" s="246" t="s">
        <v>446</v>
      </c>
      <c r="C519" s="254" t="s">
        <v>447</v>
      </c>
      <c r="D519" s="247" t="s">
        <v>260</v>
      </c>
      <c r="E519" s="248">
        <v>296</v>
      </c>
      <c r="F519" s="249"/>
      <c r="G519" s="250">
        <f>ROUND(E519*F519,2)</f>
        <v>0</v>
      </c>
      <c r="H519" s="249"/>
      <c r="I519" s="250">
        <f>ROUND(E519*H519,2)</f>
        <v>0</v>
      </c>
      <c r="J519" s="249"/>
      <c r="K519" s="250">
        <f>ROUND(E519*J519,2)</f>
        <v>0</v>
      </c>
      <c r="L519" s="250">
        <v>21</v>
      </c>
      <c r="M519" s="250">
        <f>G519*(1+L519/100)</f>
        <v>0</v>
      </c>
      <c r="N519" s="248">
        <v>4.4999999999999999E-4</v>
      </c>
      <c r="O519" s="248">
        <f>ROUND(E519*N519,2)</f>
        <v>0.13</v>
      </c>
      <c r="P519" s="248">
        <v>0</v>
      </c>
      <c r="Q519" s="248">
        <f>ROUND(E519*P519,2)</f>
        <v>0</v>
      </c>
      <c r="R519" s="250" t="s">
        <v>397</v>
      </c>
      <c r="S519" s="250" t="s">
        <v>133</v>
      </c>
      <c r="T519" s="251" t="s">
        <v>133</v>
      </c>
      <c r="U519" s="234">
        <v>0</v>
      </c>
      <c r="V519" s="234">
        <f>ROUND(E519*U519,2)</f>
        <v>0</v>
      </c>
      <c r="W519" s="234"/>
      <c r="X519" s="234" t="s">
        <v>398</v>
      </c>
      <c r="Y519" s="234" t="s">
        <v>135</v>
      </c>
      <c r="Z519" s="214"/>
      <c r="AA519" s="214"/>
      <c r="AB519" s="214"/>
      <c r="AC519" s="214"/>
      <c r="AD519" s="214"/>
      <c r="AE519" s="214"/>
      <c r="AF519" s="214"/>
      <c r="AG519" s="214" t="s">
        <v>443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2">
      <c r="A520" s="231"/>
      <c r="B520" s="232"/>
      <c r="C520" s="255" t="s">
        <v>448</v>
      </c>
      <c r="D520" s="235"/>
      <c r="E520" s="236"/>
      <c r="F520" s="234"/>
      <c r="G520" s="234"/>
      <c r="H520" s="234"/>
      <c r="I520" s="234"/>
      <c r="J520" s="234"/>
      <c r="K520" s="234"/>
      <c r="L520" s="234"/>
      <c r="M520" s="234"/>
      <c r="N520" s="233"/>
      <c r="O520" s="233"/>
      <c r="P520" s="233"/>
      <c r="Q520" s="233"/>
      <c r="R520" s="234"/>
      <c r="S520" s="234"/>
      <c r="T520" s="234"/>
      <c r="U520" s="234"/>
      <c r="V520" s="234"/>
      <c r="W520" s="234"/>
      <c r="X520" s="234"/>
      <c r="Y520" s="234"/>
      <c r="Z520" s="214"/>
      <c r="AA520" s="214"/>
      <c r="AB520" s="214"/>
      <c r="AC520" s="214"/>
      <c r="AD520" s="214"/>
      <c r="AE520" s="214"/>
      <c r="AF520" s="214"/>
      <c r="AG520" s="214" t="s">
        <v>138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3">
      <c r="A521" s="231"/>
      <c r="B521" s="232"/>
      <c r="C521" s="255" t="s">
        <v>449</v>
      </c>
      <c r="D521" s="235"/>
      <c r="E521" s="236">
        <v>295.97332999999998</v>
      </c>
      <c r="F521" s="234"/>
      <c r="G521" s="234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34"/>
      <c r="Z521" s="214"/>
      <c r="AA521" s="214"/>
      <c r="AB521" s="214"/>
      <c r="AC521" s="214"/>
      <c r="AD521" s="214"/>
      <c r="AE521" s="214"/>
      <c r="AF521" s="214"/>
      <c r="AG521" s="214" t="s">
        <v>138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3">
      <c r="A522" s="231"/>
      <c r="B522" s="232"/>
      <c r="C522" s="255" t="s">
        <v>450</v>
      </c>
      <c r="D522" s="235"/>
      <c r="E522" s="236">
        <v>2.6669999999999999E-2</v>
      </c>
      <c r="F522" s="234"/>
      <c r="G522" s="234"/>
      <c r="H522" s="234"/>
      <c r="I522" s="234"/>
      <c r="J522" s="234"/>
      <c r="K522" s="234"/>
      <c r="L522" s="234"/>
      <c r="M522" s="234"/>
      <c r="N522" s="233"/>
      <c r="O522" s="233"/>
      <c r="P522" s="233"/>
      <c r="Q522" s="233"/>
      <c r="R522" s="234"/>
      <c r="S522" s="234"/>
      <c r="T522" s="234"/>
      <c r="U522" s="234"/>
      <c r="V522" s="234"/>
      <c r="W522" s="234"/>
      <c r="X522" s="234"/>
      <c r="Y522" s="234"/>
      <c r="Z522" s="214"/>
      <c r="AA522" s="214"/>
      <c r="AB522" s="214"/>
      <c r="AC522" s="214"/>
      <c r="AD522" s="214"/>
      <c r="AE522" s="214"/>
      <c r="AF522" s="214"/>
      <c r="AG522" s="214" t="s">
        <v>138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>
      <c r="A523" s="238" t="s">
        <v>127</v>
      </c>
      <c r="B523" s="239" t="s">
        <v>90</v>
      </c>
      <c r="C523" s="253" t="s">
        <v>91</v>
      </c>
      <c r="D523" s="240"/>
      <c r="E523" s="241"/>
      <c r="F523" s="242"/>
      <c r="G523" s="242">
        <f>SUMIF(AG524:AG531,"&lt;&gt;NOR",G524:G531)</f>
        <v>0</v>
      </c>
      <c r="H523" s="242"/>
      <c r="I523" s="242">
        <f>SUM(I524:I531)</f>
        <v>0</v>
      </c>
      <c r="J523" s="242"/>
      <c r="K523" s="242">
        <f>SUM(K524:K531)</f>
        <v>0</v>
      </c>
      <c r="L523" s="242"/>
      <c r="M523" s="242">
        <f>SUM(M524:M531)</f>
        <v>0</v>
      </c>
      <c r="N523" s="241"/>
      <c r="O523" s="241">
        <f>SUM(O524:O531)</f>
        <v>0.01</v>
      </c>
      <c r="P523" s="241"/>
      <c r="Q523" s="241">
        <f>SUM(Q524:Q531)</f>
        <v>0</v>
      </c>
      <c r="R523" s="242"/>
      <c r="S523" s="242"/>
      <c r="T523" s="243"/>
      <c r="U523" s="237"/>
      <c r="V523" s="237">
        <f>SUM(V524:V531)</f>
        <v>4.3499999999999996</v>
      </c>
      <c r="W523" s="237"/>
      <c r="X523" s="237"/>
      <c r="Y523" s="237"/>
      <c r="AG523" t="s">
        <v>128</v>
      </c>
    </row>
    <row r="524" spans="1:60" outlineLevel="1">
      <c r="A524" s="245">
        <v>47</v>
      </c>
      <c r="B524" s="246" t="s">
        <v>451</v>
      </c>
      <c r="C524" s="254" t="s">
        <v>452</v>
      </c>
      <c r="D524" s="247" t="s">
        <v>131</v>
      </c>
      <c r="E524" s="248">
        <v>15</v>
      </c>
      <c r="F524" s="249"/>
      <c r="G524" s="250">
        <f>ROUND(E524*F524,2)</f>
        <v>0</v>
      </c>
      <c r="H524" s="249"/>
      <c r="I524" s="250">
        <f>ROUND(E524*H524,2)</f>
        <v>0</v>
      </c>
      <c r="J524" s="249"/>
      <c r="K524" s="250">
        <f>ROUND(E524*J524,2)</f>
        <v>0</v>
      </c>
      <c r="L524" s="250">
        <v>21</v>
      </c>
      <c r="M524" s="250">
        <f>G524*(1+L524/100)</f>
        <v>0</v>
      </c>
      <c r="N524" s="248">
        <v>3.8000000000000002E-4</v>
      </c>
      <c r="O524" s="248">
        <f>ROUND(E524*N524,2)</f>
        <v>0.01</v>
      </c>
      <c r="P524" s="248">
        <v>0</v>
      </c>
      <c r="Q524" s="248">
        <f>ROUND(E524*P524,2)</f>
        <v>0</v>
      </c>
      <c r="R524" s="250"/>
      <c r="S524" s="250" t="s">
        <v>132</v>
      </c>
      <c r="T524" s="251" t="s">
        <v>133</v>
      </c>
      <c r="U524" s="234">
        <v>0.15</v>
      </c>
      <c r="V524" s="234">
        <f>ROUND(E524*U524,2)</f>
        <v>2.25</v>
      </c>
      <c r="W524" s="234"/>
      <c r="X524" s="234" t="s">
        <v>134</v>
      </c>
      <c r="Y524" s="234" t="s">
        <v>135</v>
      </c>
      <c r="Z524" s="214"/>
      <c r="AA524" s="214"/>
      <c r="AB524" s="214"/>
      <c r="AC524" s="214"/>
      <c r="AD524" s="214"/>
      <c r="AE524" s="214"/>
      <c r="AF524" s="214"/>
      <c r="AG524" s="214" t="s">
        <v>136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2">
      <c r="A525" s="231"/>
      <c r="B525" s="232"/>
      <c r="C525" s="255" t="s">
        <v>453</v>
      </c>
      <c r="D525" s="235"/>
      <c r="E525" s="236"/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34"/>
      <c r="Z525" s="214"/>
      <c r="AA525" s="214"/>
      <c r="AB525" s="214"/>
      <c r="AC525" s="214"/>
      <c r="AD525" s="214"/>
      <c r="AE525" s="214"/>
      <c r="AF525" s="214"/>
      <c r="AG525" s="214" t="s">
        <v>138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3">
      <c r="A526" s="231"/>
      <c r="B526" s="232"/>
      <c r="C526" s="255" t="s">
        <v>454</v>
      </c>
      <c r="D526" s="235"/>
      <c r="E526" s="236"/>
      <c r="F526" s="234"/>
      <c r="G526" s="234"/>
      <c r="H526" s="234"/>
      <c r="I526" s="234"/>
      <c r="J526" s="234"/>
      <c r="K526" s="234"/>
      <c r="L526" s="234"/>
      <c r="M526" s="234"/>
      <c r="N526" s="233"/>
      <c r="O526" s="233"/>
      <c r="P526" s="233"/>
      <c r="Q526" s="233"/>
      <c r="R526" s="234"/>
      <c r="S526" s="234"/>
      <c r="T526" s="234"/>
      <c r="U526" s="234"/>
      <c r="V526" s="234"/>
      <c r="W526" s="234"/>
      <c r="X526" s="234"/>
      <c r="Y526" s="234"/>
      <c r="Z526" s="214"/>
      <c r="AA526" s="214"/>
      <c r="AB526" s="214"/>
      <c r="AC526" s="214"/>
      <c r="AD526" s="214"/>
      <c r="AE526" s="214"/>
      <c r="AF526" s="214"/>
      <c r="AG526" s="214" t="s">
        <v>138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3">
      <c r="A527" s="231"/>
      <c r="B527" s="232"/>
      <c r="C527" s="255" t="s">
        <v>323</v>
      </c>
      <c r="D527" s="235"/>
      <c r="E527" s="236">
        <v>15</v>
      </c>
      <c r="F527" s="234"/>
      <c r="G527" s="234"/>
      <c r="H527" s="234"/>
      <c r="I527" s="234"/>
      <c r="J527" s="234"/>
      <c r="K527" s="234"/>
      <c r="L527" s="234"/>
      <c r="M527" s="234"/>
      <c r="N527" s="233"/>
      <c r="O527" s="233"/>
      <c r="P527" s="233"/>
      <c r="Q527" s="233"/>
      <c r="R527" s="234"/>
      <c r="S527" s="234"/>
      <c r="T527" s="234"/>
      <c r="U527" s="234"/>
      <c r="V527" s="234"/>
      <c r="W527" s="234"/>
      <c r="X527" s="234"/>
      <c r="Y527" s="234"/>
      <c r="Z527" s="214"/>
      <c r="AA527" s="214"/>
      <c r="AB527" s="214"/>
      <c r="AC527" s="214"/>
      <c r="AD527" s="214"/>
      <c r="AE527" s="214"/>
      <c r="AF527" s="214"/>
      <c r="AG527" s="214" t="s">
        <v>138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>
      <c r="A528" s="245">
        <v>48</v>
      </c>
      <c r="B528" s="246" t="s">
        <v>455</v>
      </c>
      <c r="C528" s="254" t="s">
        <v>456</v>
      </c>
      <c r="D528" s="247" t="s">
        <v>131</v>
      </c>
      <c r="E528" s="248">
        <v>15</v>
      </c>
      <c r="F528" s="249"/>
      <c r="G528" s="250">
        <f>ROUND(E528*F528,2)</f>
        <v>0</v>
      </c>
      <c r="H528" s="249"/>
      <c r="I528" s="250">
        <f>ROUND(E528*H528,2)</f>
        <v>0</v>
      </c>
      <c r="J528" s="249"/>
      <c r="K528" s="250">
        <f>ROUND(E528*J528,2)</f>
        <v>0</v>
      </c>
      <c r="L528" s="250">
        <v>21</v>
      </c>
      <c r="M528" s="250">
        <f>G528*(1+L528/100)</f>
        <v>0</v>
      </c>
      <c r="N528" s="248">
        <v>6.9999999999999994E-5</v>
      </c>
      <c r="O528" s="248">
        <f>ROUND(E528*N528,2)</f>
        <v>0</v>
      </c>
      <c r="P528" s="248">
        <v>0</v>
      </c>
      <c r="Q528" s="248">
        <f>ROUND(E528*P528,2)</f>
        <v>0</v>
      </c>
      <c r="R528" s="250"/>
      <c r="S528" s="250" t="s">
        <v>132</v>
      </c>
      <c r="T528" s="251" t="s">
        <v>133</v>
      </c>
      <c r="U528" s="234">
        <v>0.14000000000000001</v>
      </c>
      <c r="V528" s="234">
        <f>ROUND(E528*U528,2)</f>
        <v>2.1</v>
      </c>
      <c r="W528" s="234"/>
      <c r="X528" s="234" t="s">
        <v>134</v>
      </c>
      <c r="Y528" s="234" t="s">
        <v>135</v>
      </c>
      <c r="Z528" s="214"/>
      <c r="AA528" s="214"/>
      <c r="AB528" s="214"/>
      <c r="AC528" s="214"/>
      <c r="AD528" s="214"/>
      <c r="AE528" s="214"/>
      <c r="AF528" s="214"/>
      <c r="AG528" s="214" t="s">
        <v>136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ht="22.5" outlineLevel="2">
      <c r="A529" s="231"/>
      <c r="B529" s="232"/>
      <c r="C529" s="255" t="s">
        <v>457</v>
      </c>
      <c r="D529" s="235"/>
      <c r="E529" s="236"/>
      <c r="F529" s="234"/>
      <c r="G529" s="234"/>
      <c r="H529" s="234"/>
      <c r="I529" s="234"/>
      <c r="J529" s="234"/>
      <c r="K529" s="234"/>
      <c r="L529" s="234"/>
      <c r="M529" s="234"/>
      <c r="N529" s="233"/>
      <c r="O529" s="233"/>
      <c r="P529" s="233"/>
      <c r="Q529" s="233"/>
      <c r="R529" s="234"/>
      <c r="S529" s="234"/>
      <c r="T529" s="234"/>
      <c r="U529" s="234"/>
      <c r="V529" s="234"/>
      <c r="W529" s="234"/>
      <c r="X529" s="234"/>
      <c r="Y529" s="234"/>
      <c r="Z529" s="214"/>
      <c r="AA529" s="214"/>
      <c r="AB529" s="214"/>
      <c r="AC529" s="214"/>
      <c r="AD529" s="214"/>
      <c r="AE529" s="214"/>
      <c r="AF529" s="214"/>
      <c r="AG529" s="214" t="s">
        <v>138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3">
      <c r="A530" s="231"/>
      <c r="B530" s="232"/>
      <c r="C530" s="255" t="s">
        <v>458</v>
      </c>
      <c r="D530" s="235"/>
      <c r="E530" s="236"/>
      <c r="F530" s="234"/>
      <c r="G530" s="234"/>
      <c r="H530" s="234"/>
      <c r="I530" s="234"/>
      <c r="J530" s="234"/>
      <c r="K530" s="234"/>
      <c r="L530" s="234"/>
      <c r="M530" s="234"/>
      <c r="N530" s="233"/>
      <c r="O530" s="233"/>
      <c r="P530" s="233"/>
      <c r="Q530" s="233"/>
      <c r="R530" s="234"/>
      <c r="S530" s="234"/>
      <c r="T530" s="234"/>
      <c r="U530" s="234"/>
      <c r="V530" s="234"/>
      <c r="W530" s="234"/>
      <c r="X530" s="234"/>
      <c r="Y530" s="234"/>
      <c r="Z530" s="214"/>
      <c r="AA530" s="214"/>
      <c r="AB530" s="214"/>
      <c r="AC530" s="214"/>
      <c r="AD530" s="214"/>
      <c r="AE530" s="214"/>
      <c r="AF530" s="214"/>
      <c r="AG530" s="214" t="s">
        <v>138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3">
      <c r="A531" s="231"/>
      <c r="B531" s="232"/>
      <c r="C531" s="255" t="s">
        <v>323</v>
      </c>
      <c r="D531" s="235"/>
      <c r="E531" s="236">
        <v>15</v>
      </c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34"/>
      <c r="Z531" s="214"/>
      <c r="AA531" s="214"/>
      <c r="AB531" s="214"/>
      <c r="AC531" s="214"/>
      <c r="AD531" s="214"/>
      <c r="AE531" s="214"/>
      <c r="AF531" s="214"/>
      <c r="AG531" s="214" t="s">
        <v>138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>
      <c r="A532" s="238" t="s">
        <v>127</v>
      </c>
      <c r="B532" s="239" t="s">
        <v>92</v>
      </c>
      <c r="C532" s="253" t="s">
        <v>93</v>
      </c>
      <c r="D532" s="240"/>
      <c r="E532" s="241"/>
      <c r="F532" s="242"/>
      <c r="G532" s="242">
        <f>SUMIF(AG533:AG544,"&lt;&gt;NOR",G533:G544)</f>
        <v>0</v>
      </c>
      <c r="H532" s="242"/>
      <c r="I532" s="242">
        <f>SUM(I533:I544)</f>
        <v>0</v>
      </c>
      <c r="J532" s="242"/>
      <c r="K532" s="242">
        <f>SUM(K533:K544)</f>
        <v>0</v>
      </c>
      <c r="L532" s="242"/>
      <c r="M532" s="242">
        <f>SUM(M533:M544)</f>
        <v>0</v>
      </c>
      <c r="N532" s="241"/>
      <c r="O532" s="241">
        <f>SUM(O533:O544)</f>
        <v>0.14000000000000001</v>
      </c>
      <c r="P532" s="241"/>
      <c r="Q532" s="241">
        <f>SUM(Q533:Q544)</f>
        <v>0</v>
      </c>
      <c r="R532" s="242"/>
      <c r="S532" s="242"/>
      <c r="T532" s="243"/>
      <c r="U532" s="237"/>
      <c r="V532" s="237">
        <f>SUM(V533:V544)</f>
        <v>40.68</v>
      </c>
      <c r="W532" s="237"/>
      <c r="X532" s="237"/>
      <c r="Y532" s="237"/>
      <c r="AG532" t="s">
        <v>128</v>
      </c>
    </row>
    <row r="533" spans="1:60" outlineLevel="1">
      <c r="A533" s="245">
        <v>49</v>
      </c>
      <c r="B533" s="246" t="s">
        <v>459</v>
      </c>
      <c r="C533" s="254" t="s">
        <v>460</v>
      </c>
      <c r="D533" s="247" t="s">
        <v>131</v>
      </c>
      <c r="E533" s="248">
        <v>233.32</v>
      </c>
      <c r="F533" s="249"/>
      <c r="G533" s="250">
        <f>ROUND(E533*F533,2)</f>
        <v>0</v>
      </c>
      <c r="H533" s="249"/>
      <c r="I533" s="250">
        <f>ROUND(E533*H533,2)</f>
        <v>0</v>
      </c>
      <c r="J533" s="249"/>
      <c r="K533" s="250">
        <f>ROUND(E533*J533,2)</f>
        <v>0</v>
      </c>
      <c r="L533" s="250">
        <v>21</v>
      </c>
      <c r="M533" s="250">
        <f>G533*(1+L533/100)</f>
        <v>0</v>
      </c>
      <c r="N533" s="248">
        <v>1.7000000000000001E-4</v>
      </c>
      <c r="O533" s="248">
        <f>ROUND(E533*N533,2)</f>
        <v>0.04</v>
      </c>
      <c r="P533" s="248">
        <v>0</v>
      </c>
      <c r="Q533" s="248">
        <f>ROUND(E533*P533,2)</f>
        <v>0</v>
      </c>
      <c r="R533" s="250"/>
      <c r="S533" s="250" t="s">
        <v>132</v>
      </c>
      <c r="T533" s="251" t="s">
        <v>133</v>
      </c>
      <c r="U533" s="234">
        <v>0.03</v>
      </c>
      <c r="V533" s="234">
        <f>ROUND(E533*U533,2)</f>
        <v>7</v>
      </c>
      <c r="W533" s="234"/>
      <c r="X533" s="234" t="s">
        <v>134</v>
      </c>
      <c r="Y533" s="234" t="s">
        <v>135</v>
      </c>
      <c r="Z533" s="214"/>
      <c r="AA533" s="214"/>
      <c r="AB533" s="214"/>
      <c r="AC533" s="214"/>
      <c r="AD533" s="214"/>
      <c r="AE533" s="214"/>
      <c r="AF533" s="214"/>
      <c r="AG533" s="214" t="s">
        <v>136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2">
      <c r="A534" s="231"/>
      <c r="B534" s="232"/>
      <c r="C534" s="255" t="s">
        <v>461</v>
      </c>
      <c r="D534" s="235"/>
      <c r="E534" s="236"/>
      <c r="F534" s="234"/>
      <c r="G534" s="234"/>
      <c r="H534" s="234"/>
      <c r="I534" s="234"/>
      <c r="J534" s="234"/>
      <c r="K534" s="234"/>
      <c r="L534" s="234"/>
      <c r="M534" s="234"/>
      <c r="N534" s="233"/>
      <c r="O534" s="233"/>
      <c r="P534" s="233"/>
      <c r="Q534" s="233"/>
      <c r="R534" s="234"/>
      <c r="S534" s="234"/>
      <c r="T534" s="234"/>
      <c r="U534" s="234"/>
      <c r="V534" s="234"/>
      <c r="W534" s="234"/>
      <c r="X534" s="234"/>
      <c r="Y534" s="234"/>
      <c r="Z534" s="214"/>
      <c r="AA534" s="214"/>
      <c r="AB534" s="214"/>
      <c r="AC534" s="214"/>
      <c r="AD534" s="214"/>
      <c r="AE534" s="214"/>
      <c r="AF534" s="214"/>
      <c r="AG534" s="214" t="s">
        <v>138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3">
      <c r="A535" s="231"/>
      <c r="B535" s="232"/>
      <c r="C535" s="255" t="s">
        <v>462</v>
      </c>
      <c r="D535" s="235"/>
      <c r="E535" s="236"/>
      <c r="F535" s="234"/>
      <c r="G535" s="234"/>
      <c r="H535" s="234"/>
      <c r="I535" s="234"/>
      <c r="J535" s="234"/>
      <c r="K535" s="234"/>
      <c r="L535" s="234"/>
      <c r="M535" s="234"/>
      <c r="N535" s="233"/>
      <c r="O535" s="233"/>
      <c r="P535" s="233"/>
      <c r="Q535" s="233"/>
      <c r="R535" s="234"/>
      <c r="S535" s="234"/>
      <c r="T535" s="234"/>
      <c r="U535" s="234"/>
      <c r="V535" s="234"/>
      <c r="W535" s="234"/>
      <c r="X535" s="234"/>
      <c r="Y535" s="234"/>
      <c r="Z535" s="214"/>
      <c r="AA535" s="214"/>
      <c r="AB535" s="214"/>
      <c r="AC535" s="214"/>
      <c r="AD535" s="214"/>
      <c r="AE535" s="214"/>
      <c r="AF535" s="214"/>
      <c r="AG535" s="214" t="s">
        <v>138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3">
      <c r="A536" s="231"/>
      <c r="B536" s="232"/>
      <c r="C536" s="255" t="s">
        <v>174</v>
      </c>
      <c r="D536" s="235"/>
      <c r="E536" s="236">
        <v>161.94999999999999</v>
      </c>
      <c r="F536" s="234"/>
      <c r="G536" s="234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34"/>
      <c r="Z536" s="214"/>
      <c r="AA536" s="214"/>
      <c r="AB536" s="214"/>
      <c r="AC536" s="214"/>
      <c r="AD536" s="214"/>
      <c r="AE536" s="214"/>
      <c r="AF536" s="214"/>
      <c r="AG536" s="214" t="s">
        <v>138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3">
      <c r="A537" s="231"/>
      <c r="B537" s="232"/>
      <c r="C537" s="255" t="s">
        <v>463</v>
      </c>
      <c r="D537" s="235"/>
      <c r="E537" s="236"/>
      <c r="F537" s="234"/>
      <c r="G537" s="234"/>
      <c r="H537" s="234"/>
      <c r="I537" s="234"/>
      <c r="J537" s="234"/>
      <c r="K537" s="234"/>
      <c r="L537" s="234"/>
      <c r="M537" s="234"/>
      <c r="N537" s="233"/>
      <c r="O537" s="233"/>
      <c r="P537" s="233"/>
      <c r="Q537" s="233"/>
      <c r="R537" s="234"/>
      <c r="S537" s="234"/>
      <c r="T537" s="234"/>
      <c r="U537" s="234"/>
      <c r="V537" s="234"/>
      <c r="W537" s="234"/>
      <c r="X537" s="234"/>
      <c r="Y537" s="234"/>
      <c r="Z537" s="214"/>
      <c r="AA537" s="214"/>
      <c r="AB537" s="214"/>
      <c r="AC537" s="214"/>
      <c r="AD537" s="214"/>
      <c r="AE537" s="214"/>
      <c r="AF537" s="214"/>
      <c r="AG537" s="214" t="s">
        <v>138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3">
      <c r="A538" s="231"/>
      <c r="B538" s="232"/>
      <c r="C538" s="255" t="s">
        <v>464</v>
      </c>
      <c r="D538" s="235"/>
      <c r="E538" s="236">
        <v>71.37</v>
      </c>
      <c r="F538" s="234"/>
      <c r="G538" s="234"/>
      <c r="H538" s="234"/>
      <c r="I538" s="234"/>
      <c r="J538" s="234"/>
      <c r="K538" s="234"/>
      <c r="L538" s="234"/>
      <c r="M538" s="234"/>
      <c r="N538" s="233"/>
      <c r="O538" s="233"/>
      <c r="P538" s="233"/>
      <c r="Q538" s="233"/>
      <c r="R538" s="234"/>
      <c r="S538" s="234"/>
      <c r="T538" s="234"/>
      <c r="U538" s="234"/>
      <c r="V538" s="234"/>
      <c r="W538" s="234"/>
      <c r="X538" s="234"/>
      <c r="Y538" s="234"/>
      <c r="Z538" s="214"/>
      <c r="AA538" s="214"/>
      <c r="AB538" s="214"/>
      <c r="AC538" s="214"/>
      <c r="AD538" s="214"/>
      <c r="AE538" s="214"/>
      <c r="AF538" s="214"/>
      <c r="AG538" s="214" t="s">
        <v>138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>
      <c r="A539" s="245">
        <v>50</v>
      </c>
      <c r="B539" s="246" t="s">
        <v>465</v>
      </c>
      <c r="C539" s="254" t="s">
        <v>466</v>
      </c>
      <c r="D539" s="247" t="s">
        <v>131</v>
      </c>
      <c r="E539" s="248">
        <v>336.77</v>
      </c>
      <c r="F539" s="249"/>
      <c r="G539" s="250">
        <f>ROUND(E539*F539,2)</f>
        <v>0</v>
      </c>
      <c r="H539" s="249"/>
      <c r="I539" s="250">
        <f>ROUND(E539*H539,2)</f>
        <v>0</v>
      </c>
      <c r="J539" s="249"/>
      <c r="K539" s="250">
        <f>ROUND(E539*J539,2)</f>
        <v>0</v>
      </c>
      <c r="L539" s="250">
        <v>21</v>
      </c>
      <c r="M539" s="250">
        <f>G539*(1+L539/100)</f>
        <v>0</v>
      </c>
      <c r="N539" s="248">
        <v>2.9E-4</v>
      </c>
      <c r="O539" s="248">
        <f>ROUND(E539*N539,2)</f>
        <v>0.1</v>
      </c>
      <c r="P539" s="248">
        <v>0</v>
      </c>
      <c r="Q539" s="248">
        <f>ROUND(E539*P539,2)</f>
        <v>0</v>
      </c>
      <c r="R539" s="250"/>
      <c r="S539" s="250" t="s">
        <v>132</v>
      </c>
      <c r="T539" s="251" t="s">
        <v>133</v>
      </c>
      <c r="U539" s="234">
        <v>0.1</v>
      </c>
      <c r="V539" s="234">
        <f>ROUND(E539*U539,2)</f>
        <v>33.68</v>
      </c>
      <c r="W539" s="234"/>
      <c r="X539" s="234" t="s">
        <v>134</v>
      </c>
      <c r="Y539" s="234" t="s">
        <v>135</v>
      </c>
      <c r="Z539" s="214"/>
      <c r="AA539" s="214"/>
      <c r="AB539" s="214"/>
      <c r="AC539" s="214"/>
      <c r="AD539" s="214"/>
      <c r="AE539" s="214"/>
      <c r="AF539" s="214"/>
      <c r="AG539" s="214" t="s">
        <v>136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2">
      <c r="A540" s="231"/>
      <c r="B540" s="232"/>
      <c r="C540" s="255" t="s">
        <v>461</v>
      </c>
      <c r="D540" s="235"/>
      <c r="E540" s="236"/>
      <c r="F540" s="234"/>
      <c r="G540" s="234"/>
      <c r="H540" s="234"/>
      <c r="I540" s="234"/>
      <c r="J540" s="234"/>
      <c r="K540" s="234"/>
      <c r="L540" s="234"/>
      <c r="M540" s="234"/>
      <c r="N540" s="233"/>
      <c r="O540" s="233"/>
      <c r="P540" s="233"/>
      <c r="Q540" s="233"/>
      <c r="R540" s="234"/>
      <c r="S540" s="234"/>
      <c r="T540" s="234"/>
      <c r="U540" s="234"/>
      <c r="V540" s="234"/>
      <c r="W540" s="234"/>
      <c r="X540" s="234"/>
      <c r="Y540" s="234"/>
      <c r="Z540" s="214"/>
      <c r="AA540" s="214"/>
      <c r="AB540" s="214"/>
      <c r="AC540" s="214"/>
      <c r="AD540" s="214"/>
      <c r="AE540" s="214"/>
      <c r="AF540" s="214"/>
      <c r="AG540" s="214" t="s">
        <v>138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3">
      <c r="A541" s="231"/>
      <c r="B541" s="232"/>
      <c r="C541" s="255" t="s">
        <v>462</v>
      </c>
      <c r="D541" s="235"/>
      <c r="E541" s="236"/>
      <c r="F541" s="234"/>
      <c r="G541" s="234"/>
      <c r="H541" s="234"/>
      <c r="I541" s="234"/>
      <c r="J541" s="234"/>
      <c r="K541" s="234"/>
      <c r="L541" s="234"/>
      <c r="M541" s="234"/>
      <c r="N541" s="233"/>
      <c r="O541" s="233"/>
      <c r="P541" s="233"/>
      <c r="Q541" s="233"/>
      <c r="R541" s="234"/>
      <c r="S541" s="234"/>
      <c r="T541" s="234"/>
      <c r="U541" s="234"/>
      <c r="V541" s="234"/>
      <c r="W541" s="234"/>
      <c r="X541" s="234"/>
      <c r="Y541" s="234"/>
      <c r="Z541" s="214"/>
      <c r="AA541" s="214"/>
      <c r="AB541" s="214"/>
      <c r="AC541" s="214"/>
      <c r="AD541" s="214"/>
      <c r="AE541" s="214"/>
      <c r="AF541" s="214"/>
      <c r="AG541" s="214" t="s">
        <v>138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3">
      <c r="A542" s="231"/>
      <c r="B542" s="232"/>
      <c r="C542" s="255" t="s">
        <v>174</v>
      </c>
      <c r="D542" s="235"/>
      <c r="E542" s="236">
        <v>161.94999999999999</v>
      </c>
      <c r="F542" s="234"/>
      <c r="G542" s="234"/>
      <c r="H542" s="234"/>
      <c r="I542" s="234"/>
      <c r="J542" s="234"/>
      <c r="K542" s="234"/>
      <c r="L542" s="234"/>
      <c r="M542" s="234"/>
      <c r="N542" s="233"/>
      <c r="O542" s="233"/>
      <c r="P542" s="233"/>
      <c r="Q542" s="233"/>
      <c r="R542" s="234"/>
      <c r="S542" s="234"/>
      <c r="T542" s="234"/>
      <c r="U542" s="234"/>
      <c r="V542" s="234"/>
      <c r="W542" s="234"/>
      <c r="X542" s="234"/>
      <c r="Y542" s="234"/>
      <c r="Z542" s="214"/>
      <c r="AA542" s="214"/>
      <c r="AB542" s="214"/>
      <c r="AC542" s="214"/>
      <c r="AD542" s="214"/>
      <c r="AE542" s="214"/>
      <c r="AF542" s="214"/>
      <c r="AG542" s="214" t="s">
        <v>138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3">
      <c r="A543" s="231"/>
      <c r="B543" s="232"/>
      <c r="C543" s="255" t="s">
        <v>467</v>
      </c>
      <c r="D543" s="235"/>
      <c r="E543" s="236"/>
      <c r="F543" s="234"/>
      <c r="G543" s="234"/>
      <c r="H543" s="234"/>
      <c r="I543" s="234"/>
      <c r="J543" s="234"/>
      <c r="K543" s="234"/>
      <c r="L543" s="234"/>
      <c r="M543" s="234"/>
      <c r="N543" s="233"/>
      <c r="O543" s="233"/>
      <c r="P543" s="233"/>
      <c r="Q543" s="233"/>
      <c r="R543" s="234"/>
      <c r="S543" s="234"/>
      <c r="T543" s="234"/>
      <c r="U543" s="234"/>
      <c r="V543" s="234"/>
      <c r="W543" s="234"/>
      <c r="X543" s="234"/>
      <c r="Y543" s="234"/>
      <c r="Z543" s="214"/>
      <c r="AA543" s="214"/>
      <c r="AB543" s="214"/>
      <c r="AC543" s="214"/>
      <c r="AD543" s="214"/>
      <c r="AE543" s="214"/>
      <c r="AF543" s="214"/>
      <c r="AG543" s="214" t="s">
        <v>138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3">
      <c r="A544" s="231"/>
      <c r="B544" s="232"/>
      <c r="C544" s="255" t="s">
        <v>468</v>
      </c>
      <c r="D544" s="235"/>
      <c r="E544" s="236">
        <v>174.82</v>
      </c>
      <c r="F544" s="234"/>
      <c r="G544" s="234"/>
      <c r="H544" s="234"/>
      <c r="I544" s="234"/>
      <c r="J544" s="234"/>
      <c r="K544" s="234"/>
      <c r="L544" s="234"/>
      <c r="M544" s="234"/>
      <c r="N544" s="233"/>
      <c r="O544" s="233"/>
      <c r="P544" s="233"/>
      <c r="Q544" s="233"/>
      <c r="R544" s="234"/>
      <c r="S544" s="234"/>
      <c r="T544" s="234"/>
      <c r="U544" s="234"/>
      <c r="V544" s="234"/>
      <c r="W544" s="234"/>
      <c r="X544" s="234"/>
      <c r="Y544" s="234"/>
      <c r="Z544" s="214"/>
      <c r="AA544" s="214"/>
      <c r="AB544" s="214"/>
      <c r="AC544" s="214"/>
      <c r="AD544" s="214"/>
      <c r="AE544" s="214"/>
      <c r="AF544" s="214"/>
      <c r="AG544" s="214" t="s">
        <v>138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>
      <c r="A545" s="238" t="s">
        <v>127</v>
      </c>
      <c r="B545" s="239" t="s">
        <v>94</v>
      </c>
      <c r="C545" s="253" t="s">
        <v>95</v>
      </c>
      <c r="D545" s="240"/>
      <c r="E545" s="241"/>
      <c r="F545" s="242"/>
      <c r="G545" s="242">
        <f>SUMIF(AG546:AG547,"&lt;&gt;NOR",G546:G547)</f>
        <v>0</v>
      </c>
      <c r="H545" s="242"/>
      <c r="I545" s="242">
        <f>SUM(I546:I547)</f>
        <v>0</v>
      </c>
      <c r="J545" s="242"/>
      <c r="K545" s="242">
        <f>SUM(K546:K547)</f>
        <v>0</v>
      </c>
      <c r="L545" s="242"/>
      <c r="M545" s="242">
        <f>SUM(M546:M547)</f>
        <v>0</v>
      </c>
      <c r="N545" s="241"/>
      <c r="O545" s="241">
        <f>SUM(O546:O547)</f>
        <v>0</v>
      </c>
      <c r="P545" s="241"/>
      <c r="Q545" s="241">
        <f>SUM(Q546:Q547)</f>
        <v>0</v>
      </c>
      <c r="R545" s="242"/>
      <c r="S545" s="242"/>
      <c r="T545" s="243"/>
      <c r="U545" s="237"/>
      <c r="V545" s="237">
        <f>SUM(V546:V547)</f>
        <v>0</v>
      </c>
      <c r="W545" s="237"/>
      <c r="X545" s="237"/>
      <c r="Y545" s="237"/>
      <c r="AG545" t="s">
        <v>128</v>
      </c>
    </row>
    <row r="546" spans="1:60" outlineLevel="1">
      <c r="A546" s="245">
        <v>51</v>
      </c>
      <c r="B546" s="246" t="s">
        <v>469</v>
      </c>
      <c r="C546" s="254" t="s">
        <v>470</v>
      </c>
      <c r="D546" s="247" t="s">
        <v>471</v>
      </c>
      <c r="E546" s="248">
        <v>1</v>
      </c>
      <c r="F546" s="249"/>
      <c r="G546" s="250">
        <f>ROUND(E546*F546,2)</f>
        <v>0</v>
      </c>
      <c r="H546" s="249"/>
      <c r="I546" s="250">
        <f>ROUND(E546*H546,2)</f>
        <v>0</v>
      </c>
      <c r="J546" s="249"/>
      <c r="K546" s="250">
        <f>ROUND(E546*J546,2)</f>
        <v>0</v>
      </c>
      <c r="L546" s="250">
        <v>21</v>
      </c>
      <c r="M546" s="250">
        <f>G546*(1+L546/100)</f>
        <v>0</v>
      </c>
      <c r="N546" s="248">
        <v>0</v>
      </c>
      <c r="O546" s="248">
        <f>ROUND(E546*N546,2)</f>
        <v>0</v>
      </c>
      <c r="P546" s="248">
        <v>0</v>
      </c>
      <c r="Q546" s="248">
        <f>ROUND(E546*P546,2)</f>
        <v>0</v>
      </c>
      <c r="R546" s="250"/>
      <c r="S546" s="250" t="s">
        <v>268</v>
      </c>
      <c r="T546" s="251" t="s">
        <v>269</v>
      </c>
      <c r="U546" s="234">
        <v>0</v>
      </c>
      <c r="V546" s="234">
        <f>ROUND(E546*U546,2)</f>
        <v>0</v>
      </c>
      <c r="W546" s="234"/>
      <c r="X546" s="234" t="s">
        <v>134</v>
      </c>
      <c r="Y546" s="234" t="s">
        <v>135</v>
      </c>
      <c r="Z546" s="214"/>
      <c r="AA546" s="214"/>
      <c r="AB546" s="214"/>
      <c r="AC546" s="214"/>
      <c r="AD546" s="214"/>
      <c r="AE546" s="214"/>
      <c r="AF546" s="214"/>
      <c r="AG546" s="214" t="s">
        <v>136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2">
      <c r="A547" s="231"/>
      <c r="B547" s="232"/>
      <c r="C547" s="255" t="s">
        <v>43</v>
      </c>
      <c r="D547" s="235"/>
      <c r="E547" s="236">
        <v>1</v>
      </c>
      <c r="F547" s="234"/>
      <c r="G547" s="234"/>
      <c r="H547" s="234"/>
      <c r="I547" s="234"/>
      <c r="J547" s="234"/>
      <c r="K547" s="234"/>
      <c r="L547" s="234"/>
      <c r="M547" s="234"/>
      <c r="N547" s="233"/>
      <c r="O547" s="233"/>
      <c r="P547" s="233"/>
      <c r="Q547" s="233"/>
      <c r="R547" s="234"/>
      <c r="S547" s="234"/>
      <c r="T547" s="234"/>
      <c r="U547" s="234"/>
      <c r="V547" s="234"/>
      <c r="W547" s="234"/>
      <c r="X547" s="234"/>
      <c r="Y547" s="234"/>
      <c r="Z547" s="214"/>
      <c r="AA547" s="214"/>
      <c r="AB547" s="214"/>
      <c r="AC547" s="214"/>
      <c r="AD547" s="214"/>
      <c r="AE547" s="214"/>
      <c r="AF547" s="214"/>
      <c r="AG547" s="214" t="s">
        <v>138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>
      <c r="A548" s="238" t="s">
        <v>127</v>
      </c>
      <c r="B548" s="239" t="s">
        <v>96</v>
      </c>
      <c r="C548" s="253" t="s">
        <v>97</v>
      </c>
      <c r="D548" s="240"/>
      <c r="E548" s="241"/>
      <c r="F548" s="242"/>
      <c r="G548" s="242">
        <f>SUMIF(AG549:AG578,"&lt;&gt;NOR",G549:G578)</f>
        <v>0</v>
      </c>
      <c r="H548" s="242"/>
      <c r="I548" s="242">
        <f>SUM(I549:I578)</f>
        <v>0</v>
      </c>
      <c r="J548" s="242"/>
      <c r="K548" s="242">
        <f>SUM(K549:K578)</f>
        <v>0</v>
      </c>
      <c r="L548" s="242"/>
      <c r="M548" s="242">
        <f>SUM(M549:M578)</f>
        <v>0</v>
      </c>
      <c r="N548" s="241"/>
      <c r="O548" s="241">
        <f>SUM(O549:O578)</f>
        <v>0</v>
      </c>
      <c r="P548" s="241"/>
      <c r="Q548" s="241">
        <f>SUM(Q549:Q578)</f>
        <v>0</v>
      </c>
      <c r="R548" s="242"/>
      <c r="S548" s="242"/>
      <c r="T548" s="243"/>
      <c r="U548" s="237"/>
      <c r="V548" s="237">
        <f>SUM(V549:V578)</f>
        <v>28.66</v>
      </c>
      <c r="W548" s="237"/>
      <c r="X548" s="237"/>
      <c r="Y548" s="237"/>
      <c r="AG548" t="s">
        <v>128</v>
      </c>
    </row>
    <row r="549" spans="1:60" outlineLevel="1">
      <c r="A549" s="245">
        <v>52</v>
      </c>
      <c r="B549" s="246" t="s">
        <v>472</v>
      </c>
      <c r="C549" s="254" t="s">
        <v>473</v>
      </c>
      <c r="D549" s="247" t="s">
        <v>366</v>
      </c>
      <c r="E549" s="248">
        <v>18.61</v>
      </c>
      <c r="F549" s="249"/>
      <c r="G549" s="250">
        <f>ROUND(E549*F549,2)</f>
        <v>0</v>
      </c>
      <c r="H549" s="249"/>
      <c r="I549" s="250">
        <f>ROUND(E549*H549,2)</f>
        <v>0</v>
      </c>
      <c r="J549" s="249"/>
      <c r="K549" s="250">
        <f>ROUND(E549*J549,2)</f>
        <v>0</v>
      </c>
      <c r="L549" s="250">
        <v>21</v>
      </c>
      <c r="M549" s="250">
        <f>G549*(1+L549/100)</f>
        <v>0</v>
      </c>
      <c r="N549" s="248">
        <v>0</v>
      </c>
      <c r="O549" s="248">
        <f>ROUND(E549*N549,2)</f>
        <v>0</v>
      </c>
      <c r="P549" s="248">
        <v>0</v>
      </c>
      <c r="Q549" s="248">
        <f>ROUND(E549*P549,2)</f>
        <v>0</v>
      </c>
      <c r="R549" s="250"/>
      <c r="S549" s="250" t="s">
        <v>132</v>
      </c>
      <c r="T549" s="251" t="s">
        <v>133</v>
      </c>
      <c r="U549" s="234">
        <v>0.49</v>
      </c>
      <c r="V549" s="234">
        <f>ROUND(E549*U549,2)</f>
        <v>9.1199999999999992</v>
      </c>
      <c r="W549" s="234"/>
      <c r="X549" s="234" t="s">
        <v>134</v>
      </c>
      <c r="Y549" s="234" t="s">
        <v>135</v>
      </c>
      <c r="Z549" s="214"/>
      <c r="AA549" s="214"/>
      <c r="AB549" s="214"/>
      <c r="AC549" s="214"/>
      <c r="AD549" s="214"/>
      <c r="AE549" s="214"/>
      <c r="AF549" s="214"/>
      <c r="AG549" s="214" t="s">
        <v>136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2">
      <c r="A550" s="231"/>
      <c r="B550" s="232"/>
      <c r="C550" s="256" t="s">
        <v>474</v>
      </c>
      <c r="D550" s="252"/>
      <c r="E550" s="252"/>
      <c r="F550" s="252"/>
      <c r="G550" s="252"/>
      <c r="H550" s="234"/>
      <c r="I550" s="234"/>
      <c r="J550" s="234"/>
      <c r="K550" s="234"/>
      <c r="L550" s="234"/>
      <c r="M550" s="234"/>
      <c r="N550" s="233"/>
      <c r="O550" s="233"/>
      <c r="P550" s="233"/>
      <c r="Q550" s="233"/>
      <c r="R550" s="234"/>
      <c r="S550" s="234"/>
      <c r="T550" s="234"/>
      <c r="U550" s="234"/>
      <c r="V550" s="234"/>
      <c r="W550" s="234"/>
      <c r="X550" s="234"/>
      <c r="Y550" s="234"/>
      <c r="Z550" s="214"/>
      <c r="AA550" s="214"/>
      <c r="AB550" s="214"/>
      <c r="AC550" s="214"/>
      <c r="AD550" s="214"/>
      <c r="AE550" s="214"/>
      <c r="AF550" s="214"/>
      <c r="AG550" s="214" t="s">
        <v>263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ht="22.5" outlineLevel="2">
      <c r="A551" s="231"/>
      <c r="B551" s="232"/>
      <c r="C551" s="255" t="s">
        <v>475</v>
      </c>
      <c r="D551" s="235"/>
      <c r="E551" s="236"/>
      <c r="F551" s="234"/>
      <c r="G551" s="234"/>
      <c r="H551" s="234"/>
      <c r="I551" s="234"/>
      <c r="J551" s="234"/>
      <c r="K551" s="234"/>
      <c r="L551" s="234"/>
      <c r="M551" s="234"/>
      <c r="N551" s="233"/>
      <c r="O551" s="233"/>
      <c r="P551" s="233"/>
      <c r="Q551" s="233"/>
      <c r="R551" s="234"/>
      <c r="S551" s="234"/>
      <c r="T551" s="234"/>
      <c r="U551" s="234"/>
      <c r="V551" s="234"/>
      <c r="W551" s="234"/>
      <c r="X551" s="234"/>
      <c r="Y551" s="234"/>
      <c r="Z551" s="214"/>
      <c r="AA551" s="214"/>
      <c r="AB551" s="214"/>
      <c r="AC551" s="214"/>
      <c r="AD551" s="214"/>
      <c r="AE551" s="214"/>
      <c r="AF551" s="214"/>
      <c r="AG551" s="214" t="s">
        <v>138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3">
      <c r="A552" s="231"/>
      <c r="B552" s="232"/>
      <c r="C552" s="255" t="s">
        <v>476</v>
      </c>
      <c r="D552" s="235"/>
      <c r="E552" s="236"/>
      <c r="F552" s="234"/>
      <c r="G552" s="234"/>
      <c r="H552" s="234"/>
      <c r="I552" s="234"/>
      <c r="J552" s="234"/>
      <c r="K552" s="234"/>
      <c r="L552" s="234"/>
      <c r="M552" s="234"/>
      <c r="N552" s="233"/>
      <c r="O552" s="233"/>
      <c r="P552" s="233"/>
      <c r="Q552" s="233"/>
      <c r="R552" s="234"/>
      <c r="S552" s="234"/>
      <c r="T552" s="234"/>
      <c r="U552" s="234"/>
      <c r="V552" s="234"/>
      <c r="W552" s="234"/>
      <c r="X552" s="234"/>
      <c r="Y552" s="234"/>
      <c r="Z552" s="214"/>
      <c r="AA552" s="214"/>
      <c r="AB552" s="214"/>
      <c r="AC552" s="214"/>
      <c r="AD552" s="214"/>
      <c r="AE552" s="214"/>
      <c r="AF552" s="214"/>
      <c r="AG552" s="214" t="s">
        <v>138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3">
      <c r="A553" s="231"/>
      <c r="B553" s="232"/>
      <c r="C553" s="255" t="s">
        <v>477</v>
      </c>
      <c r="D553" s="235"/>
      <c r="E553" s="236">
        <v>18.61</v>
      </c>
      <c r="F553" s="234"/>
      <c r="G553" s="234"/>
      <c r="H553" s="234"/>
      <c r="I553" s="234"/>
      <c r="J553" s="234"/>
      <c r="K553" s="234"/>
      <c r="L553" s="234"/>
      <c r="M553" s="234"/>
      <c r="N553" s="233"/>
      <c r="O553" s="233"/>
      <c r="P553" s="233"/>
      <c r="Q553" s="233"/>
      <c r="R553" s="234"/>
      <c r="S553" s="234"/>
      <c r="T553" s="234"/>
      <c r="U553" s="234"/>
      <c r="V553" s="234"/>
      <c r="W553" s="234"/>
      <c r="X553" s="234"/>
      <c r="Y553" s="234"/>
      <c r="Z553" s="214"/>
      <c r="AA553" s="214"/>
      <c r="AB553" s="214"/>
      <c r="AC553" s="214"/>
      <c r="AD553" s="214"/>
      <c r="AE553" s="214"/>
      <c r="AF553" s="214"/>
      <c r="AG553" s="214" t="s">
        <v>138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>
      <c r="A554" s="245">
        <v>53</v>
      </c>
      <c r="B554" s="246" t="s">
        <v>478</v>
      </c>
      <c r="C554" s="254" t="s">
        <v>479</v>
      </c>
      <c r="D554" s="247" t="s">
        <v>366</v>
      </c>
      <c r="E554" s="248">
        <v>167.49</v>
      </c>
      <c r="F554" s="249"/>
      <c r="G554" s="250">
        <f>ROUND(E554*F554,2)</f>
        <v>0</v>
      </c>
      <c r="H554" s="249"/>
      <c r="I554" s="250">
        <f>ROUND(E554*H554,2)</f>
        <v>0</v>
      </c>
      <c r="J554" s="249"/>
      <c r="K554" s="250">
        <f>ROUND(E554*J554,2)</f>
        <v>0</v>
      </c>
      <c r="L554" s="250">
        <v>21</v>
      </c>
      <c r="M554" s="250">
        <f>G554*(1+L554/100)</f>
        <v>0</v>
      </c>
      <c r="N554" s="248">
        <v>0</v>
      </c>
      <c r="O554" s="248">
        <f>ROUND(E554*N554,2)</f>
        <v>0</v>
      </c>
      <c r="P554" s="248">
        <v>0</v>
      </c>
      <c r="Q554" s="248">
        <f>ROUND(E554*P554,2)</f>
        <v>0</v>
      </c>
      <c r="R554" s="250"/>
      <c r="S554" s="250" t="s">
        <v>132</v>
      </c>
      <c r="T554" s="251" t="s">
        <v>133</v>
      </c>
      <c r="U554" s="234">
        <v>0</v>
      </c>
      <c r="V554" s="234">
        <f>ROUND(E554*U554,2)</f>
        <v>0</v>
      </c>
      <c r="W554" s="234"/>
      <c r="X554" s="234" t="s">
        <v>134</v>
      </c>
      <c r="Y554" s="234" t="s">
        <v>135</v>
      </c>
      <c r="Z554" s="214"/>
      <c r="AA554" s="214"/>
      <c r="AB554" s="214"/>
      <c r="AC554" s="214"/>
      <c r="AD554" s="214"/>
      <c r="AE554" s="214"/>
      <c r="AF554" s="214"/>
      <c r="AG554" s="214" t="s">
        <v>136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ht="22.5" outlineLevel="2">
      <c r="A555" s="231"/>
      <c r="B555" s="232"/>
      <c r="C555" s="255" t="s">
        <v>475</v>
      </c>
      <c r="D555" s="235"/>
      <c r="E555" s="236"/>
      <c r="F555" s="234"/>
      <c r="G555" s="234"/>
      <c r="H555" s="234"/>
      <c r="I555" s="234"/>
      <c r="J555" s="234"/>
      <c r="K555" s="234"/>
      <c r="L555" s="234"/>
      <c r="M555" s="234"/>
      <c r="N555" s="233"/>
      <c r="O555" s="233"/>
      <c r="P555" s="233"/>
      <c r="Q555" s="233"/>
      <c r="R555" s="234"/>
      <c r="S555" s="234"/>
      <c r="T555" s="234"/>
      <c r="U555" s="234"/>
      <c r="V555" s="234"/>
      <c r="W555" s="234"/>
      <c r="X555" s="234"/>
      <c r="Y555" s="234"/>
      <c r="Z555" s="214"/>
      <c r="AA555" s="214"/>
      <c r="AB555" s="214"/>
      <c r="AC555" s="214"/>
      <c r="AD555" s="214"/>
      <c r="AE555" s="214"/>
      <c r="AF555" s="214"/>
      <c r="AG555" s="214" t="s">
        <v>138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>
      <c r="A556" s="231"/>
      <c r="B556" s="232"/>
      <c r="C556" s="255" t="s">
        <v>480</v>
      </c>
      <c r="D556" s="235"/>
      <c r="E556" s="236"/>
      <c r="F556" s="234"/>
      <c r="G556" s="234"/>
      <c r="H556" s="234"/>
      <c r="I556" s="234"/>
      <c r="J556" s="234"/>
      <c r="K556" s="234"/>
      <c r="L556" s="234"/>
      <c r="M556" s="234"/>
      <c r="N556" s="233"/>
      <c r="O556" s="233"/>
      <c r="P556" s="233"/>
      <c r="Q556" s="233"/>
      <c r="R556" s="234"/>
      <c r="S556" s="234"/>
      <c r="T556" s="234"/>
      <c r="U556" s="234"/>
      <c r="V556" s="234"/>
      <c r="W556" s="234"/>
      <c r="X556" s="234"/>
      <c r="Y556" s="234"/>
      <c r="Z556" s="214"/>
      <c r="AA556" s="214"/>
      <c r="AB556" s="214"/>
      <c r="AC556" s="214"/>
      <c r="AD556" s="214"/>
      <c r="AE556" s="214"/>
      <c r="AF556" s="214"/>
      <c r="AG556" s="214" t="s">
        <v>138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3">
      <c r="A557" s="231"/>
      <c r="B557" s="232"/>
      <c r="C557" s="255" t="s">
        <v>476</v>
      </c>
      <c r="D557" s="235"/>
      <c r="E557" s="236"/>
      <c r="F557" s="234"/>
      <c r="G557" s="234"/>
      <c r="H557" s="234"/>
      <c r="I557" s="234"/>
      <c r="J557" s="234"/>
      <c r="K557" s="234"/>
      <c r="L557" s="234"/>
      <c r="M557" s="234"/>
      <c r="N557" s="233"/>
      <c r="O557" s="233"/>
      <c r="P557" s="233"/>
      <c r="Q557" s="233"/>
      <c r="R557" s="234"/>
      <c r="S557" s="234"/>
      <c r="T557" s="234"/>
      <c r="U557" s="234"/>
      <c r="V557" s="234"/>
      <c r="W557" s="234"/>
      <c r="X557" s="234"/>
      <c r="Y557" s="234"/>
      <c r="Z557" s="214"/>
      <c r="AA557" s="214"/>
      <c r="AB557" s="214"/>
      <c r="AC557" s="214"/>
      <c r="AD557" s="214"/>
      <c r="AE557" s="214"/>
      <c r="AF557" s="214"/>
      <c r="AG557" s="214" t="s">
        <v>138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3">
      <c r="A558" s="231"/>
      <c r="B558" s="232"/>
      <c r="C558" s="255" t="s">
        <v>481</v>
      </c>
      <c r="D558" s="235"/>
      <c r="E558" s="236">
        <v>167.49</v>
      </c>
      <c r="F558" s="234"/>
      <c r="G558" s="234"/>
      <c r="H558" s="234"/>
      <c r="I558" s="234"/>
      <c r="J558" s="234"/>
      <c r="K558" s="234"/>
      <c r="L558" s="234"/>
      <c r="M558" s="234"/>
      <c r="N558" s="233"/>
      <c r="O558" s="233"/>
      <c r="P558" s="233"/>
      <c r="Q558" s="233"/>
      <c r="R558" s="234"/>
      <c r="S558" s="234"/>
      <c r="T558" s="234"/>
      <c r="U558" s="234"/>
      <c r="V558" s="234"/>
      <c r="W558" s="234"/>
      <c r="X558" s="234"/>
      <c r="Y558" s="234"/>
      <c r="Z558" s="214"/>
      <c r="AA558" s="214"/>
      <c r="AB558" s="214"/>
      <c r="AC558" s="214"/>
      <c r="AD558" s="214"/>
      <c r="AE558" s="214"/>
      <c r="AF558" s="214"/>
      <c r="AG558" s="214" t="s">
        <v>138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>
      <c r="A559" s="245">
        <v>54</v>
      </c>
      <c r="B559" s="246" t="s">
        <v>482</v>
      </c>
      <c r="C559" s="254" t="s">
        <v>483</v>
      </c>
      <c r="D559" s="247" t="s">
        <v>366</v>
      </c>
      <c r="E559" s="248">
        <v>18.61</v>
      </c>
      <c r="F559" s="249"/>
      <c r="G559" s="250">
        <f>ROUND(E559*F559,2)</f>
        <v>0</v>
      </c>
      <c r="H559" s="249"/>
      <c r="I559" s="250">
        <f>ROUND(E559*H559,2)</f>
        <v>0</v>
      </c>
      <c r="J559" s="249"/>
      <c r="K559" s="250">
        <f>ROUND(E559*J559,2)</f>
        <v>0</v>
      </c>
      <c r="L559" s="250">
        <v>21</v>
      </c>
      <c r="M559" s="250">
        <f>G559*(1+L559/100)</f>
        <v>0</v>
      </c>
      <c r="N559" s="248">
        <v>0</v>
      </c>
      <c r="O559" s="248">
        <f>ROUND(E559*N559,2)</f>
        <v>0</v>
      </c>
      <c r="P559" s="248">
        <v>0</v>
      </c>
      <c r="Q559" s="248">
        <f>ROUND(E559*P559,2)</f>
        <v>0</v>
      </c>
      <c r="R559" s="250"/>
      <c r="S559" s="250" t="s">
        <v>132</v>
      </c>
      <c r="T559" s="251" t="s">
        <v>133</v>
      </c>
      <c r="U559" s="234">
        <v>0.94</v>
      </c>
      <c r="V559" s="234">
        <f>ROUND(E559*U559,2)</f>
        <v>17.489999999999998</v>
      </c>
      <c r="W559" s="234"/>
      <c r="X559" s="234" t="s">
        <v>134</v>
      </c>
      <c r="Y559" s="234" t="s">
        <v>135</v>
      </c>
      <c r="Z559" s="214"/>
      <c r="AA559" s="214"/>
      <c r="AB559" s="214"/>
      <c r="AC559" s="214"/>
      <c r="AD559" s="214"/>
      <c r="AE559" s="214"/>
      <c r="AF559" s="214"/>
      <c r="AG559" s="214" t="s">
        <v>136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2">
      <c r="A560" s="231"/>
      <c r="B560" s="232"/>
      <c r="C560" s="255" t="s">
        <v>484</v>
      </c>
      <c r="D560" s="235"/>
      <c r="E560" s="236"/>
      <c r="F560" s="234"/>
      <c r="G560" s="234"/>
      <c r="H560" s="234"/>
      <c r="I560" s="234"/>
      <c r="J560" s="234"/>
      <c r="K560" s="234"/>
      <c r="L560" s="234"/>
      <c r="M560" s="234"/>
      <c r="N560" s="233"/>
      <c r="O560" s="233"/>
      <c r="P560" s="233"/>
      <c r="Q560" s="233"/>
      <c r="R560" s="234"/>
      <c r="S560" s="234"/>
      <c r="T560" s="234"/>
      <c r="U560" s="234"/>
      <c r="V560" s="234"/>
      <c r="W560" s="234"/>
      <c r="X560" s="234"/>
      <c r="Y560" s="234"/>
      <c r="Z560" s="214"/>
      <c r="AA560" s="214"/>
      <c r="AB560" s="214"/>
      <c r="AC560" s="214"/>
      <c r="AD560" s="214"/>
      <c r="AE560" s="214"/>
      <c r="AF560" s="214"/>
      <c r="AG560" s="214" t="s">
        <v>138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3">
      <c r="A561" s="231"/>
      <c r="B561" s="232"/>
      <c r="C561" s="255" t="s">
        <v>476</v>
      </c>
      <c r="D561" s="235"/>
      <c r="E561" s="236"/>
      <c r="F561" s="234"/>
      <c r="G561" s="234"/>
      <c r="H561" s="234"/>
      <c r="I561" s="234"/>
      <c r="J561" s="234"/>
      <c r="K561" s="234"/>
      <c r="L561" s="234"/>
      <c r="M561" s="234"/>
      <c r="N561" s="233"/>
      <c r="O561" s="233"/>
      <c r="P561" s="233"/>
      <c r="Q561" s="233"/>
      <c r="R561" s="234"/>
      <c r="S561" s="234"/>
      <c r="T561" s="234"/>
      <c r="U561" s="234"/>
      <c r="V561" s="234"/>
      <c r="W561" s="234"/>
      <c r="X561" s="234"/>
      <c r="Y561" s="234"/>
      <c r="Z561" s="214"/>
      <c r="AA561" s="214"/>
      <c r="AB561" s="214"/>
      <c r="AC561" s="214"/>
      <c r="AD561" s="214"/>
      <c r="AE561" s="214"/>
      <c r="AF561" s="214"/>
      <c r="AG561" s="214" t="s">
        <v>138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3">
      <c r="A562" s="231"/>
      <c r="B562" s="232"/>
      <c r="C562" s="255" t="s">
        <v>477</v>
      </c>
      <c r="D562" s="235"/>
      <c r="E562" s="236">
        <v>18.61</v>
      </c>
      <c r="F562" s="234"/>
      <c r="G562" s="234"/>
      <c r="H562" s="234"/>
      <c r="I562" s="234"/>
      <c r="J562" s="234"/>
      <c r="K562" s="234"/>
      <c r="L562" s="234"/>
      <c r="M562" s="234"/>
      <c r="N562" s="233"/>
      <c r="O562" s="233"/>
      <c r="P562" s="233"/>
      <c r="Q562" s="233"/>
      <c r="R562" s="234"/>
      <c r="S562" s="234"/>
      <c r="T562" s="234"/>
      <c r="U562" s="234"/>
      <c r="V562" s="234"/>
      <c r="W562" s="234"/>
      <c r="X562" s="234"/>
      <c r="Y562" s="234"/>
      <c r="Z562" s="214"/>
      <c r="AA562" s="214"/>
      <c r="AB562" s="214"/>
      <c r="AC562" s="214"/>
      <c r="AD562" s="214"/>
      <c r="AE562" s="214"/>
      <c r="AF562" s="214"/>
      <c r="AG562" s="214" t="s">
        <v>138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>
      <c r="A563" s="245">
        <v>55</v>
      </c>
      <c r="B563" s="246" t="s">
        <v>485</v>
      </c>
      <c r="C563" s="254" t="s">
        <v>486</v>
      </c>
      <c r="D563" s="247" t="s">
        <v>366</v>
      </c>
      <c r="E563" s="248">
        <v>18.61</v>
      </c>
      <c r="F563" s="249"/>
      <c r="G563" s="250">
        <f>ROUND(E563*F563,2)</f>
        <v>0</v>
      </c>
      <c r="H563" s="249"/>
      <c r="I563" s="250">
        <f>ROUND(E563*H563,2)</f>
        <v>0</v>
      </c>
      <c r="J563" s="249"/>
      <c r="K563" s="250">
        <f>ROUND(E563*J563,2)</f>
        <v>0</v>
      </c>
      <c r="L563" s="250">
        <v>21</v>
      </c>
      <c r="M563" s="250">
        <f>G563*(1+L563/100)</f>
        <v>0</v>
      </c>
      <c r="N563" s="248">
        <v>0</v>
      </c>
      <c r="O563" s="248">
        <f>ROUND(E563*N563,2)</f>
        <v>0</v>
      </c>
      <c r="P563" s="248">
        <v>0</v>
      </c>
      <c r="Q563" s="248">
        <f>ROUND(E563*P563,2)</f>
        <v>0</v>
      </c>
      <c r="R563" s="250"/>
      <c r="S563" s="250" t="s">
        <v>132</v>
      </c>
      <c r="T563" s="251" t="s">
        <v>133</v>
      </c>
      <c r="U563" s="234">
        <v>0.11</v>
      </c>
      <c r="V563" s="234">
        <f>ROUND(E563*U563,2)</f>
        <v>2.0499999999999998</v>
      </c>
      <c r="W563" s="234"/>
      <c r="X563" s="234" t="s">
        <v>134</v>
      </c>
      <c r="Y563" s="234" t="s">
        <v>135</v>
      </c>
      <c r="Z563" s="214"/>
      <c r="AA563" s="214"/>
      <c r="AB563" s="214"/>
      <c r="AC563" s="214"/>
      <c r="AD563" s="214"/>
      <c r="AE563" s="214"/>
      <c r="AF563" s="214"/>
      <c r="AG563" s="214" t="s">
        <v>136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ht="22.5" outlineLevel="2">
      <c r="A564" s="231"/>
      <c r="B564" s="232"/>
      <c r="C564" s="255" t="s">
        <v>487</v>
      </c>
      <c r="D564" s="235"/>
      <c r="E564" s="236"/>
      <c r="F564" s="234"/>
      <c r="G564" s="234"/>
      <c r="H564" s="234"/>
      <c r="I564" s="234"/>
      <c r="J564" s="234"/>
      <c r="K564" s="234"/>
      <c r="L564" s="234"/>
      <c r="M564" s="234"/>
      <c r="N564" s="233"/>
      <c r="O564" s="233"/>
      <c r="P564" s="233"/>
      <c r="Q564" s="233"/>
      <c r="R564" s="234"/>
      <c r="S564" s="234"/>
      <c r="T564" s="234"/>
      <c r="U564" s="234"/>
      <c r="V564" s="234"/>
      <c r="W564" s="234"/>
      <c r="X564" s="234"/>
      <c r="Y564" s="234"/>
      <c r="Z564" s="214"/>
      <c r="AA564" s="214"/>
      <c r="AB564" s="214"/>
      <c r="AC564" s="214"/>
      <c r="AD564" s="214"/>
      <c r="AE564" s="214"/>
      <c r="AF564" s="214"/>
      <c r="AG564" s="214" t="s">
        <v>138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3">
      <c r="A565" s="231"/>
      <c r="B565" s="232"/>
      <c r="C565" s="255" t="s">
        <v>476</v>
      </c>
      <c r="D565" s="235"/>
      <c r="E565" s="236"/>
      <c r="F565" s="234"/>
      <c r="G565" s="234"/>
      <c r="H565" s="234"/>
      <c r="I565" s="234"/>
      <c r="J565" s="234"/>
      <c r="K565" s="234"/>
      <c r="L565" s="234"/>
      <c r="M565" s="234"/>
      <c r="N565" s="233"/>
      <c r="O565" s="233"/>
      <c r="P565" s="233"/>
      <c r="Q565" s="233"/>
      <c r="R565" s="234"/>
      <c r="S565" s="234"/>
      <c r="T565" s="234"/>
      <c r="U565" s="234"/>
      <c r="V565" s="234"/>
      <c r="W565" s="234"/>
      <c r="X565" s="234"/>
      <c r="Y565" s="234"/>
      <c r="Z565" s="214"/>
      <c r="AA565" s="214"/>
      <c r="AB565" s="214"/>
      <c r="AC565" s="214"/>
      <c r="AD565" s="214"/>
      <c r="AE565" s="214"/>
      <c r="AF565" s="214"/>
      <c r="AG565" s="214" t="s">
        <v>138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3">
      <c r="A566" s="231"/>
      <c r="B566" s="232"/>
      <c r="C566" s="255" t="s">
        <v>488</v>
      </c>
      <c r="D566" s="235"/>
      <c r="E566" s="236">
        <v>18.61</v>
      </c>
      <c r="F566" s="234"/>
      <c r="G566" s="234"/>
      <c r="H566" s="234"/>
      <c r="I566" s="234"/>
      <c r="J566" s="234"/>
      <c r="K566" s="234"/>
      <c r="L566" s="234"/>
      <c r="M566" s="234"/>
      <c r="N566" s="233"/>
      <c r="O566" s="233"/>
      <c r="P566" s="233"/>
      <c r="Q566" s="233"/>
      <c r="R566" s="234"/>
      <c r="S566" s="234"/>
      <c r="T566" s="234"/>
      <c r="U566" s="234"/>
      <c r="V566" s="234"/>
      <c r="W566" s="234"/>
      <c r="X566" s="234"/>
      <c r="Y566" s="234"/>
      <c r="Z566" s="214"/>
      <c r="AA566" s="214"/>
      <c r="AB566" s="214"/>
      <c r="AC566" s="214"/>
      <c r="AD566" s="214"/>
      <c r="AE566" s="214"/>
      <c r="AF566" s="214"/>
      <c r="AG566" s="214" t="s">
        <v>138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>
      <c r="A567" s="245">
        <v>56</v>
      </c>
      <c r="B567" s="246" t="s">
        <v>489</v>
      </c>
      <c r="C567" s="254" t="s">
        <v>490</v>
      </c>
      <c r="D567" s="247" t="s">
        <v>491</v>
      </c>
      <c r="E567" s="248">
        <v>10</v>
      </c>
      <c r="F567" s="249"/>
      <c r="G567" s="250">
        <f>ROUND(E567*F567,2)</f>
        <v>0</v>
      </c>
      <c r="H567" s="249"/>
      <c r="I567" s="250">
        <f>ROUND(E567*H567,2)</f>
        <v>0</v>
      </c>
      <c r="J567" s="249"/>
      <c r="K567" s="250">
        <f>ROUND(E567*J567,2)</f>
        <v>0</v>
      </c>
      <c r="L567" s="250">
        <v>21</v>
      </c>
      <c r="M567" s="250">
        <f>G567*(1+L567/100)</f>
        <v>0</v>
      </c>
      <c r="N567" s="248">
        <v>0</v>
      </c>
      <c r="O567" s="248">
        <f>ROUND(E567*N567,2)</f>
        <v>0</v>
      </c>
      <c r="P567" s="248">
        <v>0</v>
      </c>
      <c r="Q567" s="248">
        <f>ROUND(E567*P567,2)</f>
        <v>0</v>
      </c>
      <c r="R567" s="250"/>
      <c r="S567" s="250" t="s">
        <v>132</v>
      </c>
      <c r="T567" s="251" t="s">
        <v>133</v>
      </c>
      <c r="U567" s="234">
        <v>0</v>
      </c>
      <c r="V567" s="234">
        <f>ROUND(E567*U567,2)</f>
        <v>0</v>
      </c>
      <c r="W567" s="234"/>
      <c r="X567" s="234" t="s">
        <v>134</v>
      </c>
      <c r="Y567" s="234" t="s">
        <v>135</v>
      </c>
      <c r="Z567" s="214"/>
      <c r="AA567" s="214"/>
      <c r="AB567" s="214"/>
      <c r="AC567" s="214"/>
      <c r="AD567" s="214"/>
      <c r="AE567" s="214"/>
      <c r="AF567" s="214"/>
      <c r="AG567" s="214" t="s">
        <v>136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2">
      <c r="A568" s="231"/>
      <c r="B568" s="232"/>
      <c r="C568" s="255" t="s">
        <v>492</v>
      </c>
      <c r="D568" s="235"/>
      <c r="E568" s="236"/>
      <c r="F568" s="234"/>
      <c r="G568" s="234"/>
      <c r="H568" s="234"/>
      <c r="I568" s="234"/>
      <c r="J568" s="234"/>
      <c r="K568" s="234"/>
      <c r="L568" s="234"/>
      <c r="M568" s="234"/>
      <c r="N568" s="233"/>
      <c r="O568" s="233"/>
      <c r="P568" s="233"/>
      <c r="Q568" s="233"/>
      <c r="R568" s="234"/>
      <c r="S568" s="234"/>
      <c r="T568" s="234"/>
      <c r="U568" s="234"/>
      <c r="V568" s="234"/>
      <c r="W568" s="234"/>
      <c r="X568" s="234"/>
      <c r="Y568" s="234"/>
      <c r="Z568" s="214"/>
      <c r="AA568" s="214"/>
      <c r="AB568" s="214"/>
      <c r="AC568" s="214"/>
      <c r="AD568" s="214"/>
      <c r="AE568" s="214"/>
      <c r="AF568" s="214"/>
      <c r="AG568" s="214" t="s">
        <v>138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3">
      <c r="A569" s="231"/>
      <c r="B569" s="232"/>
      <c r="C569" s="255" t="s">
        <v>353</v>
      </c>
      <c r="D569" s="235"/>
      <c r="E569" s="236">
        <v>10</v>
      </c>
      <c r="F569" s="234"/>
      <c r="G569" s="234"/>
      <c r="H569" s="234"/>
      <c r="I569" s="234"/>
      <c r="J569" s="234"/>
      <c r="K569" s="234"/>
      <c r="L569" s="234"/>
      <c r="M569" s="234"/>
      <c r="N569" s="233"/>
      <c r="O569" s="233"/>
      <c r="P569" s="233"/>
      <c r="Q569" s="233"/>
      <c r="R569" s="234"/>
      <c r="S569" s="234"/>
      <c r="T569" s="234"/>
      <c r="U569" s="234"/>
      <c r="V569" s="234"/>
      <c r="W569" s="234"/>
      <c r="X569" s="234"/>
      <c r="Y569" s="234"/>
      <c r="Z569" s="214"/>
      <c r="AA569" s="214"/>
      <c r="AB569" s="214"/>
      <c r="AC569" s="214"/>
      <c r="AD569" s="214"/>
      <c r="AE569" s="214"/>
      <c r="AF569" s="214"/>
      <c r="AG569" s="214" t="s">
        <v>138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ht="22.5" outlineLevel="1">
      <c r="A570" s="245">
        <v>57</v>
      </c>
      <c r="B570" s="246" t="s">
        <v>493</v>
      </c>
      <c r="C570" s="254" t="s">
        <v>494</v>
      </c>
      <c r="D570" s="247" t="s">
        <v>366</v>
      </c>
      <c r="E570" s="248">
        <v>18.46</v>
      </c>
      <c r="F570" s="249"/>
      <c r="G570" s="250">
        <f>ROUND(E570*F570,2)</f>
        <v>0</v>
      </c>
      <c r="H570" s="249"/>
      <c r="I570" s="250">
        <f>ROUND(E570*H570,2)</f>
        <v>0</v>
      </c>
      <c r="J570" s="249"/>
      <c r="K570" s="250">
        <f>ROUND(E570*J570,2)</f>
        <v>0</v>
      </c>
      <c r="L570" s="250">
        <v>21</v>
      </c>
      <c r="M570" s="250">
        <f>G570*(1+L570/100)</f>
        <v>0</v>
      </c>
      <c r="N570" s="248">
        <v>0</v>
      </c>
      <c r="O570" s="248">
        <f>ROUND(E570*N570,2)</f>
        <v>0</v>
      </c>
      <c r="P570" s="248">
        <v>0</v>
      </c>
      <c r="Q570" s="248">
        <f>ROUND(E570*P570,2)</f>
        <v>0</v>
      </c>
      <c r="R570" s="250"/>
      <c r="S570" s="250" t="s">
        <v>132</v>
      </c>
      <c r="T570" s="251" t="s">
        <v>133</v>
      </c>
      <c r="U570" s="234">
        <v>0</v>
      </c>
      <c r="V570" s="234">
        <f>ROUND(E570*U570,2)</f>
        <v>0</v>
      </c>
      <c r="W570" s="234"/>
      <c r="X570" s="234" t="s">
        <v>134</v>
      </c>
      <c r="Y570" s="234" t="s">
        <v>135</v>
      </c>
      <c r="Z570" s="214"/>
      <c r="AA570" s="214"/>
      <c r="AB570" s="214"/>
      <c r="AC570" s="214"/>
      <c r="AD570" s="214"/>
      <c r="AE570" s="214"/>
      <c r="AF570" s="214"/>
      <c r="AG570" s="214" t="s">
        <v>136</v>
      </c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2">
      <c r="A571" s="231"/>
      <c r="B571" s="232"/>
      <c r="C571" s="256" t="s">
        <v>495</v>
      </c>
      <c r="D571" s="252"/>
      <c r="E571" s="252"/>
      <c r="F571" s="252"/>
      <c r="G571" s="252"/>
      <c r="H571" s="234"/>
      <c r="I571" s="234"/>
      <c r="J571" s="234"/>
      <c r="K571" s="234"/>
      <c r="L571" s="234"/>
      <c r="M571" s="234"/>
      <c r="N571" s="233"/>
      <c r="O571" s="233"/>
      <c r="P571" s="233"/>
      <c r="Q571" s="233"/>
      <c r="R571" s="234"/>
      <c r="S571" s="234"/>
      <c r="T571" s="234"/>
      <c r="U571" s="234"/>
      <c r="V571" s="234"/>
      <c r="W571" s="234"/>
      <c r="X571" s="234"/>
      <c r="Y571" s="234"/>
      <c r="Z571" s="214"/>
      <c r="AA571" s="214"/>
      <c r="AB571" s="214"/>
      <c r="AC571" s="214"/>
      <c r="AD571" s="214"/>
      <c r="AE571" s="214"/>
      <c r="AF571" s="214"/>
      <c r="AG571" s="214" t="s">
        <v>263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2">
      <c r="A572" s="231"/>
      <c r="B572" s="232"/>
      <c r="C572" s="255" t="s">
        <v>496</v>
      </c>
      <c r="D572" s="235"/>
      <c r="E572" s="236"/>
      <c r="F572" s="234"/>
      <c r="G572" s="234"/>
      <c r="H572" s="234"/>
      <c r="I572" s="234"/>
      <c r="J572" s="234"/>
      <c r="K572" s="234"/>
      <c r="L572" s="234"/>
      <c r="M572" s="234"/>
      <c r="N572" s="233"/>
      <c r="O572" s="233"/>
      <c r="P572" s="233"/>
      <c r="Q572" s="233"/>
      <c r="R572" s="234"/>
      <c r="S572" s="234"/>
      <c r="T572" s="234"/>
      <c r="U572" s="234"/>
      <c r="V572" s="234"/>
      <c r="W572" s="234"/>
      <c r="X572" s="234"/>
      <c r="Y572" s="234"/>
      <c r="Z572" s="214"/>
      <c r="AA572" s="214"/>
      <c r="AB572" s="214"/>
      <c r="AC572" s="214"/>
      <c r="AD572" s="214"/>
      <c r="AE572" s="214"/>
      <c r="AF572" s="214"/>
      <c r="AG572" s="214" t="s">
        <v>138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3">
      <c r="A573" s="231"/>
      <c r="B573" s="232"/>
      <c r="C573" s="255" t="s">
        <v>497</v>
      </c>
      <c r="D573" s="235"/>
      <c r="E573" s="236"/>
      <c r="F573" s="234"/>
      <c r="G573" s="234"/>
      <c r="H573" s="234"/>
      <c r="I573" s="234"/>
      <c r="J573" s="234"/>
      <c r="K573" s="234"/>
      <c r="L573" s="234"/>
      <c r="M573" s="234"/>
      <c r="N573" s="233"/>
      <c r="O573" s="233"/>
      <c r="P573" s="233"/>
      <c r="Q573" s="233"/>
      <c r="R573" s="234"/>
      <c r="S573" s="234"/>
      <c r="T573" s="234"/>
      <c r="U573" s="234"/>
      <c r="V573" s="234"/>
      <c r="W573" s="234"/>
      <c r="X573" s="234"/>
      <c r="Y573" s="234"/>
      <c r="Z573" s="214"/>
      <c r="AA573" s="214"/>
      <c r="AB573" s="214"/>
      <c r="AC573" s="214"/>
      <c r="AD573" s="214"/>
      <c r="AE573" s="214"/>
      <c r="AF573" s="214"/>
      <c r="AG573" s="214" t="s">
        <v>138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3">
      <c r="A574" s="231"/>
      <c r="B574" s="232"/>
      <c r="C574" s="255" t="s">
        <v>498</v>
      </c>
      <c r="D574" s="235"/>
      <c r="E574" s="236">
        <v>18.46</v>
      </c>
      <c r="F574" s="234"/>
      <c r="G574" s="234"/>
      <c r="H574" s="234"/>
      <c r="I574" s="234"/>
      <c r="J574" s="234"/>
      <c r="K574" s="234"/>
      <c r="L574" s="234"/>
      <c r="M574" s="234"/>
      <c r="N574" s="233"/>
      <c r="O574" s="233"/>
      <c r="P574" s="233"/>
      <c r="Q574" s="233"/>
      <c r="R574" s="234"/>
      <c r="S574" s="234"/>
      <c r="T574" s="234"/>
      <c r="U574" s="234"/>
      <c r="V574" s="234"/>
      <c r="W574" s="234"/>
      <c r="X574" s="234"/>
      <c r="Y574" s="234"/>
      <c r="Z574" s="214"/>
      <c r="AA574" s="214"/>
      <c r="AB574" s="214"/>
      <c r="AC574" s="214"/>
      <c r="AD574" s="214"/>
      <c r="AE574" s="214"/>
      <c r="AF574" s="214"/>
      <c r="AG574" s="214" t="s">
        <v>138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ht="22.5" outlineLevel="1">
      <c r="A575" s="245">
        <v>58</v>
      </c>
      <c r="B575" s="246" t="s">
        <v>499</v>
      </c>
      <c r="C575" s="254" t="s">
        <v>500</v>
      </c>
      <c r="D575" s="247" t="s">
        <v>366</v>
      </c>
      <c r="E575" s="248">
        <v>0.15</v>
      </c>
      <c r="F575" s="249"/>
      <c r="G575" s="250">
        <f>ROUND(E575*F575,2)</f>
        <v>0</v>
      </c>
      <c r="H575" s="249"/>
      <c r="I575" s="250">
        <f>ROUND(E575*H575,2)</f>
        <v>0</v>
      </c>
      <c r="J575" s="249"/>
      <c r="K575" s="250">
        <f>ROUND(E575*J575,2)</f>
        <v>0</v>
      </c>
      <c r="L575" s="250">
        <v>21</v>
      </c>
      <c r="M575" s="250">
        <f>G575*(1+L575/100)</f>
        <v>0</v>
      </c>
      <c r="N575" s="248">
        <v>0</v>
      </c>
      <c r="O575" s="248">
        <f>ROUND(E575*N575,2)</f>
        <v>0</v>
      </c>
      <c r="P575" s="248">
        <v>0</v>
      </c>
      <c r="Q575" s="248">
        <f>ROUND(E575*P575,2)</f>
        <v>0</v>
      </c>
      <c r="R575" s="250"/>
      <c r="S575" s="250" t="s">
        <v>132</v>
      </c>
      <c r="T575" s="251" t="s">
        <v>133</v>
      </c>
      <c r="U575" s="234">
        <v>0</v>
      </c>
      <c r="V575" s="234">
        <f>ROUND(E575*U575,2)</f>
        <v>0</v>
      </c>
      <c r="W575" s="234"/>
      <c r="X575" s="234" t="s">
        <v>134</v>
      </c>
      <c r="Y575" s="234" t="s">
        <v>135</v>
      </c>
      <c r="Z575" s="214"/>
      <c r="AA575" s="214"/>
      <c r="AB575" s="214"/>
      <c r="AC575" s="214"/>
      <c r="AD575" s="214"/>
      <c r="AE575" s="214"/>
      <c r="AF575" s="214"/>
      <c r="AG575" s="214" t="s">
        <v>136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2">
      <c r="A576" s="231"/>
      <c r="B576" s="232"/>
      <c r="C576" s="256" t="s">
        <v>495</v>
      </c>
      <c r="D576" s="252"/>
      <c r="E576" s="252"/>
      <c r="F576" s="252"/>
      <c r="G576" s="252"/>
      <c r="H576" s="234"/>
      <c r="I576" s="234"/>
      <c r="J576" s="234"/>
      <c r="K576" s="234"/>
      <c r="L576" s="234"/>
      <c r="M576" s="234"/>
      <c r="N576" s="233"/>
      <c r="O576" s="233"/>
      <c r="P576" s="233"/>
      <c r="Q576" s="233"/>
      <c r="R576" s="234"/>
      <c r="S576" s="234"/>
      <c r="T576" s="234"/>
      <c r="U576" s="234"/>
      <c r="V576" s="234"/>
      <c r="W576" s="234"/>
      <c r="X576" s="234"/>
      <c r="Y576" s="234"/>
      <c r="Z576" s="214"/>
      <c r="AA576" s="214"/>
      <c r="AB576" s="214"/>
      <c r="AC576" s="214"/>
      <c r="AD576" s="214"/>
      <c r="AE576" s="214"/>
      <c r="AF576" s="214"/>
      <c r="AG576" s="214" t="s">
        <v>263</v>
      </c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2">
      <c r="A577" s="231"/>
      <c r="B577" s="232"/>
      <c r="C577" s="255" t="s">
        <v>501</v>
      </c>
      <c r="D577" s="235"/>
      <c r="E577" s="236"/>
      <c r="F577" s="234"/>
      <c r="G577" s="234"/>
      <c r="H577" s="234"/>
      <c r="I577" s="234"/>
      <c r="J577" s="234"/>
      <c r="K577" s="234"/>
      <c r="L577" s="234"/>
      <c r="M577" s="234"/>
      <c r="N577" s="233"/>
      <c r="O577" s="233"/>
      <c r="P577" s="233"/>
      <c r="Q577" s="233"/>
      <c r="R577" s="234"/>
      <c r="S577" s="234"/>
      <c r="T577" s="234"/>
      <c r="U577" s="234"/>
      <c r="V577" s="234"/>
      <c r="W577" s="234"/>
      <c r="X577" s="234"/>
      <c r="Y577" s="234"/>
      <c r="Z577" s="214"/>
      <c r="AA577" s="214"/>
      <c r="AB577" s="214"/>
      <c r="AC577" s="214"/>
      <c r="AD577" s="214"/>
      <c r="AE577" s="214"/>
      <c r="AF577" s="214"/>
      <c r="AG577" s="214" t="s">
        <v>138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3">
      <c r="A578" s="231"/>
      <c r="B578" s="232"/>
      <c r="C578" s="255" t="s">
        <v>502</v>
      </c>
      <c r="D578" s="235"/>
      <c r="E578" s="236">
        <v>0.15</v>
      </c>
      <c r="F578" s="234"/>
      <c r="G578" s="234"/>
      <c r="H578" s="234"/>
      <c r="I578" s="234"/>
      <c r="J578" s="234"/>
      <c r="K578" s="234"/>
      <c r="L578" s="234"/>
      <c r="M578" s="234"/>
      <c r="N578" s="233"/>
      <c r="O578" s="233"/>
      <c r="P578" s="233"/>
      <c r="Q578" s="233"/>
      <c r="R578" s="234"/>
      <c r="S578" s="234"/>
      <c r="T578" s="234"/>
      <c r="U578" s="234"/>
      <c r="V578" s="234"/>
      <c r="W578" s="234"/>
      <c r="X578" s="234"/>
      <c r="Y578" s="234"/>
      <c r="Z578" s="214"/>
      <c r="AA578" s="214"/>
      <c r="AB578" s="214"/>
      <c r="AC578" s="214"/>
      <c r="AD578" s="214"/>
      <c r="AE578" s="214"/>
      <c r="AF578" s="214"/>
      <c r="AG578" s="214" t="s">
        <v>138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>
      <c r="A579" s="238" t="s">
        <v>127</v>
      </c>
      <c r="B579" s="239" t="s">
        <v>99</v>
      </c>
      <c r="C579" s="253" t="s">
        <v>29</v>
      </c>
      <c r="D579" s="240"/>
      <c r="E579" s="241"/>
      <c r="F579" s="242"/>
      <c r="G579" s="242">
        <f>SUMIF(AG580:AG583,"&lt;&gt;NOR",G580:G583)</f>
        <v>0</v>
      </c>
      <c r="H579" s="242"/>
      <c r="I579" s="242">
        <f>SUM(I580:I583)</f>
        <v>0</v>
      </c>
      <c r="J579" s="242"/>
      <c r="K579" s="242">
        <f>SUM(K580:K583)</f>
        <v>0</v>
      </c>
      <c r="L579" s="242"/>
      <c r="M579" s="242">
        <f>SUM(M580:M583)</f>
        <v>0</v>
      </c>
      <c r="N579" s="241"/>
      <c r="O579" s="241">
        <f>SUM(O580:O583)</f>
        <v>0</v>
      </c>
      <c r="P579" s="241"/>
      <c r="Q579" s="241">
        <f>SUM(Q580:Q583)</f>
        <v>0</v>
      </c>
      <c r="R579" s="242"/>
      <c r="S579" s="242"/>
      <c r="T579" s="243"/>
      <c r="U579" s="237"/>
      <c r="V579" s="237">
        <f>SUM(V580:V583)</f>
        <v>0</v>
      </c>
      <c r="W579" s="237"/>
      <c r="X579" s="237"/>
      <c r="Y579" s="237"/>
      <c r="AG579" t="s">
        <v>128</v>
      </c>
    </row>
    <row r="580" spans="1:60" outlineLevel="1">
      <c r="A580" s="245">
        <v>59</v>
      </c>
      <c r="B580" s="246" t="s">
        <v>503</v>
      </c>
      <c r="C580" s="254" t="s">
        <v>504</v>
      </c>
      <c r="D580" s="247" t="s">
        <v>0</v>
      </c>
      <c r="E580" s="248">
        <v>1</v>
      </c>
      <c r="F580" s="249"/>
      <c r="G580" s="250">
        <f>ROUND(E580*F580,2)</f>
        <v>0</v>
      </c>
      <c r="H580" s="249"/>
      <c r="I580" s="250">
        <f>ROUND(E580*H580,2)</f>
        <v>0</v>
      </c>
      <c r="J580" s="249"/>
      <c r="K580" s="250">
        <f>ROUND(E580*J580,2)</f>
        <v>0</v>
      </c>
      <c r="L580" s="250">
        <v>21</v>
      </c>
      <c r="M580" s="250">
        <f>G580*(1+L580/100)</f>
        <v>0</v>
      </c>
      <c r="N580" s="248">
        <v>0</v>
      </c>
      <c r="O580" s="248">
        <f>ROUND(E580*N580,2)</f>
        <v>0</v>
      </c>
      <c r="P580" s="248">
        <v>0</v>
      </c>
      <c r="Q580" s="248">
        <f>ROUND(E580*P580,2)</f>
        <v>0</v>
      </c>
      <c r="R580" s="250"/>
      <c r="S580" s="250" t="s">
        <v>132</v>
      </c>
      <c r="T580" s="251" t="s">
        <v>269</v>
      </c>
      <c r="U580" s="234">
        <v>0</v>
      </c>
      <c r="V580" s="234">
        <f>ROUND(E580*U580,2)</f>
        <v>0</v>
      </c>
      <c r="W580" s="234"/>
      <c r="X580" s="234" t="s">
        <v>505</v>
      </c>
      <c r="Y580" s="234" t="s">
        <v>135</v>
      </c>
      <c r="Z580" s="214"/>
      <c r="AA580" s="214"/>
      <c r="AB580" s="214"/>
      <c r="AC580" s="214"/>
      <c r="AD580" s="214"/>
      <c r="AE580" s="214"/>
      <c r="AF580" s="214"/>
      <c r="AG580" s="214" t="s">
        <v>506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2">
      <c r="A581" s="231"/>
      <c r="B581" s="232"/>
      <c r="C581" s="255" t="s">
        <v>43</v>
      </c>
      <c r="D581" s="235"/>
      <c r="E581" s="236">
        <v>1</v>
      </c>
      <c r="F581" s="234"/>
      <c r="G581" s="234"/>
      <c r="H581" s="234"/>
      <c r="I581" s="234"/>
      <c r="J581" s="234"/>
      <c r="K581" s="234"/>
      <c r="L581" s="234"/>
      <c r="M581" s="234"/>
      <c r="N581" s="233"/>
      <c r="O581" s="233"/>
      <c r="P581" s="233"/>
      <c r="Q581" s="233"/>
      <c r="R581" s="234"/>
      <c r="S581" s="234"/>
      <c r="T581" s="234"/>
      <c r="U581" s="234"/>
      <c r="V581" s="234"/>
      <c r="W581" s="234"/>
      <c r="X581" s="234"/>
      <c r="Y581" s="234"/>
      <c r="Z581" s="214"/>
      <c r="AA581" s="214"/>
      <c r="AB581" s="214"/>
      <c r="AC581" s="214"/>
      <c r="AD581" s="214"/>
      <c r="AE581" s="214"/>
      <c r="AF581" s="214"/>
      <c r="AG581" s="214" t="s">
        <v>138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>
      <c r="A582" s="245">
        <v>60</v>
      </c>
      <c r="B582" s="246" t="s">
        <v>507</v>
      </c>
      <c r="C582" s="254" t="s">
        <v>508</v>
      </c>
      <c r="D582" s="247" t="s">
        <v>0</v>
      </c>
      <c r="E582" s="248">
        <v>1</v>
      </c>
      <c r="F582" s="249"/>
      <c r="G582" s="250">
        <f>ROUND(E582*F582,2)</f>
        <v>0</v>
      </c>
      <c r="H582" s="249"/>
      <c r="I582" s="250">
        <f>ROUND(E582*H582,2)</f>
        <v>0</v>
      </c>
      <c r="J582" s="249"/>
      <c r="K582" s="250">
        <f>ROUND(E582*J582,2)</f>
        <v>0</v>
      </c>
      <c r="L582" s="250">
        <v>21</v>
      </c>
      <c r="M582" s="250">
        <f>G582*(1+L582/100)</f>
        <v>0</v>
      </c>
      <c r="N582" s="248">
        <v>0</v>
      </c>
      <c r="O582" s="248">
        <f>ROUND(E582*N582,2)</f>
        <v>0</v>
      </c>
      <c r="P582" s="248">
        <v>0</v>
      </c>
      <c r="Q582" s="248">
        <f>ROUND(E582*P582,2)</f>
        <v>0</v>
      </c>
      <c r="R582" s="250"/>
      <c r="S582" s="250" t="s">
        <v>268</v>
      </c>
      <c r="T582" s="251" t="s">
        <v>269</v>
      </c>
      <c r="U582" s="234">
        <v>0</v>
      </c>
      <c r="V582" s="234">
        <f>ROUND(E582*U582,2)</f>
        <v>0</v>
      </c>
      <c r="W582" s="234"/>
      <c r="X582" s="234" t="s">
        <v>505</v>
      </c>
      <c r="Y582" s="234" t="s">
        <v>135</v>
      </c>
      <c r="Z582" s="214"/>
      <c r="AA582" s="214"/>
      <c r="AB582" s="214"/>
      <c r="AC582" s="214"/>
      <c r="AD582" s="214"/>
      <c r="AE582" s="214"/>
      <c r="AF582" s="214"/>
      <c r="AG582" s="214" t="s">
        <v>506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2">
      <c r="A583" s="231"/>
      <c r="B583" s="232"/>
      <c r="C583" s="255" t="s">
        <v>43</v>
      </c>
      <c r="D583" s="235"/>
      <c r="E583" s="236">
        <v>1</v>
      </c>
      <c r="F583" s="234"/>
      <c r="G583" s="234"/>
      <c r="H583" s="234"/>
      <c r="I583" s="234"/>
      <c r="J583" s="234"/>
      <c r="K583" s="234"/>
      <c r="L583" s="234"/>
      <c r="M583" s="234"/>
      <c r="N583" s="233"/>
      <c r="O583" s="233"/>
      <c r="P583" s="233"/>
      <c r="Q583" s="233"/>
      <c r="R583" s="234"/>
      <c r="S583" s="234"/>
      <c r="T583" s="234"/>
      <c r="U583" s="234"/>
      <c r="V583" s="234"/>
      <c r="W583" s="234"/>
      <c r="X583" s="234"/>
      <c r="Y583" s="234"/>
      <c r="Z583" s="214"/>
      <c r="AA583" s="214"/>
      <c r="AB583" s="214"/>
      <c r="AC583" s="214"/>
      <c r="AD583" s="214"/>
      <c r="AE583" s="214"/>
      <c r="AF583" s="214"/>
      <c r="AG583" s="214" t="s">
        <v>138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>
      <c r="A584" s="3"/>
      <c r="B584" s="4"/>
      <c r="C584" s="257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AE584">
        <v>12</v>
      </c>
      <c r="AF584">
        <v>21</v>
      </c>
      <c r="AG584" t="s">
        <v>113</v>
      </c>
    </row>
    <row r="585" spans="1:60">
      <c r="A585" s="217"/>
      <c r="B585" s="218" t="s">
        <v>31</v>
      </c>
      <c r="C585" s="258"/>
      <c r="D585" s="219"/>
      <c r="E585" s="220"/>
      <c r="F585" s="220"/>
      <c r="G585" s="244">
        <f>G8+G13+G235+G240+G249+G253+G257+G405+G412+G427+G440+G523+G532+G545+G548+G579</f>
        <v>0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AE585">
        <f>SUMIF(L7:L583,AE584,G7:G583)</f>
        <v>0</v>
      </c>
      <c r="AF585">
        <f>SUMIF(L7:L583,AF584,G7:G583)</f>
        <v>0</v>
      </c>
      <c r="AG585" t="s">
        <v>509</v>
      </c>
    </row>
    <row r="586" spans="1:60">
      <c r="A586" s="3"/>
      <c r="B586" s="4"/>
      <c r="C586" s="257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60">
      <c r="A587" s="3"/>
      <c r="B587" s="4"/>
      <c r="C587" s="257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60">
      <c r="A588" s="221" t="s">
        <v>510</v>
      </c>
      <c r="B588" s="221"/>
      <c r="C588" s="259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60">
      <c r="A589" s="222"/>
      <c r="B589" s="223"/>
      <c r="C589" s="260"/>
      <c r="D589" s="223"/>
      <c r="E589" s="223"/>
      <c r="F589" s="223"/>
      <c r="G589" s="22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AG589" t="s">
        <v>511</v>
      </c>
    </row>
    <row r="590" spans="1:60">
      <c r="A590" s="225"/>
      <c r="B590" s="226"/>
      <c r="C590" s="261"/>
      <c r="D590" s="226"/>
      <c r="E590" s="226"/>
      <c r="F590" s="226"/>
      <c r="G590" s="22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60">
      <c r="A591" s="225"/>
      <c r="B591" s="226"/>
      <c r="C591" s="261"/>
      <c r="D591" s="226"/>
      <c r="E591" s="226"/>
      <c r="F591" s="226"/>
      <c r="G591" s="22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60">
      <c r="A592" s="225"/>
      <c r="B592" s="226"/>
      <c r="C592" s="261"/>
      <c r="D592" s="226"/>
      <c r="E592" s="226"/>
      <c r="F592" s="226"/>
      <c r="G592" s="22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33">
      <c r="A593" s="228"/>
      <c r="B593" s="229"/>
      <c r="C593" s="262"/>
      <c r="D593" s="229"/>
      <c r="E593" s="229"/>
      <c r="F593" s="229"/>
      <c r="G593" s="23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33">
      <c r="A594" s="3"/>
      <c r="B594" s="4"/>
      <c r="C594" s="257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33">
      <c r="C595" s="263"/>
      <c r="D595" s="10"/>
      <c r="AG595" t="s">
        <v>512</v>
      </c>
    </row>
    <row r="596" spans="1:33">
      <c r="D596" s="10"/>
    </row>
    <row r="597" spans="1:33">
      <c r="D597" s="10"/>
    </row>
    <row r="598" spans="1:33">
      <c r="D598" s="10"/>
    </row>
    <row r="599" spans="1:33">
      <c r="D599" s="10"/>
    </row>
    <row r="600" spans="1:33">
      <c r="D600" s="10"/>
    </row>
    <row r="601" spans="1:33">
      <c r="D601" s="10"/>
    </row>
    <row r="602" spans="1:33">
      <c r="D602" s="10"/>
    </row>
    <row r="603" spans="1:33">
      <c r="D603" s="10"/>
    </row>
    <row r="604" spans="1:33">
      <c r="D604" s="10"/>
    </row>
    <row r="605" spans="1:33">
      <c r="D605" s="10"/>
    </row>
    <row r="606" spans="1:33">
      <c r="D606" s="10"/>
    </row>
    <row r="607" spans="1:33">
      <c r="D607" s="10"/>
    </row>
    <row r="608" spans="1:33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10">
    <mergeCell ref="A1:G1"/>
    <mergeCell ref="C2:G2"/>
    <mergeCell ref="C3:G3"/>
    <mergeCell ref="C4:G4"/>
    <mergeCell ref="A588:C588"/>
    <mergeCell ref="A589:G593"/>
    <mergeCell ref="C242:G242"/>
    <mergeCell ref="C550:G550"/>
    <mergeCell ref="C571:G571"/>
    <mergeCell ref="C576:G5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2025-03-31T17:14:44Z</dcterms:modified>
</cp:coreProperties>
</file>