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dkola\Desktop\Oprava Hromosvodů\"/>
    </mc:Choice>
  </mc:AlternateContent>
  <xr:revisionPtr revIDLastSave="0" documentId="13_ncr:1_{025E41CD-EDE7-4840-942F-3D18C975755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List4" sheetId="4" state="hidden" r:id="rId1"/>
    <sheet name="List1" sheetId="1" r:id="rId2"/>
    <sheet name="List2" sheetId="2" r:id="rId3"/>
  </sheets>
  <definedNames>
    <definedName name="_xlnm.Print_Area" localSheetId="1">List1!$E$3:$O$95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5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67" i="1"/>
  <c r="M63" i="1"/>
  <c r="M64" i="1"/>
  <c r="M65" i="1"/>
  <c r="M62" i="1"/>
  <c r="M56" i="1"/>
  <c r="M57" i="1"/>
  <c r="M58" i="1"/>
  <c r="M59" i="1"/>
  <c r="M60" i="1"/>
  <c r="M55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27" i="1"/>
  <c r="G35" i="2" l="1"/>
  <c r="I33" i="2"/>
  <c r="D6" i="2"/>
  <c r="M88" i="1" l="1"/>
  <c r="L92" i="1" s="1"/>
  <c r="I31" i="2" l="1"/>
  <c r="M89" i="1"/>
  <c r="M90" i="1" s="1"/>
  <c r="L93" i="1" l="1"/>
  <c r="I34" i="2" s="1"/>
  <c r="I35" i="2" l="1"/>
  <c r="I36" i="2" s="1"/>
</calcChain>
</file>

<file path=xl/sharedStrings.xml><?xml version="1.0" encoding="utf-8"?>
<sst xmlns="http://schemas.openxmlformats.org/spreadsheetml/2006/main" count="136" uniqueCount="135">
  <si>
    <t>datum:</t>
  </si>
  <si>
    <t>vytvořil:</t>
  </si>
  <si>
    <t>zakázka:</t>
  </si>
  <si>
    <t>č.</t>
  </si>
  <si>
    <t>popis položky</t>
  </si>
  <si>
    <t>cena za jednotku</t>
  </si>
  <si>
    <t>cena celkem</t>
  </si>
  <si>
    <t>VODIČE</t>
  </si>
  <si>
    <t>UZEMNĚNÍ</t>
  </si>
  <si>
    <t>SO</t>
  </si>
  <si>
    <t>SK</t>
  </si>
  <si>
    <t>ISODRILL - hmožděnka do zateplení</t>
  </si>
  <si>
    <t>svorka P/D</t>
  </si>
  <si>
    <t>svorka P/P</t>
  </si>
  <si>
    <t>množství</t>
  </si>
  <si>
    <t>AlMgSi 8mm (m)</t>
  </si>
  <si>
    <t>FeZn 10mm (m)</t>
  </si>
  <si>
    <t>Zemnící páska 30/4 (m)</t>
  </si>
  <si>
    <t>PV 15 - uni. Velká</t>
  </si>
  <si>
    <t>PV 21 - beton</t>
  </si>
  <si>
    <t>PV 21 - nalepovací - plast</t>
  </si>
  <si>
    <t xml:space="preserve">SS </t>
  </si>
  <si>
    <t xml:space="preserve"> odd. jímač na zděný komín (2m)</t>
  </si>
  <si>
    <t>odd. jímač na anténní stožář (2m)</t>
  </si>
  <si>
    <t>PB 12Kg M16 + JP 16/10mm  (2m)</t>
  </si>
  <si>
    <t>PV 17 - 100</t>
  </si>
  <si>
    <t>PV 17 - 160</t>
  </si>
  <si>
    <t>PV 17 - 200</t>
  </si>
  <si>
    <t>PV 17 - 250</t>
  </si>
  <si>
    <t>PV 17 - 300</t>
  </si>
  <si>
    <t>PV plast - bílý</t>
  </si>
  <si>
    <t>DOT - 100</t>
  </si>
  <si>
    <t>DOT - 160</t>
  </si>
  <si>
    <t>DOT - 200</t>
  </si>
  <si>
    <t>DOT - bílý plast</t>
  </si>
  <si>
    <t>kotvení pro skryté svody (á 50cm)</t>
  </si>
  <si>
    <t>SS - FeZn</t>
  </si>
  <si>
    <t>SS - Nerez</t>
  </si>
  <si>
    <t>SU - Nerez</t>
  </si>
  <si>
    <t>HM 14 - hmožděnka do zdiva</t>
  </si>
  <si>
    <t>revizní krabice (plast) - na stěnu</t>
  </si>
  <si>
    <t>revizní krabice (litinová) - do chodníku</t>
  </si>
  <si>
    <t>označení svodu - číslo</t>
  </si>
  <si>
    <t>označení svodu - výstražná tabulka</t>
  </si>
  <si>
    <t>Ochranná trubka 1,7m FeZn</t>
  </si>
  <si>
    <t>antikorozní nátěr (m)</t>
  </si>
  <si>
    <t>podložka guma - bílá</t>
  </si>
  <si>
    <t>Izolovaný AlMgSi 8mm v PVC (m)</t>
  </si>
  <si>
    <t>Montáž z pracovní plošiny</t>
  </si>
  <si>
    <t>Technická dokumentace - SP</t>
  </si>
  <si>
    <t>Pronájem montážní plošiny (h)</t>
  </si>
  <si>
    <t>DOT - 240</t>
  </si>
  <si>
    <t>Montáž zemničů</t>
  </si>
  <si>
    <t>Montáž jímačů</t>
  </si>
  <si>
    <t>kombivrut</t>
  </si>
  <si>
    <t>VÝKONY</t>
  </si>
  <si>
    <t>strojený pomocný jímač z drátu</t>
  </si>
  <si>
    <t>STŘEŠNÍ ČÁST - upevnění vodiče</t>
  </si>
  <si>
    <t>SVODOVÁ ČÁST - upevnění vodiče</t>
  </si>
  <si>
    <t>Celkem za dodávku a montáž bez DPH</t>
  </si>
  <si>
    <t>Technická dokumentace - RDS</t>
  </si>
  <si>
    <t>CELKEM bez DPH</t>
  </si>
  <si>
    <t>Montáž pomocí horolezecké techniky</t>
  </si>
  <si>
    <t>PB 20Kg M16 + JP 16/10mm  (3m)</t>
  </si>
  <si>
    <t>zavětrovaný stojan + JP 16/10mm (4m)</t>
  </si>
  <si>
    <t>zavětrovaný stojan + JP 16/10mm (5m)</t>
  </si>
  <si>
    <t>PB 12Kg M16 + JP 16/10mm  (1m)</t>
  </si>
  <si>
    <t xml:space="preserve">ST - UNI </t>
  </si>
  <si>
    <t xml:space="preserve">PV 22 </t>
  </si>
  <si>
    <t>Celkem za dodávku a montáž s DPH</t>
  </si>
  <si>
    <t xml:space="preserve">               DPH </t>
  </si>
  <si>
    <t xml:space="preserve">      CELKEM včetně DPH</t>
  </si>
  <si>
    <t>PV snap + podložka + tmel</t>
  </si>
  <si>
    <t xml:space="preserve">ST </t>
  </si>
  <si>
    <t>PV 32</t>
  </si>
  <si>
    <t>ST - UNI</t>
  </si>
  <si>
    <t>SZ</t>
  </si>
  <si>
    <t>dehnit - pytel, písek</t>
  </si>
  <si>
    <t>Zemnící deska</t>
  </si>
  <si>
    <t>Zemnící tyč</t>
  </si>
  <si>
    <t>Montáž</t>
  </si>
  <si>
    <t>Demontáž stávajícího vedení</t>
  </si>
  <si>
    <t>Manipulace</t>
  </si>
  <si>
    <t xml:space="preserve"> Pomocný materiál , příp. práce</t>
  </si>
  <si>
    <t>Ostatní náklady (doprava ), závoz materiálu</t>
  </si>
  <si>
    <t>SS - DEHN</t>
  </si>
  <si>
    <t>Výkop + zásyp - nezpevněné plochy I</t>
  </si>
  <si>
    <t>Výkop + zásyp - nezpevněné plochy II</t>
  </si>
  <si>
    <t>Výkop + zásyp - zámková dlažba I</t>
  </si>
  <si>
    <t>Výkop + zásyp - beton I</t>
  </si>
  <si>
    <t>Výkop + zásyp - beton II</t>
  </si>
  <si>
    <t>Výkop + zásyp - asfalt I</t>
  </si>
  <si>
    <t>Výkop + zásyp - asfalt II</t>
  </si>
  <si>
    <t>Objednávka</t>
  </si>
  <si>
    <t>M. Maštalíř</t>
  </si>
  <si>
    <t>ev. č.:</t>
  </si>
  <si>
    <t>zhotovitel:</t>
  </si>
  <si>
    <t>RAM, spol. s.r.o.</t>
  </si>
  <si>
    <t xml:space="preserve">Beřovice 15, 273 71 </t>
  </si>
  <si>
    <t>IČ: 261 29 256</t>
  </si>
  <si>
    <t>DIČ: CZ26129256</t>
  </si>
  <si>
    <t>objednatel:</t>
  </si>
  <si>
    <t>adresa objektu:</t>
  </si>
  <si>
    <t>způsob platby:</t>
  </si>
  <si>
    <t>převodem</t>
  </si>
  <si>
    <t>splatnost:</t>
  </si>
  <si>
    <t>14 dní</t>
  </si>
  <si>
    <t>fakturační údaje:</t>
  </si>
  <si>
    <t>jméno a příjmení:</t>
  </si>
  <si>
    <t>společnost:</t>
  </si>
  <si>
    <t>adresa:</t>
  </si>
  <si>
    <t>IČ:</t>
  </si>
  <si>
    <t>DIČ:</t>
  </si>
  <si>
    <t>objednávající:</t>
  </si>
  <si>
    <t>jméno:</t>
  </si>
  <si>
    <t>telefon:</t>
  </si>
  <si>
    <t>e-mail:</t>
  </si>
  <si>
    <t>specifikace zakázky:</t>
  </si>
  <si>
    <t>termín dodání:</t>
  </si>
  <si>
    <t>název položky</t>
  </si>
  <si>
    <t>cena celkem (Kč)</t>
  </si>
  <si>
    <t>CELKEM  BEZ DPH</t>
  </si>
  <si>
    <t>CELKEM  VČETNĚ DPH</t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</si>
  <si>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web: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www.gnhromosvody.cz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</si>
  <si>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tel: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725 519 181</t>
    </r>
  </si>
  <si>
    <r>
      <rPr>
        <b/>
        <i/>
        <u/>
        <sz val="12"/>
        <color theme="0" tint="-0.499984740745262"/>
        <rFont val="Calibri"/>
        <family val="2"/>
        <charset val="238"/>
        <scheme val="minor"/>
      </rPr>
      <t>mail:</t>
    </r>
    <r>
      <rPr>
        <i/>
        <sz val="12"/>
        <color theme="0" tint="-0.499984740745262"/>
        <rFont val="Calibri"/>
        <family val="2"/>
        <charset val="238"/>
        <scheme val="minor"/>
      </rPr>
      <t xml:space="preserve"> </t>
    </r>
    <r>
      <rPr>
        <i/>
        <sz val="12"/>
        <color theme="1" tint="0.249977111117893"/>
        <rFont val="Calibri"/>
        <family val="2"/>
        <charset val="238"/>
        <scheme val="minor"/>
      </rPr>
      <t>info@gnhromosvody.cz</t>
    </r>
  </si>
  <si>
    <t>záruka na dílo: 24 měsíců</t>
  </si>
  <si>
    <t>kompletní dodávka a montáž</t>
  </si>
  <si>
    <t xml:space="preserve">DPH </t>
  </si>
  <si>
    <t xml:space="preserve">stanovisko TIČR </t>
  </si>
  <si>
    <t>Výkop + zásyp -  dlažba II</t>
  </si>
  <si>
    <t xml:space="preserve">SUb </t>
  </si>
  <si>
    <t xml:space="preserve"> odd. jímač na anténní stožár (4m)</t>
  </si>
  <si>
    <t>Revize, měření, vyhotovení RZ - po opravě</t>
  </si>
  <si>
    <t>Mírové náměstí 242, Děčín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</si>
</sst>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36"/>
      <color theme="3" tint="-0.249977111117893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color theme="1" tint="4.9989318521683403E-2"/>
      <name val="Calibri"/>
      <family val="2"/>
      <charset val="238"/>
      <scheme val="minor"/>
    </font>
    <font>
      <b/>
      <i/>
      <sz val="12"/>
      <color theme="1" tint="4.9989318521683403E-2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b/>
      <sz val="12"/>
      <color theme="1" tint="0.249977111117893"/>
      <name val="Calibri"/>
      <family val="2"/>
      <charset val="238"/>
      <scheme val="minor"/>
    </font>
    <font>
      <sz val="12"/>
      <color theme="1" tint="0.249977111117893"/>
      <name val="Calibri"/>
      <family val="2"/>
      <charset val="238"/>
      <scheme val="minor"/>
    </font>
    <font>
      <b/>
      <i/>
      <sz val="12"/>
      <color theme="1" tint="0.249977111117893"/>
      <name val="Calibri"/>
      <family val="2"/>
      <charset val="238"/>
      <scheme val="minor"/>
    </font>
    <font>
      <b/>
      <sz val="14"/>
      <color theme="1" tint="0.249977111117893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i/>
      <u/>
      <sz val="12"/>
      <color theme="0" tint="-0.499984740745262"/>
      <name val="Calibri"/>
      <family val="2"/>
      <charset val="238"/>
      <scheme val="minor"/>
    </font>
    <font>
      <i/>
      <sz val="12"/>
      <color theme="1" tint="0.249977111117893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sz val="1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79998168889431442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indexed="64"/>
      </right>
      <top style="medium">
        <color indexed="64"/>
      </top>
      <bottom style="thin">
        <color theme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233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0" fillId="0" borderId="14" xfId="0" applyBorder="1"/>
    <xf numFmtId="164" fontId="0" fillId="0" borderId="3" xfId="0" applyNumberFormat="1" applyBorder="1" applyAlignment="1">
      <alignment horizontal="center" vertical="center"/>
    </xf>
    <xf numFmtId="0" fontId="10" fillId="2" borderId="41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49" fontId="10" fillId="2" borderId="46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49" fontId="10" fillId="2" borderId="58" xfId="0" applyNumberFormat="1" applyFont="1" applyFill="1" applyBorder="1" applyAlignment="1">
      <alignment horizontal="right" vertical="center"/>
    </xf>
    <xf numFmtId="49" fontId="10" fillId="2" borderId="61" xfId="1" applyNumberFormat="1" applyFont="1" applyFill="1" applyBorder="1" applyAlignment="1">
      <alignment horizontal="right" vertical="center"/>
    </xf>
    <xf numFmtId="49" fontId="10" fillId="2" borderId="65" xfId="0" applyNumberFormat="1" applyFont="1" applyFill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0" fontId="20" fillId="2" borderId="72" xfId="0" applyFont="1" applyFill="1" applyBorder="1" applyAlignment="1">
      <alignment vertical="center"/>
    </xf>
    <xf numFmtId="14" fontId="0" fillId="2" borderId="40" xfId="0" applyNumberForma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vertical="center"/>
    </xf>
    <xf numFmtId="0" fontId="4" fillId="4" borderId="35" xfId="0" applyFont="1" applyFill="1" applyBorder="1" applyAlignment="1">
      <alignment vertical="center"/>
    </xf>
    <xf numFmtId="0" fontId="4" fillId="4" borderId="35" xfId="0" applyFont="1" applyFill="1" applyBorder="1" applyAlignment="1">
      <alignment horizontal="center" vertical="center"/>
    </xf>
    <xf numFmtId="0" fontId="10" fillId="2" borderId="75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vertical="center"/>
    </xf>
    <xf numFmtId="0" fontId="9" fillId="5" borderId="25" xfId="0" applyFont="1" applyFill="1" applyBorder="1" applyAlignment="1">
      <alignment horizontal="center" vertical="center"/>
    </xf>
    <xf numFmtId="0" fontId="0" fillId="5" borderId="23" xfId="0" applyFill="1" applyBorder="1"/>
    <xf numFmtId="0" fontId="0" fillId="5" borderId="24" xfId="0" applyFill="1" applyBorder="1"/>
    <xf numFmtId="0" fontId="0" fillId="5" borderId="25" xfId="0" applyFill="1" applyBorder="1"/>
    <xf numFmtId="0" fontId="0" fillId="4" borderId="24" xfId="0" applyFill="1" applyBorder="1"/>
    <xf numFmtId="0" fontId="0" fillId="4" borderId="25" xfId="0" applyFill="1" applyBorder="1"/>
    <xf numFmtId="0" fontId="24" fillId="2" borderId="0" xfId="0" applyFont="1" applyFill="1"/>
    <xf numFmtId="0" fontId="26" fillId="0" borderId="0" xfId="0" applyFont="1"/>
    <xf numFmtId="0" fontId="25" fillId="6" borderId="0" xfId="0" applyFont="1" applyFill="1"/>
    <xf numFmtId="0" fontId="24" fillId="7" borderId="0" xfId="0" applyFont="1" applyFill="1"/>
    <xf numFmtId="9" fontId="19" fillId="2" borderId="26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7" fillId="4" borderId="20" xfId="0" applyFont="1" applyFill="1" applyBorder="1" applyAlignment="1">
      <alignment horizontal="center" vertical="center"/>
    </xf>
    <xf numFmtId="0" fontId="27" fillId="4" borderId="18" xfId="0" applyFont="1" applyFill="1" applyBorder="1" applyAlignment="1">
      <alignment horizontal="center" vertical="center"/>
    </xf>
    <xf numFmtId="0" fontId="27" fillId="4" borderId="19" xfId="0" applyFont="1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27" fillId="4" borderId="31" xfId="0" applyFont="1" applyFill="1" applyBorder="1" applyAlignment="1">
      <alignment horizontal="center" vertical="center"/>
    </xf>
    <xf numFmtId="0" fontId="27" fillId="4" borderId="26" xfId="0" applyFont="1" applyFill="1" applyBorder="1" applyAlignment="1">
      <alignment horizontal="center" vertical="center"/>
    </xf>
    <xf numFmtId="0" fontId="27" fillId="4" borderId="2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top"/>
    </xf>
    <xf numFmtId="0" fontId="27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27" fillId="4" borderId="29" xfId="0" applyFont="1" applyFill="1" applyBorder="1" applyAlignment="1">
      <alignment horizontal="center" vertical="center"/>
    </xf>
    <xf numFmtId="0" fontId="27" fillId="4" borderId="3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9" fontId="1" fillId="4" borderId="36" xfId="0" applyNumberFormat="1" applyFont="1" applyFill="1" applyBorder="1" applyAlignment="1">
      <alignment horizontal="center" vertical="center"/>
    </xf>
    <xf numFmtId="9" fontId="1" fillId="4" borderId="24" xfId="0" applyNumberFormat="1" applyFont="1" applyFill="1" applyBorder="1" applyAlignment="1">
      <alignment horizontal="center" vertical="center"/>
    </xf>
    <xf numFmtId="9" fontId="1" fillId="4" borderId="25" xfId="0" applyNumberFormat="1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5" fontId="5" fillId="2" borderId="23" xfId="0" applyNumberFormat="1" applyFont="1" applyFill="1" applyBorder="1" applyAlignment="1">
      <alignment horizontal="center"/>
    </xf>
    <xf numFmtId="165" fontId="5" fillId="2" borderId="24" xfId="0" applyNumberFormat="1" applyFont="1" applyFill="1" applyBorder="1" applyAlignment="1">
      <alignment horizontal="center"/>
    </xf>
    <xf numFmtId="165" fontId="5" fillId="2" borderId="25" xfId="0" applyNumberFormat="1" applyFont="1" applyFill="1" applyBorder="1" applyAlignment="1">
      <alignment horizontal="center"/>
    </xf>
    <xf numFmtId="164" fontId="0" fillId="0" borderId="31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74" xfId="0" applyNumberFormat="1" applyBorder="1" applyAlignment="1">
      <alignment horizontal="center" vertical="center"/>
    </xf>
    <xf numFmtId="165" fontId="5" fillId="3" borderId="23" xfId="0" applyNumberFormat="1" applyFont="1" applyFill="1" applyBorder="1" applyAlignment="1">
      <alignment horizontal="center"/>
    </xf>
    <xf numFmtId="165" fontId="5" fillId="3" borderId="24" xfId="0" applyNumberFormat="1" applyFont="1" applyFill="1" applyBorder="1" applyAlignment="1">
      <alignment horizontal="center"/>
    </xf>
    <xf numFmtId="165" fontId="5" fillId="3" borderId="25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right" vertical="center"/>
    </xf>
    <xf numFmtId="0" fontId="10" fillId="2" borderId="39" xfId="0" applyFont="1" applyFill="1" applyBorder="1" applyAlignment="1">
      <alignment horizontal="right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49" fontId="11" fillId="2" borderId="73" xfId="0" applyNumberFormat="1" applyFont="1" applyFill="1" applyBorder="1" applyAlignment="1">
      <alignment horizontal="center" vertical="center"/>
    </xf>
    <xf numFmtId="49" fontId="11" fillId="2" borderId="47" xfId="0" applyNumberFormat="1" applyFont="1" applyFill="1" applyBorder="1" applyAlignment="1">
      <alignment horizontal="center" vertical="center"/>
    </xf>
    <xf numFmtId="49" fontId="11" fillId="2" borderId="48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50" xfId="0" applyNumberFormat="1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9" fontId="10" fillId="2" borderId="43" xfId="0" applyNumberFormat="1" applyFont="1" applyFill="1" applyBorder="1" applyAlignment="1">
      <alignment horizontal="right" vertical="center"/>
    </xf>
    <xf numFmtId="0" fontId="10" fillId="2" borderId="44" xfId="0" applyFont="1" applyFill="1" applyBorder="1" applyAlignment="1">
      <alignment horizontal="right" vertical="center"/>
    </xf>
    <xf numFmtId="49" fontId="6" fillId="2" borderId="37" xfId="1" applyNumberFormat="1" applyFill="1" applyBorder="1" applyAlignment="1">
      <alignment horizontal="center" vertical="center"/>
    </xf>
    <xf numFmtId="0" fontId="6" fillId="2" borderId="9" xfId="1" applyFill="1" applyBorder="1" applyAlignment="1">
      <alignment horizontal="center" vertical="center"/>
    </xf>
    <xf numFmtId="0" fontId="6" fillId="2" borderId="10" xfId="1" applyFill="1" applyBorder="1" applyAlignment="1">
      <alignment horizontal="center" vertical="center"/>
    </xf>
    <xf numFmtId="49" fontId="10" fillId="2" borderId="45" xfId="0" applyNumberFormat="1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right" vertical="center"/>
    </xf>
    <xf numFmtId="0" fontId="10" fillId="2" borderId="45" xfId="0" applyFont="1" applyFill="1" applyBorder="1" applyAlignment="1">
      <alignment horizontal="right" vertical="center"/>
    </xf>
    <xf numFmtId="49" fontId="13" fillId="2" borderId="52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0" fontId="10" fillId="2" borderId="53" xfId="0" applyFont="1" applyFill="1" applyBorder="1" applyAlignment="1">
      <alignment horizontal="right" vertical="center"/>
    </xf>
    <xf numFmtId="0" fontId="10" fillId="2" borderId="54" xfId="0" applyFont="1" applyFill="1" applyBorder="1" applyAlignment="1">
      <alignment horizontal="right" vertical="center"/>
    </xf>
    <xf numFmtId="0" fontId="10" fillId="2" borderId="53" xfId="0" applyFont="1" applyFill="1" applyBorder="1" applyAlignment="1">
      <alignment horizontal="left" vertical="center"/>
    </xf>
    <xf numFmtId="0" fontId="10" fillId="2" borderId="54" xfId="0" applyFont="1" applyFill="1" applyBorder="1" applyAlignment="1">
      <alignment horizontal="left" vertical="center"/>
    </xf>
    <xf numFmtId="0" fontId="10" fillId="2" borderId="55" xfId="0" applyFont="1" applyFill="1" applyBorder="1" applyAlignment="1">
      <alignment horizontal="right" vertical="center"/>
    </xf>
    <xf numFmtId="0" fontId="10" fillId="2" borderId="56" xfId="0" applyFont="1" applyFill="1" applyBorder="1" applyAlignment="1">
      <alignment horizontal="right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50" xfId="0" applyNumberFormat="1" applyFont="1" applyFill="1" applyBorder="1" applyAlignment="1">
      <alignment horizontal="center" vertical="center"/>
    </xf>
    <xf numFmtId="49" fontId="10" fillId="2" borderId="57" xfId="0" applyNumberFormat="1" applyFont="1" applyFill="1" applyBorder="1" applyAlignment="1">
      <alignment horizontal="center" vertical="center"/>
    </xf>
    <xf numFmtId="49" fontId="10" fillId="2" borderId="47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49" fontId="13" fillId="2" borderId="59" xfId="0" applyNumberFormat="1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 vertical="center"/>
    </xf>
    <xf numFmtId="49" fontId="13" fillId="2" borderId="62" xfId="0" applyNumberFormat="1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49" fontId="6" fillId="2" borderId="66" xfId="1" applyNumberForma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4" fillId="2" borderId="12" xfId="0" applyFont="1" applyFill="1" applyBorder="1" applyAlignment="1">
      <alignment horizontal="center" vertical="top"/>
    </xf>
    <xf numFmtId="0" fontId="15" fillId="2" borderId="23" xfId="0" applyFont="1" applyFill="1" applyBorder="1" applyAlignment="1">
      <alignment horizontal="center" vertical="top"/>
    </xf>
    <xf numFmtId="0" fontId="15" fillId="2" borderId="24" xfId="0" applyFont="1" applyFill="1" applyBorder="1" applyAlignment="1">
      <alignment horizontal="center" vertical="top"/>
    </xf>
    <xf numFmtId="0" fontId="15" fillId="2" borderId="25" xfId="0" applyFont="1" applyFill="1" applyBorder="1" applyAlignment="1">
      <alignment horizontal="center" vertical="top"/>
    </xf>
    <xf numFmtId="0" fontId="16" fillId="2" borderId="23" xfId="0" applyFont="1" applyFill="1" applyBorder="1" applyAlignment="1">
      <alignment horizontal="right" vertical="center"/>
    </xf>
    <xf numFmtId="0" fontId="16" fillId="2" borderId="24" xfId="0" applyFont="1" applyFill="1" applyBorder="1" applyAlignment="1">
      <alignment horizontal="right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67" xfId="0" applyFont="1" applyFill="1" applyBorder="1" applyAlignment="1">
      <alignment horizontal="center" vertical="center"/>
    </xf>
    <xf numFmtId="165" fontId="17" fillId="2" borderId="68" xfId="2" applyNumberFormat="1" applyFont="1" applyFill="1" applyBorder="1" applyAlignment="1">
      <alignment horizontal="center" vertical="center"/>
    </xf>
    <xf numFmtId="165" fontId="17" fillId="2" borderId="18" xfId="2" applyNumberFormat="1" applyFont="1" applyFill="1" applyBorder="1" applyAlignment="1">
      <alignment horizontal="center" vertical="center"/>
    </xf>
    <xf numFmtId="165" fontId="17" fillId="2" borderId="3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2" borderId="69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right" vertical="center"/>
    </xf>
    <xf numFmtId="165" fontId="17" fillId="2" borderId="22" xfId="2" applyNumberFormat="1" applyFont="1" applyFill="1" applyBorder="1" applyAlignment="1">
      <alignment horizontal="center" vertical="center"/>
    </xf>
    <xf numFmtId="165" fontId="17" fillId="2" borderId="16" xfId="2" applyNumberFormat="1" applyFont="1" applyFill="1" applyBorder="1" applyAlignment="1">
      <alignment horizontal="center" vertical="center"/>
    </xf>
    <xf numFmtId="165" fontId="17" fillId="2" borderId="17" xfId="2" applyNumberFormat="1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right" vertical="center"/>
    </xf>
    <xf numFmtId="0" fontId="17" fillId="2" borderId="26" xfId="0" applyFont="1" applyFill="1" applyBorder="1" applyAlignment="1">
      <alignment horizontal="right" vertical="center"/>
    </xf>
    <xf numFmtId="165" fontId="17" fillId="2" borderId="70" xfId="2" applyNumberFormat="1" applyFont="1" applyFill="1" applyBorder="1" applyAlignment="1">
      <alignment horizontal="center" vertical="center"/>
    </xf>
    <xf numFmtId="165" fontId="17" fillId="2" borderId="71" xfId="2" applyNumberFormat="1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right" vertical="center"/>
    </xf>
    <xf numFmtId="0" fontId="20" fillId="2" borderId="24" xfId="0" applyFont="1" applyFill="1" applyBorder="1" applyAlignment="1">
      <alignment horizontal="right" vertical="center"/>
    </xf>
    <xf numFmtId="165" fontId="20" fillId="2" borderId="24" xfId="0" applyNumberFormat="1" applyFont="1" applyFill="1" applyBorder="1" applyAlignment="1">
      <alignment horizontal="center" vertical="center"/>
    </xf>
    <xf numFmtId="165" fontId="20" fillId="2" borderId="25" xfId="0" applyNumberFormat="1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4" xfId="0" applyFont="1" applyFill="1" applyBorder="1" applyAlignment="1">
      <alignment horizontal="center" vertical="center"/>
    </xf>
    <xf numFmtId="0" fontId="21" fillId="2" borderId="25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</cellXfs>
  <cellStyles count="3">
    <cellStyle name="Hypertextový odkaz" xfId="1" builtinId="8"/>
    <cellStyle name="Měna" xfId="2" builtinId="4"/>
    <cellStyle name="Normální" xfId="0" builtinId="0"/>
  </cellStyles>
  <dxfs count="11"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  <dxf>
      <font>
        <b/>
        <i val="0"/>
        <strike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38099</xdr:colOff>
      <xdr:row>95</xdr:row>
      <xdr:rowOff>0</xdr:rowOff>
    </xdr:from>
    <xdr:ext cx="1370828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8E29ECD6-2808-4B94-8FA6-15236C3D9464}"/>
            </a:ext>
          </a:extLst>
        </xdr:cNvPr>
        <xdr:cNvSpPr txBox="1"/>
      </xdr:nvSpPr>
      <xdr:spPr>
        <a:xfrm>
          <a:off x="38099" y="327433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  <xdr:oneCellAnchor>
    <xdr:from>
      <xdr:col>8</xdr:col>
      <xdr:colOff>693265</xdr:colOff>
      <xdr:row>95</xdr:row>
      <xdr:rowOff>0</xdr:rowOff>
    </xdr:from>
    <xdr:ext cx="1370828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EC83F63A-AE6A-47EA-86B5-382B321F3C2B}"/>
            </a:ext>
          </a:extLst>
        </xdr:cNvPr>
        <xdr:cNvSpPr txBox="1"/>
      </xdr:nvSpPr>
      <xdr:spPr>
        <a:xfrm>
          <a:off x="2655415" y="32736911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cs-CZ" sz="1100" u="sng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104774</xdr:colOff>
      <xdr:row>35</xdr:row>
      <xdr:rowOff>215470</xdr:rowOff>
    </xdr:from>
    <xdr:ext cx="1370828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7E4ED55C-489F-4533-AA2B-2EEE400B0BBA}"/>
            </a:ext>
          </a:extLst>
        </xdr:cNvPr>
        <xdr:cNvSpPr txBox="1"/>
      </xdr:nvSpPr>
      <xdr:spPr>
        <a:xfrm>
          <a:off x="104774" y="7406845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zhotovitel:</a:t>
          </a:r>
          <a:endParaRPr lang="cs-CZ" sz="1100" u="sng"/>
        </a:p>
      </xdr:txBody>
    </xdr:sp>
    <xdr:clientData/>
  </xdr:oneCellAnchor>
  <xdr:oneCellAnchor>
    <xdr:from>
      <xdr:col>5</xdr:col>
      <xdr:colOff>636115</xdr:colOff>
      <xdr:row>35</xdr:row>
      <xdr:rowOff>199511</xdr:rowOff>
    </xdr:from>
    <xdr:ext cx="1370828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8EF318DA-1480-458D-A979-C01FE1F0590B}"/>
            </a:ext>
          </a:extLst>
        </xdr:cNvPr>
        <xdr:cNvSpPr txBox="1"/>
      </xdr:nvSpPr>
      <xdr:spPr>
        <a:xfrm>
          <a:off x="3350740" y="7390886"/>
          <a:ext cx="137082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cs-CZ" sz="1100" u="sng"/>
            <a:t>Podpis</a:t>
          </a:r>
          <a:r>
            <a:rPr lang="cs-CZ" sz="1100" u="sng" baseline="0"/>
            <a:t> objednatel:</a:t>
          </a:r>
          <a:endParaRPr lang="cs-CZ" sz="1100" u="sng"/>
        </a:p>
      </xdr:txBody>
    </xdr:sp>
    <xdr:clientData/>
  </xdr:oneCellAnchor>
  <xdr:twoCellAnchor>
    <xdr:from>
      <xdr:col>2</xdr:col>
      <xdr:colOff>38615</xdr:colOff>
      <xdr:row>39</xdr:row>
      <xdr:rowOff>695068</xdr:rowOff>
    </xdr:from>
    <xdr:to>
      <xdr:col>5</xdr:col>
      <xdr:colOff>135152</xdr:colOff>
      <xdr:row>39</xdr:row>
      <xdr:rowOff>695068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F55193C6-D21A-4A41-A1A1-3884C0AEDF73}"/>
            </a:ext>
          </a:extLst>
        </xdr:cNvPr>
        <xdr:cNvCxnSpPr/>
      </xdr:nvCxnSpPr>
      <xdr:spPr>
        <a:xfrm>
          <a:off x="991115" y="8791318"/>
          <a:ext cx="1877712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212382</xdr:colOff>
      <xdr:row>39</xdr:row>
      <xdr:rowOff>682196</xdr:rowOff>
    </xdr:from>
    <xdr:to>
      <xdr:col>10</xdr:col>
      <xdr:colOff>167331</xdr:colOff>
      <xdr:row>39</xdr:row>
      <xdr:rowOff>682196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3029EF15-B544-4B25-A545-D3630257AE9F}"/>
            </a:ext>
          </a:extLst>
        </xdr:cNvPr>
        <xdr:cNvCxnSpPr/>
      </xdr:nvCxnSpPr>
      <xdr:spPr>
        <a:xfrm>
          <a:off x="4260507" y="8778446"/>
          <a:ext cx="1698024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390524</xdr:colOff>
      <xdr:row>1</xdr:row>
      <xdr:rowOff>85725</xdr:rowOff>
    </xdr:from>
    <xdr:to>
      <xdr:col>5</xdr:col>
      <xdr:colOff>552449</xdr:colOff>
      <xdr:row>4</xdr:row>
      <xdr:rowOff>231149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6EB5582D-F210-428D-A2D0-8F60E50DA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285750"/>
          <a:ext cx="2714625" cy="726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8.85546875" defaultRowHeight="15" x14ac:dyDescent="0.25"/>
  <sheetData/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101"/>
  <sheetViews>
    <sheetView tabSelected="1" view="pageBreakPreview" topLeftCell="D2" zoomScale="139" zoomScaleNormal="100" zoomScaleSheetLayoutView="139" workbookViewId="0">
      <selection activeCell="D2" sqref="D2:N2"/>
    </sheetView>
  </sheetViews>
  <sheetFormatPr defaultColWidth="8.85546875" defaultRowHeight="15" x14ac:dyDescent="0.25"/>
  <cols>
    <col min="1" max="3" width="9.140625" hidden="1" customWidth="1"/>
    <col min="4" max="4" width="1.42578125" customWidth="1"/>
    <col min="5" max="5" width="4" customWidth="1"/>
    <col min="6" max="6" width="6" customWidth="1"/>
    <col min="8" max="8" width="9.140625" customWidth="1"/>
    <col min="9" max="9" width="11.140625" customWidth="1"/>
    <col min="10" max="10" width="8.42578125" customWidth="1"/>
    <col min="11" max="11" width="9.140625" hidden="1" customWidth="1"/>
    <col min="12" max="12" width="15.85546875" customWidth="1"/>
    <col min="14" max="14" width="8.85546875" customWidth="1"/>
    <col min="15" max="15" width="0.140625" customWidth="1"/>
    <col min="19" max="19" width="16.85546875" bestFit="1" customWidth="1"/>
    <col min="20" max="20" width="15.42578125" bestFit="1" customWidth="1"/>
  </cols>
  <sheetData>
    <row r="1" spans="4:33" ht="15.75" hidden="1" thickBot="1" x14ac:dyDescent="0.3"/>
    <row r="2" spans="4:33" ht="15.75" thickBot="1" x14ac:dyDescent="0.3">
      <c r="D2" s="58" t="s">
        <v>134</v>
      </c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4:33" ht="12.95" customHeight="1" thickBot="1" x14ac:dyDescent="0.3">
      <c r="E3" s="25" t="s">
        <v>3</v>
      </c>
      <c r="F3" s="64" t="s">
        <v>4</v>
      </c>
      <c r="G3" s="65"/>
      <c r="H3" s="65"/>
      <c r="I3" s="66"/>
      <c r="J3" s="26" t="s">
        <v>14</v>
      </c>
      <c r="K3" s="27"/>
      <c r="L3" s="28" t="s">
        <v>5</v>
      </c>
      <c r="M3" s="64" t="s">
        <v>6</v>
      </c>
      <c r="N3" s="65"/>
      <c r="O3" s="66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</row>
    <row r="4" spans="4:33" ht="19.5" customHeight="1" thickBot="1" x14ac:dyDescent="0.3">
      <c r="E4" s="60" t="s">
        <v>57</v>
      </c>
      <c r="F4" s="61"/>
      <c r="G4" s="61"/>
      <c r="H4" s="61"/>
      <c r="I4" s="61"/>
      <c r="J4" s="61"/>
      <c r="K4" s="61"/>
      <c r="L4" s="61"/>
      <c r="M4" s="61"/>
      <c r="N4" s="61"/>
      <c r="O4" s="62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</row>
    <row r="5" spans="4:33" ht="15" customHeight="1" thickBot="1" x14ac:dyDescent="0.3">
      <c r="E5" s="43">
        <v>1</v>
      </c>
      <c r="F5" s="68" t="s">
        <v>18</v>
      </c>
      <c r="G5" s="68"/>
      <c r="H5" s="68"/>
      <c r="I5" s="68"/>
      <c r="J5" s="44">
        <v>1</v>
      </c>
      <c r="K5" s="44"/>
      <c r="L5" s="11"/>
      <c r="M5" s="49">
        <f>J5*L5</f>
        <v>0</v>
      </c>
      <c r="N5" s="50"/>
      <c r="O5" s="51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</row>
    <row r="6" spans="4:33" ht="15" customHeight="1" thickBot="1" x14ac:dyDescent="0.3">
      <c r="E6" s="1">
        <v>2</v>
      </c>
      <c r="F6" s="67" t="s">
        <v>68</v>
      </c>
      <c r="G6" s="67"/>
      <c r="H6" s="67"/>
      <c r="I6" s="67"/>
      <c r="J6" s="42">
        <v>1</v>
      </c>
      <c r="K6" s="42"/>
      <c r="L6" s="3"/>
      <c r="M6" s="49">
        <f t="shared" ref="M6:M25" si="0">J6*L6</f>
        <v>0</v>
      </c>
      <c r="N6" s="50"/>
      <c r="O6" s="51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</row>
    <row r="7" spans="4:33" ht="15.75" thickBot="1" x14ac:dyDescent="0.3">
      <c r="E7" s="1">
        <v>3</v>
      </c>
      <c r="F7" s="59" t="s">
        <v>19</v>
      </c>
      <c r="G7" s="59"/>
      <c r="H7" s="59"/>
      <c r="I7" s="59"/>
      <c r="J7" s="42">
        <v>1</v>
      </c>
      <c r="K7" s="42">
        <v>0</v>
      </c>
      <c r="L7" s="3"/>
      <c r="M7" s="49">
        <f t="shared" si="0"/>
        <v>0</v>
      </c>
      <c r="N7" s="50"/>
      <c r="O7" s="51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4:33" ht="15.75" thickBot="1" x14ac:dyDescent="0.3">
      <c r="E8" s="1">
        <v>4</v>
      </c>
      <c r="F8" s="59" t="s">
        <v>74</v>
      </c>
      <c r="G8" s="59"/>
      <c r="H8" s="59"/>
      <c r="I8" s="59"/>
      <c r="J8" s="42">
        <v>1</v>
      </c>
      <c r="K8" s="42">
        <v>0</v>
      </c>
      <c r="L8" s="3"/>
      <c r="M8" s="49">
        <f t="shared" si="0"/>
        <v>0</v>
      </c>
      <c r="N8" s="50"/>
      <c r="O8" s="51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</row>
    <row r="9" spans="4:33" ht="15.75" thickBot="1" x14ac:dyDescent="0.3">
      <c r="E9" s="1">
        <v>5</v>
      </c>
      <c r="F9" s="59" t="s">
        <v>20</v>
      </c>
      <c r="G9" s="59"/>
      <c r="H9" s="59"/>
      <c r="I9" s="59"/>
      <c r="J9" s="42">
        <v>1</v>
      </c>
      <c r="K9" s="42">
        <v>0</v>
      </c>
      <c r="L9" s="3"/>
      <c r="M9" s="49">
        <f t="shared" si="0"/>
        <v>0</v>
      </c>
      <c r="N9" s="50"/>
      <c r="O9" s="51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</row>
    <row r="10" spans="4:33" ht="15.75" thickBot="1" x14ac:dyDescent="0.3">
      <c r="E10" s="1">
        <v>6</v>
      </c>
      <c r="F10" s="59" t="s">
        <v>72</v>
      </c>
      <c r="G10" s="59"/>
      <c r="H10" s="59"/>
      <c r="I10" s="59"/>
      <c r="J10" s="42">
        <v>1</v>
      </c>
      <c r="K10" s="42">
        <v>0</v>
      </c>
      <c r="L10" s="3"/>
      <c r="M10" s="49">
        <f t="shared" si="0"/>
        <v>0</v>
      </c>
      <c r="N10" s="50"/>
      <c r="O10" s="51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</row>
    <row r="11" spans="4:33" ht="15.75" thickBot="1" x14ac:dyDescent="0.3">
      <c r="E11" s="1">
        <v>7</v>
      </c>
      <c r="F11" s="59" t="s">
        <v>21</v>
      </c>
      <c r="G11" s="59"/>
      <c r="H11" s="59"/>
      <c r="I11" s="59"/>
      <c r="J11" s="42">
        <v>10</v>
      </c>
      <c r="K11" s="42">
        <v>0</v>
      </c>
      <c r="L11" s="3"/>
      <c r="M11" s="49">
        <f t="shared" si="0"/>
        <v>0</v>
      </c>
      <c r="N11" s="50"/>
      <c r="O11" s="51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</row>
    <row r="12" spans="4:33" ht="15.75" thickBot="1" x14ac:dyDescent="0.3">
      <c r="E12" s="1">
        <v>8</v>
      </c>
      <c r="F12" s="59" t="s">
        <v>131</v>
      </c>
      <c r="G12" s="59"/>
      <c r="H12" s="59"/>
      <c r="I12" s="59"/>
      <c r="J12" s="42">
        <v>16</v>
      </c>
      <c r="K12" s="42">
        <v>0</v>
      </c>
      <c r="L12" s="3"/>
      <c r="M12" s="49">
        <f t="shared" si="0"/>
        <v>0</v>
      </c>
      <c r="N12" s="50"/>
      <c r="O12" s="51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</row>
    <row r="13" spans="4:33" ht="15.75" thickBot="1" x14ac:dyDescent="0.3">
      <c r="E13" s="1">
        <v>9</v>
      </c>
      <c r="F13" s="59" t="s">
        <v>9</v>
      </c>
      <c r="G13" s="59"/>
      <c r="H13" s="59"/>
      <c r="I13" s="59"/>
      <c r="J13" s="42">
        <v>1</v>
      </c>
      <c r="K13" s="42">
        <v>0</v>
      </c>
      <c r="L13" s="3"/>
      <c r="M13" s="49">
        <f t="shared" si="0"/>
        <v>0</v>
      </c>
      <c r="N13" s="50"/>
      <c r="O13" s="51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</row>
    <row r="14" spans="4:33" ht="15.75" thickBot="1" x14ac:dyDescent="0.3">
      <c r="E14" s="1">
        <v>10</v>
      </c>
      <c r="F14" s="59" t="s">
        <v>10</v>
      </c>
      <c r="G14" s="59"/>
      <c r="H14" s="59"/>
      <c r="I14" s="59"/>
      <c r="J14" s="42">
        <v>1</v>
      </c>
      <c r="K14" s="42">
        <v>0</v>
      </c>
      <c r="L14" s="3"/>
      <c r="M14" s="49">
        <f t="shared" si="0"/>
        <v>0</v>
      </c>
      <c r="N14" s="50"/>
      <c r="O14" s="51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</row>
    <row r="15" spans="4:33" ht="15.75" thickBot="1" x14ac:dyDescent="0.3">
      <c r="E15" s="1">
        <v>11</v>
      </c>
      <c r="F15" s="59" t="s">
        <v>73</v>
      </c>
      <c r="G15" s="59"/>
      <c r="H15" s="59"/>
      <c r="I15" s="59"/>
      <c r="J15" s="42">
        <v>1</v>
      </c>
      <c r="K15" s="42">
        <v>0</v>
      </c>
      <c r="L15" s="3"/>
      <c r="M15" s="49">
        <f t="shared" si="0"/>
        <v>0</v>
      </c>
      <c r="N15" s="50"/>
      <c r="O15" s="51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</row>
    <row r="16" spans="4:33" ht="15.75" thickBot="1" x14ac:dyDescent="0.3">
      <c r="E16" s="1">
        <v>12</v>
      </c>
      <c r="F16" s="59" t="s">
        <v>67</v>
      </c>
      <c r="G16" s="59"/>
      <c r="H16" s="59"/>
      <c r="I16" s="59"/>
      <c r="J16" s="42">
        <v>1</v>
      </c>
      <c r="K16" s="42">
        <v>0</v>
      </c>
      <c r="L16" s="3"/>
      <c r="M16" s="49">
        <f t="shared" si="0"/>
        <v>0</v>
      </c>
      <c r="N16" s="50"/>
      <c r="O16" s="51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</row>
    <row r="17" spans="5:33" ht="15.75" thickBot="1" x14ac:dyDescent="0.3">
      <c r="E17" s="1">
        <v>13</v>
      </c>
      <c r="F17" s="59" t="s">
        <v>22</v>
      </c>
      <c r="G17" s="59"/>
      <c r="H17" s="59"/>
      <c r="I17" s="59"/>
      <c r="J17" s="42">
        <v>1</v>
      </c>
      <c r="K17" s="42">
        <v>0</v>
      </c>
      <c r="L17" s="3"/>
      <c r="M17" s="49">
        <f t="shared" si="0"/>
        <v>0</v>
      </c>
      <c r="N17" s="50"/>
      <c r="O17" s="51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</row>
    <row r="18" spans="5:33" ht="15.75" thickBot="1" x14ac:dyDescent="0.3">
      <c r="E18" s="1">
        <v>14</v>
      </c>
      <c r="F18" s="59" t="s">
        <v>132</v>
      </c>
      <c r="G18" s="59"/>
      <c r="H18" s="59"/>
      <c r="I18" s="59"/>
      <c r="J18" s="42">
        <v>1</v>
      </c>
      <c r="K18" s="42">
        <v>0</v>
      </c>
      <c r="L18" s="3"/>
      <c r="M18" s="49">
        <f t="shared" si="0"/>
        <v>0</v>
      </c>
      <c r="N18" s="50"/>
      <c r="O18" s="51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</row>
    <row r="19" spans="5:33" ht="15.75" thickBot="1" x14ac:dyDescent="0.3">
      <c r="E19" s="1">
        <v>15</v>
      </c>
      <c r="F19" s="59" t="s">
        <v>23</v>
      </c>
      <c r="G19" s="59"/>
      <c r="H19" s="59"/>
      <c r="I19" s="59"/>
      <c r="J19" s="42">
        <v>1</v>
      </c>
      <c r="K19" s="42">
        <v>0</v>
      </c>
      <c r="L19" s="3"/>
      <c r="M19" s="49">
        <f t="shared" si="0"/>
        <v>0</v>
      </c>
      <c r="N19" s="50"/>
      <c r="O19" s="51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</row>
    <row r="20" spans="5:33" ht="15.75" thickBot="1" x14ac:dyDescent="0.3">
      <c r="E20" s="1">
        <v>16</v>
      </c>
      <c r="F20" s="59" t="s">
        <v>56</v>
      </c>
      <c r="G20" s="59"/>
      <c r="H20" s="59"/>
      <c r="I20" s="59"/>
      <c r="J20" s="42">
        <v>1</v>
      </c>
      <c r="K20" s="42"/>
      <c r="L20" s="3"/>
      <c r="M20" s="49">
        <f t="shared" si="0"/>
        <v>0</v>
      </c>
      <c r="N20" s="50"/>
      <c r="O20" s="51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</row>
    <row r="21" spans="5:33" ht="15.75" thickBot="1" x14ac:dyDescent="0.3">
      <c r="E21" s="1">
        <v>17</v>
      </c>
      <c r="F21" s="59" t="s">
        <v>66</v>
      </c>
      <c r="G21" s="59"/>
      <c r="H21" s="59"/>
      <c r="I21" s="59"/>
      <c r="J21" s="42">
        <v>1</v>
      </c>
      <c r="K21" s="42"/>
      <c r="L21" s="3"/>
      <c r="M21" s="49">
        <f t="shared" si="0"/>
        <v>0</v>
      </c>
      <c r="N21" s="50"/>
      <c r="O21" s="51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</row>
    <row r="22" spans="5:33" ht="15.75" thickBot="1" x14ac:dyDescent="0.3">
      <c r="E22" s="1">
        <v>18</v>
      </c>
      <c r="F22" s="59" t="s">
        <v>24</v>
      </c>
      <c r="G22" s="59"/>
      <c r="H22" s="59"/>
      <c r="I22" s="59"/>
      <c r="J22" s="42">
        <v>1</v>
      </c>
      <c r="K22" s="42"/>
      <c r="L22" s="3"/>
      <c r="M22" s="49">
        <f t="shared" si="0"/>
        <v>0</v>
      </c>
      <c r="N22" s="50"/>
      <c r="O22" s="51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</row>
    <row r="23" spans="5:33" ht="15.75" thickBot="1" x14ac:dyDescent="0.3">
      <c r="E23" s="1">
        <v>19</v>
      </c>
      <c r="F23" s="59" t="s">
        <v>63</v>
      </c>
      <c r="G23" s="59"/>
      <c r="H23" s="59"/>
      <c r="I23" s="59"/>
      <c r="J23" s="42">
        <v>1</v>
      </c>
      <c r="K23" s="42"/>
      <c r="L23" s="3"/>
      <c r="M23" s="49">
        <f t="shared" si="0"/>
        <v>0</v>
      </c>
      <c r="N23" s="50"/>
      <c r="O23" s="51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</row>
    <row r="24" spans="5:33" ht="15.75" thickBot="1" x14ac:dyDescent="0.3">
      <c r="E24" s="1">
        <v>20</v>
      </c>
      <c r="F24" s="59" t="s">
        <v>64</v>
      </c>
      <c r="G24" s="59"/>
      <c r="H24" s="59"/>
      <c r="I24" s="59"/>
      <c r="J24" s="74">
        <v>1</v>
      </c>
      <c r="K24" s="74"/>
      <c r="L24" s="3"/>
      <c r="M24" s="49">
        <f t="shared" si="0"/>
        <v>0</v>
      </c>
      <c r="N24" s="50"/>
      <c r="O24" s="51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</row>
    <row r="25" spans="5:33" ht="15.75" thickBot="1" x14ac:dyDescent="0.3">
      <c r="E25" s="2">
        <v>21</v>
      </c>
      <c r="F25" s="63" t="s">
        <v>65</v>
      </c>
      <c r="G25" s="63"/>
      <c r="H25" s="63"/>
      <c r="I25" s="63"/>
      <c r="J25" s="73">
        <v>1</v>
      </c>
      <c r="K25" s="73"/>
      <c r="L25" s="4"/>
      <c r="M25" s="49">
        <f t="shared" si="0"/>
        <v>0</v>
      </c>
      <c r="N25" s="50"/>
      <c r="O25" s="51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5:33" ht="19.5" thickBot="1" x14ac:dyDescent="0.3">
      <c r="E26" s="60" t="s">
        <v>58</v>
      </c>
      <c r="F26" s="61"/>
      <c r="G26" s="61"/>
      <c r="H26" s="61"/>
      <c r="I26" s="61"/>
      <c r="J26" s="61"/>
      <c r="K26" s="61"/>
      <c r="L26" s="61"/>
      <c r="M26" s="61"/>
      <c r="N26" s="61"/>
      <c r="O26" s="6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</row>
    <row r="27" spans="5:33" ht="15.75" thickBot="1" x14ac:dyDescent="0.3">
      <c r="E27" s="43">
        <v>22</v>
      </c>
      <c r="F27" s="68" t="s">
        <v>25</v>
      </c>
      <c r="G27" s="68"/>
      <c r="H27" s="68"/>
      <c r="I27" s="68"/>
      <c r="J27" s="44">
        <v>1</v>
      </c>
      <c r="K27" s="44">
        <v>0</v>
      </c>
      <c r="L27" s="11"/>
      <c r="M27" s="49">
        <f>J27*L27</f>
        <v>0</v>
      </c>
      <c r="N27" s="50"/>
      <c r="O27" s="51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</row>
    <row r="28" spans="5:33" ht="15.75" thickBot="1" x14ac:dyDescent="0.3">
      <c r="E28" s="1">
        <v>23</v>
      </c>
      <c r="F28" s="59" t="s">
        <v>26</v>
      </c>
      <c r="G28" s="59"/>
      <c r="H28" s="59"/>
      <c r="I28" s="59"/>
      <c r="J28" s="42">
        <v>1</v>
      </c>
      <c r="K28" s="42">
        <v>0</v>
      </c>
      <c r="L28" s="3"/>
      <c r="M28" s="49">
        <f t="shared" ref="M28:M53" si="1">J28*L28</f>
        <v>0</v>
      </c>
      <c r="N28" s="50"/>
      <c r="O28" s="51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</row>
    <row r="29" spans="5:33" ht="15.75" thickBot="1" x14ac:dyDescent="0.3">
      <c r="E29" s="1">
        <v>24</v>
      </c>
      <c r="F29" s="59" t="s">
        <v>27</v>
      </c>
      <c r="G29" s="59"/>
      <c r="H29" s="59"/>
      <c r="I29" s="59"/>
      <c r="J29" s="42">
        <v>1</v>
      </c>
      <c r="K29" s="42">
        <v>0</v>
      </c>
      <c r="L29" s="3"/>
      <c r="M29" s="49">
        <f t="shared" si="1"/>
        <v>0</v>
      </c>
      <c r="N29" s="50"/>
      <c r="O29" s="51"/>
    </row>
    <row r="30" spans="5:33" ht="15.75" thickBot="1" x14ac:dyDescent="0.3">
      <c r="E30" s="1">
        <v>25</v>
      </c>
      <c r="F30" s="59" t="s">
        <v>28</v>
      </c>
      <c r="G30" s="59"/>
      <c r="H30" s="59"/>
      <c r="I30" s="59"/>
      <c r="J30" s="42">
        <v>1</v>
      </c>
      <c r="K30" s="42">
        <v>0</v>
      </c>
      <c r="L30" s="3"/>
      <c r="M30" s="49">
        <f t="shared" si="1"/>
        <v>0</v>
      </c>
      <c r="N30" s="50"/>
      <c r="O30" s="51"/>
    </row>
    <row r="31" spans="5:33" ht="15.75" thickBot="1" x14ac:dyDescent="0.3">
      <c r="E31" s="1">
        <v>26</v>
      </c>
      <c r="F31" s="59" t="s">
        <v>29</v>
      </c>
      <c r="G31" s="59"/>
      <c r="H31" s="59"/>
      <c r="I31" s="59"/>
      <c r="J31" s="42">
        <v>1</v>
      </c>
      <c r="K31" s="42">
        <v>0</v>
      </c>
      <c r="L31" s="3"/>
      <c r="M31" s="49">
        <f t="shared" si="1"/>
        <v>0</v>
      </c>
      <c r="N31" s="50"/>
      <c r="O31" s="51"/>
    </row>
    <row r="32" spans="5:33" ht="15.75" thickBot="1" x14ac:dyDescent="0.3">
      <c r="E32" s="1">
        <v>27</v>
      </c>
      <c r="F32" s="59" t="s">
        <v>30</v>
      </c>
      <c r="G32" s="59"/>
      <c r="H32" s="59"/>
      <c r="I32" s="59"/>
      <c r="J32" s="42">
        <v>1</v>
      </c>
      <c r="K32" s="42">
        <v>0</v>
      </c>
      <c r="L32" s="3"/>
      <c r="M32" s="49">
        <f t="shared" si="1"/>
        <v>0</v>
      </c>
      <c r="N32" s="50"/>
      <c r="O32" s="51"/>
    </row>
    <row r="33" spans="5:15" ht="15.75" thickBot="1" x14ac:dyDescent="0.3">
      <c r="E33" s="1">
        <v>28</v>
      </c>
      <c r="F33" s="59" t="s">
        <v>75</v>
      </c>
      <c r="G33" s="59"/>
      <c r="H33" s="59"/>
      <c r="I33" s="59"/>
      <c r="J33" s="42">
        <v>1</v>
      </c>
      <c r="K33" s="42">
        <v>0</v>
      </c>
      <c r="L33" s="3"/>
      <c r="M33" s="49">
        <f t="shared" si="1"/>
        <v>0</v>
      </c>
      <c r="N33" s="50"/>
      <c r="O33" s="51"/>
    </row>
    <row r="34" spans="5:15" ht="15.75" thickBot="1" x14ac:dyDescent="0.3">
      <c r="E34" s="1">
        <v>29</v>
      </c>
      <c r="F34" s="59" t="s">
        <v>54</v>
      </c>
      <c r="G34" s="59"/>
      <c r="H34" s="59"/>
      <c r="I34" s="59"/>
      <c r="J34" s="42">
        <v>1</v>
      </c>
      <c r="K34" s="42">
        <v>0</v>
      </c>
      <c r="L34" s="3"/>
      <c r="M34" s="49">
        <f t="shared" si="1"/>
        <v>0</v>
      </c>
      <c r="N34" s="50"/>
      <c r="O34" s="51"/>
    </row>
    <row r="35" spans="5:15" ht="15.75" thickBot="1" x14ac:dyDescent="0.3">
      <c r="E35" s="1">
        <v>30</v>
      </c>
      <c r="F35" s="59" t="s">
        <v>35</v>
      </c>
      <c r="G35" s="59"/>
      <c r="H35" s="59"/>
      <c r="I35" s="59"/>
      <c r="J35" s="42">
        <v>1</v>
      </c>
      <c r="K35" s="42">
        <v>0</v>
      </c>
      <c r="L35" s="3"/>
      <c r="M35" s="49">
        <f t="shared" si="1"/>
        <v>0</v>
      </c>
      <c r="N35" s="50"/>
      <c r="O35" s="51"/>
    </row>
    <row r="36" spans="5:15" ht="15.75" thickBot="1" x14ac:dyDescent="0.3">
      <c r="E36" s="1">
        <v>31</v>
      </c>
      <c r="F36" s="59" t="s">
        <v>31</v>
      </c>
      <c r="G36" s="59"/>
      <c r="H36" s="59"/>
      <c r="I36" s="59"/>
      <c r="J36" s="42">
        <v>1</v>
      </c>
      <c r="K36" s="42">
        <v>0</v>
      </c>
      <c r="L36" s="3"/>
      <c r="M36" s="49">
        <f t="shared" si="1"/>
        <v>0</v>
      </c>
      <c r="N36" s="50"/>
      <c r="O36" s="51"/>
    </row>
    <row r="37" spans="5:15" ht="15" customHeight="1" thickBot="1" x14ac:dyDescent="0.3">
      <c r="E37" s="1">
        <v>32</v>
      </c>
      <c r="F37" s="59" t="s">
        <v>32</v>
      </c>
      <c r="G37" s="59"/>
      <c r="H37" s="59"/>
      <c r="I37" s="59"/>
      <c r="J37" s="42">
        <v>1</v>
      </c>
      <c r="K37" s="42">
        <v>0</v>
      </c>
      <c r="L37" s="3"/>
      <c r="M37" s="49">
        <f t="shared" si="1"/>
        <v>0</v>
      </c>
      <c r="N37" s="50"/>
      <c r="O37" s="51"/>
    </row>
    <row r="38" spans="5:15" ht="15" customHeight="1" thickBot="1" x14ac:dyDescent="0.3">
      <c r="E38" s="1">
        <v>33</v>
      </c>
      <c r="F38" s="59" t="s">
        <v>33</v>
      </c>
      <c r="G38" s="59"/>
      <c r="H38" s="59"/>
      <c r="I38" s="59"/>
      <c r="J38" s="42">
        <v>1</v>
      </c>
      <c r="K38" s="42">
        <v>0</v>
      </c>
      <c r="L38" s="3"/>
      <c r="M38" s="49">
        <f t="shared" si="1"/>
        <v>0</v>
      </c>
      <c r="N38" s="50"/>
      <c r="O38" s="51"/>
    </row>
    <row r="39" spans="5:15" ht="15" customHeight="1" thickBot="1" x14ac:dyDescent="0.3">
      <c r="E39" s="1">
        <v>34</v>
      </c>
      <c r="F39" s="59" t="s">
        <v>51</v>
      </c>
      <c r="G39" s="59"/>
      <c r="H39" s="59"/>
      <c r="I39" s="59"/>
      <c r="J39" s="42">
        <v>1</v>
      </c>
      <c r="K39" s="42">
        <v>0</v>
      </c>
      <c r="L39" s="3"/>
      <c r="M39" s="49">
        <f t="shared" si="1"/>
        <v>0</v>
      </c>
      <c r="N39" s="50"/>
      <c r="O39" s="51"/>
    </row>
    <row r="40" spans="5:15" ht="15.75" customHeight="1" thickBot="1" x14ac:dyDescent="0.3">
      <c r="E40" s="1">
        <v>36</v>
      </c>
      <c r="F40" s="59" t="s">
        <v>34</v>
      </c>
      <c r="G40" s="59"/>
      <c r="H40" s="59"/>
      <c r="I40" s="59"/>
      <c r="J40" s="42">
        <v>1</v>
      </c>
      <c r="K40" s="42">
        <v>0</v>
      </c>
      <c r="L40" s="3"/>
      <c r="M40" s="49">
        <f t="shared" si="1"/>
        <v>0</v>
      </c>
      <c r="N40" s="50"/>
      <c r="O40" s="51"/>
    </row>
    <row r="41" spans="5:15" ht="15.75" thickBot="1" x14ac:dyDescent="0.3">
      <c r="E41" s="1">
        <v>37</v>
      </c>
      <c r="F41" s="59" t="s">
        <v>36</v>
      </c>
      <c r="G41" s="59"/>
      <c r="H41" s="59"/>
      <c r="I41" s="59"/>
      <c r="J41" s="69">
        <v>1</v>
      </c>
      <c r="K41" s="69"/>
      <c r="L41" s="3"/>
      <c r="M41" s="49">
        <f t="shared" si="1"/>
        <v>0</v>
      </c>
      <c r="N41" s="50"/>
      <c r="O41" s="51"/>
    </row>
    <row r="42" spans="5:15" ht="15.75" thickBot="1" x14ac:dyDescent="0.3">
      <c r="E42" s="1">
        <v>38</v>
      </c>
      <c r="F42" s="59" t="s">
        <v>37</v>
      </c>
      <c r="G42" s="59"/>
      <c r="H42" s="59"/>
      <c r="I42" s="59"/>
      <c r="J42" s="69">
        <v>1</v>
      </c>
      <c r="K42" s="69"/>
      <c r="L42" s="3"/>
      <c r="M42" s="49">
        <f t="shared" si="1"/>
        <v>0</v>
      </c>
      <c r="N42" s="50"/>
      <c r="O42" s="51"/>
    </row>
    <row r="43" spans="5:15" ht="15.75" thickBot="1" x14ac:dyDescent="0.3">
      <c r="E43" s="1">
        <v>39</v>
      </c>
      <c r="F43" s="59" t="s">
        <v>85</v>
      </c>
      <c r="G43" s="59"/>
      <c r="H43" s="59"/>
      <c r="I43" s="59"/>
      <c r="J43" s="69">
        <v>1</v>
      </c>
      <c r="K43" s="69"/>
      <c r="L43" s="3"/>
      <c r="M43" s="49">
        <f t="shared" si="1"/>
        <v>0</v>
      </c>
      <c r="N43" s="50"/>
      <c r="O43" s="51"/>
    </row>
    <row r="44" spans="5:15" ht="15.75" customHeight="1" thickBot="1" x14ac:dyDescent="0.3">
      <c r="E44" s="1">
        <v>40</v>
      </c>
      <c r="F44" s="59" t="s">
        <v>38</v>
      </c>
      <c r="G44" s="59"/>
      <c r="H44" s="59"/>
      <c r="I44" s="59"/>
      <c r="J44" s="42">
        <v>1</v>
      </c>
      <c r="K44" s="42">
        <v>0</v>
      </c>
      <c r="L44" s="3"/>
      <c r="M44" s="49">
        <f t="shared" si="1"/>
        <v>0</v>
      </c>
      <c r="N44" s="50"/>
      <c r="O44" s="51"/>
    </row>
    <row r="45" spans="5:15" ht="15.75" thickBot="1" x14ac:dyDescent="0.3">
      <c r="E45" s="1">
        <v>41</v>
      </c>
      <c r="F45" s="59" t="s">
        <v>76</v>
      </c>
      <c r="G45" s="59"/>
      <c r="H45" s="59"/>
      <c r="I45" s="59"/>
      <c r="J45" s="42">
        <v>1</v>
      </c>
      <c r="K45" s="42">
        <v>0</v>
      </c>
      <c r="L45" s="3"/>
      <c r="M45" s="49">
        <f t="shared" si="1"/>
        <v>0</v>
      </c>
      <c r="N45" s="50"/>
      <c r="O45" s="51"/>
    </row>
    <row r="46" spans="5:15" ht="15.75" thickBot="1" x14ac:dyDescent="0.3">
      <c r="E46" s="1">
        <v>42</v>
      </c>
      <c r="F46" s="59" t="s">
        <v>11</v>
      </c>
      <c r="G46" s="59"/>
      <c r="H46" s="59"/>
      <c r="I46" s="59"/>
      <c r="J46" s="42">
        <v>1</v>
      </c>
      <c r="K46" s="42">
        <v>0</v>
      </c>
      <c r="L46" s="3"/>
      <c r="M46" s="49">
        <f t="shared" si="1"/>
        <v>0</v>
      </c>
      <c r="N46" s="50"/>
      <c r="O46" s="51"/>
    </row>
    <row r="47" spans="5:15" ht="15.75" thickBot="1" x14ac:dyDescent="0.3">
      <c r="E47" s="1">
        <v>43</v>
      </c>
      <c r="F47" s="59" t="s">
        <v>39</v>
      </c>
      <c r="G47" s="59"/>
      <c r="H47" s="59"/>
      <c r="I47" s="59"/>
      <c r="J47" s="42">
        <v>1</v>
      </c>
      <c r="K47" s="42">
        <v>0</v>
      </c>
      <c r="L47" s="3"/>
      <c r="M47" s="49">
        <f t="shared" si="1"/>
        <v>0</v>
      </c>
      <c r="N47" s="50"/>
      <c r="O47" s="51"/>
    </row>
    <row r="48" spans="5:15" ht="15.75" thickBot="1" x14ac:dyDescent="0.3">
      <c r="E48" s="1">
        <v>44</v>
      </c>
      <c r="F48" s="59" t="s">
        <v>40</v>
      </c>
      <c r="G48" s="59"/>
      <c r="H48" s="59"/>
      <c r="I48" s="59"/>
      <c r="J48" s="42">
        <v>1</v>
      </c>
      <c r="K48" s="42">
        <v>0</v>
      </c>
      <c r="L48" s="3"/>
      <c r="M48" s="49">
        <f t="shared" si="1"/>
        <v>0</v>
      </c>
      <c r="N48" s="50"/>
      <c r="O48" s="51"/>
    </row>
    <row r="49" spans="5:15" ht="15" customHeight="1" thickBot="1" x14ac:dyDescent="0.3">
      <c r="E49" s="1">
        <v>45</v>
      </c>
      <c r="F49" s="59" t="s">
        <v>41</v>
      </c>
      <c r="G49" s="59"/>
      <c r="H49" s="59"/>
      <c r="I49" s="59"/>
      <c r="J49" s="42">
        <v>1</v>
      </c>
      <c r="K49" s="42">
        <v>0</v>
      </c>
      <c r="L49" s="3"/>
      <c r="M49" s="49">
        <f t="shared" si="1"/>
        <v>0</v>
      </c>
      <c r="N49" s="50"/>
      <c r="O49" s="51"/>
    </row>
    <row r="50" spans="5:15" ht="15.75" thickBot="1" x14ac:dyDescent="0.3">
      <c r="E50" s="1">
        <v>46</v>
      </c>
      <c r="F50" s="59" t="s">
        <v>42</v>
      </c>
      <c r="G50" s="59"/>
      <c r="H50" s="59"/>
      <c r="I50" s="59"/>
      <c r="J50" s="42">
        <v>1</v>
      </c>
      <c r="K50" s="42">
        <v>0</v>
      </c>
      <c r="L50" s="3"/>
      <c r="M50" s="49">
        <f t="shared" si="1"/>
        <v>0</v>
      </c>
      <c r="N50" s="50"/>
      <c r="O50" s="51"/>
    </row>
    <row r="51" spans="5:15" ht="15.75" thickBot="1" x14ac:dyDescent="0.3">
      <c r="E51" s="1">
        <v>47</v>
      </c>
      <c r="F51" s="59" t="s">
        <v>43</v>
      </c>
      <c r="G51" s="59"/>
      <c r="H51" s="59"/>
      <c r="I51" s="59"/>
      <c r="J51" s="42">
        <v>5</v>
      </c>
      <c r="K51" s="42">
        <v>0</v>
      </c>
      <c r="L51" s="3"/>
      <c r="M51" s="49">
        <f t="shared" si="1"/>
        <v>0</v>
      </c>
      <c r="N51" s="50"/>
      <c r="O51" s="51"/>
    </row>
    <row r="52" spans="5:15" ht="15.75" thickBot="1" x14ac:dyDescent="0.3">
      <c r="E52" s="1">
        <v>48</v>
      </c>
      <c r="F52" s="59" t="s">
        <v>46</v>
      </c>
      <c r="G52" s="59"/>
      <c r="H52" s="59"/>
      <c r="I52" s="59"/>
      <c r="J52" s="42">
        <v>1</v>
      </c>
      <c r="K52" s="42">
        <v>0</v>
      </c>
      <c r="L52" s="3"/>
      <c r="M52" s="49">
        <f t="shared" si="1"/>
        <v>0</v>
      </c>
      <c r="N52" s="50"/>
      <c r="O52" s="51"/>
    </row>
    <row r="53" spans="5:15" ht="15.75" thickBot="1" x14ac:dyDescent="0.3">
      <c r="E53" s="2">
        <v>50</v>
      </c>
      <c r="F53" s="63" t="s">
        <v>44</v>
      </c>
      <c r="G53" s="63"/>
      <c r="H53" s="63"/>
      <c r="I53" s="63"/>
      <c r="J53" s="45">
        <v>1</v>
      </c>
      <c r="K53" s="45">
        <v>0</v>
      </c>
      <c r="L53" s="4"/>
      <c r="M53" s="49">
        <f t="shared" si="1"/>
        <v>0</v>
      </c>
      <c r="N53" s="50"/>
      <c r="O53" s="51"/>
    </row>
    <row r="54" spans="5:15" ht="19.5" thickBot="1" x14ac:dyDescent="0.3">
      <c r="E54" s="60" t="s">
        <v>8</v>
      </c>
      <c r="F54" s="61"/>
      <c r="G54" s="61"/>
      <c r="H54" s="61"/>
      <c r="I54" s="61"/>
      <c r="J54" s="61"/>
      <c r="K54" s="61"/>
      <c r="L54" s="61"/>
      <c r="M54" s="61"/>
      <c r="N54" s="61"/>
      <c r="O54" s="62"/>
    </row>
    <row r="55" spans="5:15" ht="15.75" thickBot="1" x14ac:dyDescent="0.3">
      <c r="E55" s="1">
        <v>51</v>
      </c>
      <c r="F55" s="70" t="s">
        <v>79</v>
      </c>
      <c r="G55" s="71"/>
      <c r="H55" s="71"/>
      <c r="I55" s="72"/>
      <c r="J55" s="5">
        <v>1</v>
      </c>
      <c r="K55" s="5">
        <v>0</v>
      </c>
      <c r="L55" s="3"/>
      <c r="M55" s="49">
        <f>J55*L55</f>
        <v>0</v>
      </c>
      <c r="N55" s="50"/>
      <c r="O55" s="51"/>
    </row>
    <row r="56" spans="5:15" ht="15.75" thickBot="1" x14ac:dyDescent="0.3">
      <c r="E56" s="1">
        <v>52</v>
      </c>
      <c r="F56" s="46" t="s">
        <v>78</v>
      </c>
      <c r="G56" s="47"/>
      <c r="H56" s="47"/>
      <c r="I56" s="48"/>
      <c r="J56" s="5">
        <v>1</v>
      </c>
      <c r="K56" s="5">
        <v>0</v>
      </c>
      <c r="L56" s="3"/>
      <c r="M56" s="49">
        <f t="shared" ref="M56:M60" si="2">J56*L56</f>
        <v>0</v>
      </c>
      <c r="N56" s="50"/>
      <c r="O56" s="51"/>
    </row>
    <row r="57" spans="5:15" ht="15.75" thickBot="1" x14ac:dyDescent="0.3">
      <c r="E57" s="1">
        <v>53</v>
      </c>
      <c r="F57" s="46" t="s">
        <v>12</v>
      </c>
      <c r="G57" s="47"/>
      <c r="H57" s="47"/>
      <c r="I57" s="48"/>
      <c r="J57" s="5">
        <v>4</v>
      </c>
      <c r="K57" s="5">
        <v>0</v>
      </c>
      <c r="L57" s="3"/>
      <c r="M57" s="49">
        <f t="shared" si="2"/>
        <v>0</v>
      </c>
      <c r="N57" s="50"/>
      <c r="O57" s="51"/>
    </row>
    <row r="58" spans="5:15" ht="15.75" thickBot="1" x14ac:dyDescent="0.3">
      <c r="E58" s="1">
        <v>54</v>
      </c>
      <c r="F58" s="46" t="s">
        <v>13</v>
      </c>
      <c r="G58" s="47"/>
      <c r="H58" s="47"/>
      <c r="I58" s="48"/>
      <c r="J58" s="5">
        <v>1</v>
      </c>
      <c r="K58" s="5">
        <v>0</v>
      </c>
      <c r="L58" s="3"/>
      <c r="M58" s="49">
        <f t="shared" si="2"/>
        <v>0</v>
      </c>
      <c r="N58" s="50"/>
      <c r="O58" s="51"/>
    </row>
    <row r="59" spans="5:15" ht="15.75" thickBot="1" x14ac:dyDescent="0.3">
      <c r="E59" s="1">
        <v>55</v>
      </c>
      <c r="F59" s="46" t="s">
        <v>45</v>
      </c>
      <c r="G59" s="47"/>
      <c r="H59" s="47"/>
      <c r="I59" s="48"/>
      <c r="J59" s="5">
        <v>1</v>
      </c>
      <c r="K59" s="5">
        <v>0</v>
      </c>
      <c r="L59" s="3"/>
      <c r="M59" s="49">
        <f t="shared" si="2"/>
        <v>0</v>
      </c>
      <c r="N59" s="50"/>
      <c r="O59" s="51"/>
    </row>
    <row r="60" spans="5:15" ht="15.75" thickBot="1" x14ac:dyDescent="0.3">
      <c r="E60" s="1">
        <v>56</v>
      </c>
      <c r="F60" s="55" t="s">
        <v>77</v>
      </c>
      <c r="G60" s="56"/>
      <c r="H60" s="56"/>
      <c r="I60" s="57"/>
      <c r="J60" s="5">
        <v>1</v>
      </c>
      <c r="K60" s="5">
        <v>0</v>
      </c>
      <c r="L60" s="4"/>
      <c r="M60" s="49">
        <f t="shared" si="2"/>
        <v>0</v>
      </c>
      <c r="N60" s="50"/>
      <c r="O60" s="51"/>
    </row>
    <row r="61" spans="5:15" ht="18.75" x14ac:dyDescent="0.25">
      <c r="E61" s="78" t="s">
        <v>7</v>
      </c>
      <c r="F61" s="79"/>
      <c r="G61" s="79"/>
      <c r="H61" s="79"/>
      <c r="I61" s="79"/>
      <c r="J61" s="79"/>
      <c r="K61" s="79"/>
      <c r="L61" s="79"/>
      <c r="M61" s="79"/>
      <c r="N61" s="79"/>
      <c r="O61" s="80"/>
    </row>
    <row r="62" spans="5:15" x14ac:dyDescent="0.25">
      <c r="E62" s="1">
        <v>57</v>
      </c>
      <c r="F62" s="46" t="s">
        <v>15</v>
      </c>
      <c r="G62" s="47"/>
      <c r="H62" s="47"/>
      <c r="I62" s="48"/>
      <c r="J62" s="42">
        <v>10</v>
      </c>
      <c r="K62" s="5">
        <v>0</v>
      </c>
      <c r="L62" s="3"/>
      <c r="M62" s="52">
        <f>J62*L62</f>
        <v>0</v>
      </c>
      <c r="N62" s="53"/>
      <c r="O62" s="54"/>
    </row>
    <row r="63" spans="5:15" x14ac:dyDescent="0.25">
      <c r="E63" s="1">
        <v>58</v>
      </c>
      <c r="F63" s="46" t="s">
        <v>16</v>
      </c>
      <c r="G63" s="47"/>
      <c r="H63" s="47"/>
      <c r="I63" s="48"/>
      <c r="J63" s="5">
        <v>2</v>
      </c>
      <c r="K63" s="5">
        <v>0</v>
      </c>
      <c r="L63" s="3"/>
      <c r="M63" s="52">
        <f t="shared" ref="M63:M65" si="3">J63*L63</f>
        <v>0</v>
      </c>
      <c r="N63" s="53"/>
      <c r="O63" s="54"/>
    </row>
    <row r="64" spans="5:15" x14ac:dyDescent="0.25">
      <c r="E64" s="1">
        <v>59</v>
      </c>
      <c r="F64" s="46" t="s">
        <v>47</v>
      </c>
      <c r="G64" s="47"/>
      <c r="H64" s="47"/>
      <c r="I64" s="48"/>
      <c r="J64" s="5">
        <v>1</v>
      </c>
      <c r="K64" s="5">
        <v>0</v>
      </c>
      <c r="L64" s="3"/>
      <c r="M64" s="52">
        <f t="shared" si="3"/>
        <v>0</v>
      </c>
      <c r="N64" s="53"/>
      <c r="O64" s="54"/>
    </row>
    <row r="65" spans="5:20" ht="15.75" thickBot="1" x14ac:dyDescent="0.3">
      <c r="E65" s="2">
        <v>60</v>
      </c>
      <c r="F65" s="55" t="s">
        <v>17</v>
      </c>
      <c r="G65" s="56"/>
      <c r="H65" s="56"/>
      <c r="I65" s="57"/>
      <c r="J65" s="5">
        <v>3</v>
      </c>
      <c r="K65" s="5">
        <v>0</v>
      </c>
      <c r="L65" s="4"/>
      <c r="M65" s="52">
        <f t="shared" si="3"/>
        <v>0</v>
      </c>
      <c r="N65" s="53"/>
      <c r="O65" s="54"/>
    </row>
    <row r="66" spans="5:20" ht="18.75" x14ac:dyDescent="0.25">
      <c r="E66" s="78" t="s">
        <v>55</v>
      </c>
      <c r="F66" s="79"/>
      <c r="G66" s="79"/>
      <c r="H66" s="79"/>
      <c r="I66" s="79"/>
      <c r="J66" s="79"/>
      <c r="K66" s="79"/>
      <c r="L66" s="79"/>
      <c r="M66" s="79"/>
      <c r="N66" s="79"/>
      <c r="O66" s="80"/>
    </row>
    <row r="67" spans="5:20" x14ac:dyDescent="0.25">
      <c r="E67" s="1">
        <v>61</v>
      </c>
      <c r="F67" s="46" t="s">
        <v>82</v>
      </c>
      <c r="G67" s="47"/>
      <c r="H67" s="47"/>
      <c r="I67" s="48"/>
      <c r="J67" s="42">
        <v>1</v>
      </c>
      <c r="K67" s="5">
        <v>0</v>
      </c>
      <c r="L67" s="3"/>
      <c r="M67" s="52">
        <f>J67*L67</f>
        <v>0</v>
      </c>
      <c r="N67" s="53"/>
      <c r="O67" s="54"/>
    </row>
    <row r="68" spans="5:20" x14ac:dyDescent="0.25">
      <c r="E68" s="1">
        <v>62</v>
      </c>
      <c r="F68" s="46" t="s">
        <v>83</v>
      </c>
      <c r="G68" s="47"/>
      <c r="H68" s="47"/>
      <c r="I68" s="48"/>
      <c r="J68" s="42">
        <v>1</v>
      </c>
      <c r="K68" s="5">
        <v>0</v>
      </c>
      <c r="L68" s="3"/>
      <c r="M68" s="52">
        <f t="shared" ref="M68:M87" si="4">J68*L68</f>
        <v>0</v>
      </c>
      <c r="N68" s="53"/>
      <c r="O68" s="54"/>
    </row>
    <row r="69" spans="5:20" x14ac:dyDescent="0.25">
      <c r="E69" s="1">
        <v>63</v>
      </c>
      <c r="F69" s="46" t="s">
        <v>84</v>
      </c>
      <c r="G69" s="47"/>
      <c r="H69" s="47"/>
      <c r="I69" s="48"/>
      <c r="J69" s="42">
        <v>1</v>
      </c>
      <c r="K69" s="5">
        <v>0</v>
      </c>
      <c r="L69" s="3"/>
      <c r="M69" s="52">
        <f t="shared" si="4"/>
        <v>0</v>
      </c>
      <c r="N69" s="53"/>
      <c r="O69" s="54"/>
    </row>
    <row r="70" spans="5:20" x14ac:dyDescent="0.25">
      <c r="E70" s="1">
        <v>64</v>
      </c>
      <c r="F70" s="46" t="s">
        <v>81</v>
      </c>
      <c r="G70" s="47"/>
      <c r="H70" s="47"/>
      <c r="I70" s="48"/>
      <c r="J70" s="42">
        <v>1</v>
      </c>
      <c r="K70" s="5">
        <v>0</v>
      </c>
      <c r="L70" s="3"/>
      <c r="M70" s="52">
        <f t="shared" si="4"/>
        <v>0</v>
      </c>
      <c r="N70" s="53"/>
      <c r="O70" s="54"/>
    </row>
    <row r="71" spans="5:20" x14ac:dyDescent="0.25">
      <c r="E71" s="1">
        <v>65</v>
      </c>
      <c r="F71" s="46" t="s">
        <v>80</v>
      </c>
      <c r="G71" s="47"/>
      <c r="H71" s="47"/>
      <c r="I71" s="48"/>
      <c r="J71" s="42">
        <v>15</v>
      </c>
      <c r="K71" s="5">
        <v>0</v>
      </c>
      <c r="L71" s="3"/>
      <c r="M71" s="52">
        <f t="shared" si="4"/>
        <v>0</v>
      </c>
      <c r="N71" s="53"/>
      <c r="O71" s="54"/>
    </row>
    <row r="72" spans="5:20" x14ac:dyDescent="0.25">
      <c r="E72" s="1">
        <v>66</v>
      </c>
      <c r="F72" s="46" t="s">
        <v>52</v>
      </c>
      <c r="G72" s="47"/>
      <c r="H72" s="47"/>
      <c r="I72" s="48"/>
      <c r="J72" s="42">
        <v>1</v>
      </c>
      <c r="K72" s="5">
        <v>0</v>
      </c>
      <c r="L72" s="3"/>
      <c r="M72" s="52">
        <f t="shared" si="4"/>
        <v>0</v>
      </c>
      <c r="N72" s="53"/>
      <c r="O72" s="54"/>
    </row>
    <row r="73" spans="5:20" x14ac:dyDescent="0.25">
      <c r="E73" s="1">
        <v>67</v>
      </c>
      <c r="F73" s="46" t="s">
        <v>53</v>
      </c>
      <c r="G73" s="47"/>
      <c r="H73" s="47"/>
      <c r="I73" s="48"/>
      <c r="J73" s="42">
        <v>2</v>
      </c>
      <c r="K73" s="5">
        <v>0</v>
      </c>
      <c r="L73" s="3"/>
      <c r="M73" s="52">
        <f t="shared" si="4"/>
        <v>0</v>
      </c>
      <c r="N73" s="53"/>
      <c r="O73" s="54"/>
    </row>
    <row r="74" spans="5:20" x14ac:dyDescent="0.25">
      <c r="E74" s="1">
        <v>68</v>
      </c>
      <c r="F74" s="46" t="s">
        <v>62</v>
      </c>
      <c r="G74" s="47"/>
      <c r="H74" s="47"/>
      <c r="I74" s="48"/>
      <c r="J74" s="42">
        <v>1</v>
      </c>
      <c r="K74" s="5">
        <v>0</v>
      </c>
      <c r="L74" s="3"/>
      <c r="M74" s="52">
        <f t="shared" si="4"/>
        <v>0</v>
      </c>
      <c r="N74" s="53"/>
      <c r="O74" s="54"/>
    </row>
    <row r="75" spans="5:20" x14ac:dyDescent="0.25">
      <c r="E75" s="1">
        <v>69</v>
      </c>
      <c r="F75" s="46" t="s">
        <v>48</v>
      </c>
      <c r="G75" s="47"/>
      <c r="H75" s="47"/>
      <c r="I75" s="48"/>
      <c r="J75" s="42">
        <v>1</v>
      </c>
      <c r="K75" s="5">
        <v>0</v>
      </c>
      <c r="L75" s="3"/>
      <c r="M75" s="52">
        <f t="shared" si="4"/>
        <v>0</v>
      </c>
      <c r="N75" s="53"/>
      <c r="O75" s="54"/>
    </row>
    <row r="76" spans="5:20" x14ac:dyDescent="0.25">
      <c r="E76" s="1">
        <v>70</v>
      </c>
      <c r="F76" s="46" t="s">
        <v>50</v>
      </c>
      <c r="G76" s="47"/>
      <c r="H76" s="47"/>
      <c r="I76" s="48"/>
      <c r="J76" s="42">
        <v>1</v>
      </c>
      <c r="K76" s="5">
        <v>0</v>
      </c>
      <c r="L76" s="3"/>
      <c r="M76" s="52">
        <f t="shared" si="4"/>
        <v>0</v>
      </c>
      <c r="N76" s="53"/>
      <c r="O76" s="54"/>
    </row>
    <row r="77" spans="5:20" x14ac:dyDescent="0.25">
      <c r="E77" s="1">
        <v>71</v>
      </c>
      <c r="F77" s="46" t="s">
        <v>86</v>
      </c>
      <c r="G77" s="47"/>
      <c r="H77" s="47"/>
      <c r="I77" s="48"/>
      <c r="J77" s="42">
        <v>1</v>
      </c>
      <c r="K77" s="5"/>
      <c r="L77" s="3"/>
      <c r="M77" s="52">
        <f t="shared" si="4"/>
        <v>0</v>
      </c>
      <c r="N77" s="53"/>
      <c r="O77" s="54"/>
    </row>
    <row r="78" spans="5:20" x14ac:dyDescent="0.25">
      <c r="E78" s="1">
        <v>72</v>
      </c>
      <c r="F78" s="46" t="s">
        <v>87</v>
      </c>
      <c r="G78" s="47"/>
      <c r="H78" s="47"/>
      <c r="I78" s="48"/>
      <c r="J78" s="42">
        <v>1</v>
      </c>
      <c r="K78" s="5">
        <v>0</v>
      </c>
      <c r="L78" s="3"/>
      <c r="M78" s="52">
        <f t="shared" si="4"/>
        <v>0</v>
      </c>
      <c r="N78" s="53"/>
      <c r="O78" s="54"/>
    </row>
    <row r="79" spans="5:20" x14ac:dyDescent="0.25">
      <c r="E79" s="1">
        <v>73</v>
      </c>
      <c r="F79" s="46" t="s">
        <v>88</v>
      </c>
      <c r="G79" s="47"/>
      <c r="H79" s="47"/>
      <c r="I79" s="48"/>
      <c r="J79" s="42">
        <v>3</v>
      </c>
      <c r="K79" s="5"/>
      <c r="L79" s="3"/>
      <c r="M79" s="52">
        <f t="shared" si="4"/>
        <v>0</v>
      </c>
      <c r="N79" s="53"/>
      <c r="O79" s="54"/>
      <c r="R79" s="37"/>
      <c r="S79" s="37"/>
      <c r="T79" s="37"/>
    </row>
    <row r="80" spans="5:20" x14ac:dyDescent="0.25">
      <c r="E80" s="1">
        <v>74</v>
      </c>
      <c r="F80" s="46" t="s">
        <v>130</v>
      </c>
      <c r="G80" s="47"/>
      <c r="H80" s="47"/>
      <c r="I80" s="48"/>
      <c r="J80" s="42">
        <v>1</v>
      </c>
      <c r="K80" s="5">
        <v>0</v>
      </c>
      <c r="L80" s="3"/>
      <c r="M80" s="52">
        <f t="shared" si="4"/>
        <v>0</v>
      </c>
      <c r="N80" s="53"/>
      <c r="O80" s="54"/>
      <c r="R80" s="37"/>
      <c r="S80" s="37"/>
      <c r="T80" s="37"/>
    </row>
    <row r="81" spans="5:20" x14ac:dyDescent="0.25">
      <c r="E81" s="1">
        <v>75</v>
      </c>
      <c r="F81" s="46" t="s">
        <v>89</v>
      </c>
      <c r="G81" s="47"/>
      <c r="H81" s="47"/>
      <c r="I81" s="48"/>
      <c r="J81" s="42">
        <v>1</v>
      </c>
      <c r="K81" s="5"/>
      <c r="L81" s="3"/>
      <c r="M81" s="52">
        <f t="shared" si="4"/>
        <v>0</v>
      </c>
      <c r="N81" s="53"/>
      <c r="O81" s="54"/>
      <c r="R81" s="37"/>
      <c r="S81" s="37"/>
      <c r="T81" s="37"/>
    </row>
    <row r="82" spans="5:20" x14ac:dyDescent="0.25">
      <c r="E82" s="1">
        <v>76</v>
      </c>
      <c r="F82" s="46" t="s">
        <v>90</v>
      </c>
      <c r="G82" s="47"/>
      <c r="H82" s="47"/>
      <c r="I82" s="48"/>
      <c r="J82" s="5">
        <v>1</v>
      </c>
      <c r="K82" s="5">
        <v>0</v>
      </c>
      <c r="L82" s="3"/>
      <c r="M82" s="52">
        <f t="shared" si="4"/>
        <v>0</v>
      </c>
      <c r="N82" s="53"/>
      <c r="O82" s="54"/>
      <c r="R82" s="37"/>
      <c r="S82" s="37"/>
      <c r="T82" s="37"/>
    </row>
    <row r="83" spans="5:20" x14ac:dyDescent="0.25">
      <c r="E83" s="1">
        <v>77</v>
      </c>
      <c r="F83" s="46" t="s">
        <v>91</v>
      </c>
      <c r="G83" s="47"/>
      <c r="H83" s="47"/>
      <c r="I83" s="48"/>
      <c r="J83" s="5">
        <v>1</v>
      </c>
      <c r="K83" s="5"/>
      <c r="L83" s="3"/>
      <c r="M83" s="52">
        <f t="shared" si="4"/>
        <v>0</v>
      </c>
      <c r="N83" s="53"/>
      <c r="O83" s="54"/>
      <c r="R83" s="37"/>
      <c r="S83" s="37"/>
      <c r="T83" s="37"/>
    </row>
    <row r="84" spans="5:20" x14ac:dyDescent="0.25">
      <c r="E84" s="1">
        <v>78</v>
      </c>
      <c r="F84" s="46" t="s">
        <v>92</v>
      </c>
      <c r="G84" s="47"/>
      <c r="H84" s="47"/>
      <c r="I84" s="48"/>
      <c r="J84" s="5">
        <v>1</v>
      </c>
      <c r="K84" s="5">
        <v>0</v>
      </c>
      <c r="L84" s="3"/>
      <c r="M84" s="52">
        <f t="shared" si="4"/>
        <v>0</v>
      </c>
      <c r="N84" s="53"/>
      <c r="O84" s="54"/>
      <c r="R84" s="37"/>
      <c r="S84" s="37"/>
      <c r="T84" s="37"/>
    </row>
    <row r="85" spans="5:20" x14ac:dyDescent="0.25">
      <c r="E85" s="1">
        <v>79</v>
      </c>
      <c r="F85" s="46" t="s">
        <v>60</v>
      </c>
      <c r="G85" s="47"/>
      <c r="H85" s="47"/>
      <c r="I85" s="48"/>
      <c r="J85" s="5">
        <v>1</v>
      </c>
      <c r="K85" s="5">
        <v>0</v>
      </c>
      <c r="L85" s="3"/>
      <c r="M85" s="52">
        <f t="shared" si="4"/>
        <v>0</v>
      </c>
      <c r="N85" s="53"/>
      <c r="O85" s="54"/>
      <c r="R85" s="37"/>
      <c r="S85" s="37"/>
      <c r="T85" s="39"/>
    </row>
    <row r="86" spans="5:20" x14ac:dyDescent="0.25">
      <c r="E86" s="1">
        <v>80</v>
      </c>
      <c r="F86" s="46" t="s">
        <v>49</v>
      </c>
      <c r="G86" s="47"/>
      <c r="H86" s="47"/>
      <c r="I86" s="48"/>
      <c r="J86" s="5">
        <v>1</v>
      </c>
      <c r="K86" s="5">
        <v>0</v>
      </c>
      <c r="L86" s="3"/>
      <c r="M86" s="52">
        <f t="shared" si="4"/>
        <v>0</v>
      </c>
      <c r="N86" s="53"/>
      <c r="O86" s="54"/>
      <c r="R86" s="37"/>
      <c r="S86" s="37"/>
      <c r="T86" s="40"/>
    </row>
    <row r="87" spans="5:20" ht="15.75" thickBot="1" x14ac:dyDescent="0.3">
      <c r="E87" s="1">
        <v>81</v>
      </c>
      <c r="F87" s="55" t="s">
        <v>133</v>
      </c>
      <c r="G87" s="56"/>
      <c r="H87" s="56"/>
      <c r="I87" s="57"/>
      <c r="J87" s="42">
        <v>1</v>
      </c>
      <c r="K87" s="5">
        <v>0</v>
      </c>
      <c r="L87" s="3"/>
      <c r="M87" s="52">
        <f t="shared" si="4"/>
        <v>0</v>
      </c>
      <c r="N87" s="53"/>
      <c r="O87" s="54"/>
      <c r="R87" s="37"/>
      <c r="S87" s="37"/>
      <c r="T87" s="37"/>
    </row>
    <row r="88" spans="5:20" x14ac:dyDescent="0.25">
      <c r="E88" s="99" t="s">
        <v>61</v>
      </c>
      <c r="F88" s="100"/>
      <c r="G88" s="100"/>
      <c r="H88" s="100"/>
      <c r="I88" s="100"/>
      <c r="J88" s="100"/>
      <c r="K88" s="100"/>
      <c r="L88" s="101"/>
      <c r="M88" s="49">
        <f>SUM(M5:O25,M27:O53,M55:O60,M62:O65,M67:O87)</f>
        <v>0</v>
      </c>
      <c r="N88" s="50"/>
      <c r="O88" s="51"/>
      <c r="R88" s="37"/>
      <c r="S88" s="37"/>
      <c r="T88" s="37"/>
    </row>
    <row r="89" spans="5:20" x14ac:dyDescent="0.25">
      <c r="E89" s="102" t="s">
        <v>70</v>
      </c>
      <c r="F89" s="103"/>
      <c r="G89" s="103"/>
      <c r="H89" s="103"/>
      <c r="I89" s="103"/>
      <c r="J89" s="104"/>
      <c r="K89" s="6"/>
      <c r="L89" s="7">
        <v>0.12</v>
      </c>
      <c r="M89" s="52">
        <f>M88*L89</f>
        <v>0</v>
      </c>
      <c r="N89" s="53"/>
      <c r="O89" s="54"/>
      <c r="R89" s="37"/>
      <c r="S89" s="37"/>
      <c r="T89" s="37"/>
    </row>
    <row r="90" spans="5:20" ht="15" customHeight="1" thickBot="1" x14ac:dyDescent="0.3">
      <c r="E90" s="87" t="s">
        <v>71</v>
      </c>
      <c r="F90" s="88"/>
      <c r="G90" s="88"/>
      <c r="H90" s="88"/>
      <c r="I90" s="88"/>
      <c r="J90" s="88"/>
      <c r="K90" s="88"/>
      <c r="L90" s="89"/>
      <c r="M90" s="93">
        <f>M88+M89</f>
        <v>0</v>
      </c>
      <c r="N90" s="94"/>
      <c r="O90" s="95"/>
      <c r="R90" s="37"/>
      <c r="S90" s="37"/>
      <c r="T90" s="37"/>
    </row>
    <row r="91" spans="5:20" ht="15.75" customHeight="1" thickBot="1" x14ac:dyDescent="0.3">
      <c r="E91" s="81"/>
      <c r="F91" s="82"/>
      <c r="G91" s="82"/>
      <c r="H91" s="82"/>
      <c r="I91" s="82"/>
      <c r="J91" s="82"/>
      <c r="K91" s="82"/>
      <c r="L91" s="83"/>
      <c r="M91" s="84"/>
      <c r="N91" s="85"/>
      <c r="O91" s="86"/>
      <c r="R91" s="37"/>
      <c r="S91" s="37"/>
      <c r="T91" s="37"/>
    </row>
    <row r="92" spans="5:20" ht="16.5" thickBot="1" x14ac:dyDescent="0.3">
      <c r="E92" s="75" t="s">
        <v>59</v>
      </c>
      <c r="F92" s="76"/>
      <c r="G92" s="76"/>
      <c r="H92" s="76"/>
      <c r="I92" s="76"/>
      <c r="J92" s="77"/>
      <c r="L92" s="96">
        <f>SUM(M88,M91)-(M88*M91)</f>
        <v>0</v>
      </c>
      <c r="M92" s="97"/>
      <c r="N92" s="97"/>
      <c r="O92" s="98"/>
      <c r="R92" s="37"/>
      <c r="S92" s="37"/>
      <c r="T92" s="37"/>
    </row>
    <row r="93" spans="5:20" ht="16.5" thickBot="1" x14ac:dyDescent="0.3">
      <c r="E93" s="75" t="s">
        <v>69</v>
      </c>
      <c r="F93" s="76"/>
      <c r="G93" s="76"/>
      <c r="H93" s="76"/>
      <c r="I93" s="76"/>
      <c r="J93" s="77"/>
      <c r="K93" s="10"/>
      <c r="L93" s="90">
        <f>L92+(L92*L89)</f>
        <v>0</v>
      </c>
      <c r="M93" s="91"/>
      <c r="N93" s="91"/>
      <c r="O93" s="92"/>
      <c r="R93" s="37"/>
      <c r="S93" s="37"/>
      <c r="T93" s="37"/>
    </row>
    <row r="94" spans="5:20" x14ac:dyDescent="0.25">
      <c r="G94" s="37"/>
      <c r="H94" s="37"/>
      <c r="R94" s="37"/>
      <c r="S94" s="37"/>
      <c r="T94" s="37"/>
    </row>
    <row r="95" spans="5:20" ht="15.75" x14ac:dyDescent="0.25">
      <c r="E95" s="8"/>
      <c r="F95" s="8"/>
      <c r="G95" s="8"/>
      <c r="H95" s="8"/>
      <c r="I95" s="8"/>
      <c r="J95" s="8"/>
      <c r="L95" s="9"/>
      <c r="M95" s="9"/>
      <c r="N95" s="9"/>
      <c r="O95" s="9"/>
      <c r="R95" s="37"/>
      <c r="S95" s="37"/>
      <c r="T95" s="37"/>
    </row>
    <row r="98" ht="15" customHeight="1" x14ac:dyDescent="0.25"/>
    <row r="99" ht="15" customHeight="1" x14ac:dyDescent="0.25"/>
    <row r="100" ht="15" customHeight="1" x14ac:dyDescent="0.25"/>
    <row r="101" ht="15.75" customHeight="1" x14ac:dyDescent="0.25"/>
  </sheetData>
  <mergeCells count="183">
    <mergeCell ref="L93:O93"/>
    <mergeCell ref="E92:J92"/>
    <mergeCell ref="M40:O40"/>
    <mergeCell ref="M39:O39"/>
    <mergeCell ref="M90:O90"/>
    <mergeCell ref="L92:O92"/>
    <mergeCell ref="F82:I82"/>
    <mergeCell ref="M82:O82"/>
    <mergeCell ref="M87:O87"/>
    <mergeCell ref="F83:I83"/>
    <mergeCell ref="M83:O83"/>
    <mergeCell ref="E88:L88"/>
    <mergeCell ref="E89:J89"/>
    <mergeCell ref="F81:I81"/>
    <mergeCell ref="M81:O81"/>
    <mergeCell ref="M52:O52"/>
    <mergeCell ref="J43:K43"/>
    <mergeCell ref="F43:I43"/>
    <mergeCell ref="M47:O47"/>
    <mergeCell ref="M30:O30"/>
    <mergeCell ref="F78:I78"/>
    <mergeCell ref="E93:J93"/>
    <mergeCell ref="F53:I53"/>
    <mergeCell ref="F60:I60"/>
    <mergeCell ref="F56:I56"/>
    <mergeCell ref="E61:O61"/>
    <mergeCell ref="F62:I62"/>
    <mergeCell ref="M74:O74"/>
    <mergeCell ref="M60:O60"/>
    <mergeCell ref="M56:O56"/>
    <mergeCell ref="E66:O66"/>
    <mergeCell ref="F72:I72"/>
    <mergeCell ref="F69:I69"/>
    <mergeCell ref="F68:I68"/>
    <mergeCell ref="F67:I67"/>
    <mergeCell ref="E91:L91"/>
    <mergeCell ref="M91:O91"/>
    <mergeCell ref="F80:I80"/>
    <mergeCell ref="E90:L90"/>
    <mergeCell ref="M75:O75"/>
    <mergeCell ref="M76:O76"/>
    <mergeCell ref="F77:I77"/>
    <mergeCell ref="M78:O78"/>
    <mergeCell ref="F35:I35"/>
    <mergeCell ref="M34:O34"/>
    <mergeCell ref="M33:O33"/>
    <mergeCell ref="M42:O42"/>
    <mergeCell ref="M43:O43"/>
    <mergeCell ref="M44:O44"/>
    <mergeCell ref="M38:O38"/>
    <mergeCell ref="M37:O37"/>
    <mergeCell ref="M36:O36"/>
    <mergeCell ref="M35:O35"/>
    <mergeCell ref="M41:O41"/>
    <mergeCell ref="M58:O58"/>
    <mergeCell ref="M46:O46"/>
    <mergeCell ref="F50:I50"/>
    <mergeCell ref="F57:I57"/>
    <mergeCell ref="M28:O28"/>
    <mergeCell ref="M27:O27"/>
    <mergeCell ref="J25:K25"/>
    <mergeCell ref="M25:O25"/>
    <mergeCell ref="M19:O19"/>
    <mergeCell ref="F23:I23"/>
    <mergeCell ref="M21:O21"/>
    <mergeCell ref="J24:K24"/>
    <mergeCell ref="M24:O24"/>
    <mergeCell ref="M20:O20"/>
    <mergeCell ref="M22:O22"/>
    <mergeCell ref="M23:O23"/>
    <mergeCell ref="F29:I29"/>
    <mergeCell ref="F28:I28"/>
    <mergeCell ref="F27:I27"/>
    <mergeCell ref="F44:I44"/>
    <mergeCell ref="F36:I36"/>
    <mergeCell ref="F37:I37"/>
    <mergeCell ref="F38:I38"/>
    <mergeCell ref="F39:I39"/>
    <mergeCell ref="F6:I6"/>
    <mergeCell ref="F5:I5"/>
    <mergeCell ref="M5:O5"/>
    <mergeCell ref="F33:I33"/>
    <mergeCell ref="F42:I42"/>
    <mergeCell ref="E4:O4"/>
    <mergeCell ref="F3:I3"/>
    <mergeCell ref="F59:I59"/>
    <mergeCell ref="M59:O59"/>
    <mergeCell ref="F58:I58"/>
    <mergeCell ref="M53:O53"/>
    <mergeCell ref="E54:O54"/>
    <mergeCell ref="J42:K42"/>
    <mergeCell ref="M45:O45"/>
    <mergeCell ref="M51:O51"/>
    <mergeCell ref="M49:O49"/>
    <mergeCell ref="M50:O50"/>
    <mergeCell ref="F55:I55"/>
    <mergeCell ref="M55:O55"/>
    <mergeCell ref="F45:I45"/>
    <mergeCell ref="F52:I52"/>
    <mergeCell ref="F51:I51"/>
    <mergeCell ref="F49:I49"/>
    <mergeCell ref="F47:I47"/>
    <mergeCell ref="M57:O57"/>
    <mergeCell ref="E26:O26"/>
    <mergeCell ref="F25:I25"/>
    <mergeCell ref="F24:I24"/>
    <mergeCell ref="F20:I20"/>
    <mergeCell ref="F19:I19"/>
    <mergeCell ref="F12:I12"/>
    <mergeCell ref="F22:I22"/>
    <mergeCell ref="F21:I21"/>
    <mergeCell ref="F46:I46"/>
    <mergeCell ref="F48:I48"/>
    <mergeCell ref="M48:O48"/>
    <mergeCell ref="M17:O17"/>
    <mergeCell ref="F18:I18"/>
    <mergeCell ref="M29:O29"/>
    <mergeCell ref="J41:K41"/>
    <mergeCell ref="F41:I41"/>
    <mergeCell ref="F40:I40"/>
    <mergeCell ref="M31:O31"/>
    <mergeCell ref="M32:O32"/>
    <mergeCell ref="F34:I34"/>
    <mergeCell ref="F32:I32"/>
    <mergeCell ref="F31:I31"/>
    <mergeCell ref="F30:I30"/>
    <mergeCell ref="D2:N2"/>
    <mergeCell ref="M18:O18"/>
    <mergeCell ref="F17:I17"/>
    <mergeCell ref="F15:I15"/>
    <mergeCell ref="F14:I14"/>
    <mergeCell ref="F13:I13"/>
    <mergeCell ref="F8:I8"/>
    <mergeCell ref="F9:I9"/>
    <mergeCell ref="F10:I10"/>
    <mergeCell ref="F11:I11"/>
    <mergeCell ref="M8:O8"/>
    <mergeCell ref="M15:O15"/>
    <mergeCell ref="M12:O12"/>
    <mergeCell ref="M13:O13"/>
    <mergeCell ref="M14:O14"/>
    <mergeCell ref="M9:O9"/>
    <mergeCell ref="M11:O11"/>
    <mergeCell ref="M10:O10"/>
    <mergeCell ref="F16:I16"/>
    <mergeCell ref="M16:O16"/>
    <mergeCell ref="M6:O6"/>
    <mergeCell ref="M7:O7"/>
    <mergeCell ref="M3:O3"/>
    <mergeCell ref="F7:I7"/>
    <mergeCell ref="M62:O62"/>
    <mergeCell ref="M64:O64"/>
    <mergeCell ref="M68:O68"/>
    <mergeCell ref="M67:O67"/>
    <mergeCell ref="M69:O69"/>
    <mergeCell ref="M73:O73"/>
    <mergeCell ref="M70:O70"/>
    <mergeCell ref="M72:O72"/>
    <mergeCell ref="M65:O65"/>
    <mergeCell ref="F70:I70"/>
    <mergeCell ref="F74:I74"/>
    <mergeCell ref="F76:I76"/>
    <mergeCell ref="M88:O88"/>
    <mergeCell ref="F73:I73"/>
    <mergeCell ref="F71:I71"/>
    <mergeCell ref="M71:O71"/>
    <mergeCell ref="M63:O63"/>
    <mergeCell ref="M89:O89"/>
    <mergeCell ref="M86:O86"/>
    <mergeCell ref="M84:O84"/>
    <mergeCell ref="M85:O85"/>
    <mergeCell ref="M80:O80"/>
    <mergeCell ref="F75:I75"/>
    <mergeCell ref="F87:I87"/>
    <mergeCell ref="F86:I86"/>
    <mergeCell ref="F85:I85"/>
    <mergeCell ref="F84:I84"/>
    <mergeCell ref="M77:O77"/>
    <mergeCell ref="F79:I79"/>
    <mergeCell ref="M79:O79"/>
    <mergeCell ref="F65:I65"/>
    <mergeCell ref="F64:I64"/>
    <mergeCell ref="F63:I63"/>
  </mergeCells>
  <conditionalFormatting sqref="J5:J23">
    <cfRule type="cellIs" dxfId="10" priority="13" operator="greaterThan">
      <formula>0</formula>
    </cfRule>
  </conditionalFormatting>
  <conditionalFormatting sqref="J45">
    <cfRule type="cellIs" dxfId="9" priority="35" operator="greaterThan">
      <formula>0</formula>
    </cfRule>
  </conditionalFormatting>
  <conditionalFormatting sqref="J62:J64">
    <cfRule type="cellIs" dxfId="8" priority="22" operator="greaterThan">
      <formula>0</formula>
    </cfRule>
  </conditionalFormatting>
  <conditionalFormatting sqref="J67:J87">
    <cfRule type="cellIs" dxfId="7" priority="1" operator="greaterThan">
      <formula>0</formula>
    </cfRule>
  </conditionalFormatting>
  <conditionalFormatting sqref="J5:K25">
    <cfRule type="cellIs" dxfId="6" priority="15" operator="greaterThan">
      <formula>0</formula>
    </cfRule>
  </conditionalFormatting>
  <conditionalFormatting sqref="J7:K11 K12:K13 J14:K14 K15:K16 J17:K19 J27:K40 J44:K53 J55:K60">
    <cfRule type="cellIs" dxfId="5" priority="65" operator="greaterThan">
      <formula>0</formula>
    </cfRule>
  </conditionalFormatting>
  <conditionalFormatting sqref="J27:K53 J55:K60">
    <cfRule type="cellIs" dxfId="4" priority="64" operator="greaterThan">
      <formula>0</formula>
    </cfRule>
  </conditionalFormatting>
  <conditionalFormatting sqref="J62:K65">
    <cfRule type="cellIs" dxfId="3" priority="23" operator="greaterThan">
      <formula>0</formula>
    </cfRule>
  </conditionalFormatting>
  <conditionalFormatting sqref="J67:K87">
    <cfRule type="cellIs" dxfId="2" priority="2" operator="greaterThan">
      <formula>0</formula>
    </cfRule>
  </conditionalFormatting>
  <conditionalFormatting sqref="K62 J63:K65">
    <cfRule type="cellIs" dxfId="1" priority="32" operator="greaterThan">
      <formula>0</formula>
    </cfRule>
  </conditionalFormatting>
  <conditionalFormatting sqref="K67:K81 J82:K86 K87">
    <cfRule type="cellIs" dxfId="0" priority="26" operator="greaterThan">
      <formula>0</formula>
    </cfRule>
  </conditionalFormatting>
  <dataValidations count="2">
    <dataValidation type="list" allowBlank="1" showInputMessage="1" showErrorMessage="1" sqref="L89" xr:uid="{897EE76A-0309-CF44-98E4-B03926A1B7B9}">
      <formula1>$T$86:$T$87</formula1>
    </dataValidation>
    <dataValidation type="list" allowBlank="1" showInputMessage="1" showErrorMessage="1" sqref="M91:O91" xr:uid="{F76590BD-BDD4-FD41-888C-D9BD05AAE7F0}">
      <formula1>$R$79:$R$95</formula1>
    </dataValidation>
  </dataValidations>
  <pageMargins left="0.7" right="0.7" top="0.75" bottom="0.75" header="0.3" footer="0.3"/>
  <pageSetup paperSize="9" orientation="portrait" r:id="rId1"/>
  <rowBreaks count="2" manualBreakCount="2">
    <brk id="2" min="4" max="14" man="1"/>
    <brk id="53" min="4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2"/>
  <sheetViews>
    <sheetView topLeftCell="A19" workbookViewId="0">
      <selection activeCell="M19" sqref="M19"/>
    </sheetView>
  </sheetViews>
  <sheetFormatPr defaultColWidth="8.85546875" defaultRowHeight="15" x14ac:dyDescent="0.25"/>
  <cols>
    <col min="1" max="1" width="2.42578125" customWidth="1"/>
    <col min="4" max="4" width="11.7109375" customWidth="1"/>
    <col min="6" max="6" width="10" customWidth="1"/>
    <col min="9" max="9" width="11.85546875" customWidth="1"/>
  </cols>
  <sheetData>
    <row r="1" spans="2:11" ht="15.75" thickBot="1" x14ac:dyDescent="0.3"/>
    <row r="2" spans="2:11" x14ac:dyDescent="0.25">
      <c r="B2" s="105"/>
      <c r="C2" s="106"/>
      <c r="D2" s="106"/>
      <c r="E2" s="106"/>
      <c r="F2" s="106"/>
      <c r="G2" s="106"/>
      <c r="H2" s="111" t="s">
        <v>93</v>
      </c>
      <c r="I2" s="112"/>
      <c r="J2" s="112"/>
      <c r="K2" s="113"/>
    </row>
    <row r="3" spans="2:11" x14ac:dyDescent="0.25">
      <c r="B3" s="107"/>
      <c r="C3" s="108"/>
      <c r="D3" s="108"/>
      <c r="E3" s="108"/>
      <c r="F3" s="108"/>
      <c r="G3" s="108"/>
      <c r="H3" s="114"/>
      <c r="I3" s="115"/>
      <c r="J3" s="115"/>
      <c r="K3" s="116"/>
    </row>
    <row r="4" spans="2:11" ht="15.75" thickBot="1" x14ac:dyDescent="0.3">
      <c r="B4" s="107"/>
      <c r="C4" s="108"/>
      <c r="D4" s="108"/>
      <c r="E4" s="108"/>
      <c r="F4" s="108"/>
      <c r="G4" s="108"/>
      <c r="H4" s="114"/>
      <c r="I4" s="115"/>
      <c r="J4" s="115"/>
      <c r="K4" s="116"/>
    </row>
    <row r="5" spans="2:11" ht="27" thickBot="1" x14ac:dyDescent="0.3">
      <c r="B5" s="109"/>
      <c r="C5" s="110"/>
      <c r="D5" s="110"/>
      <c r="E5" s="110"/>
      <c r="F5" s="110"/>
      <c r="G5" s="110"/>
      <c r="H5" s="30"/>
      <c r="I5" s="31"/>
      <c r="J5" s="117"/>
      <c r="K5" s="118"/>
    </row>
    <row r="6" spans="2:11" ht="16.5" thickBot="1" x14ac:dyDescent="0.3">
      <c r="B6" s="119" t="s">
        <v>0</v>
      </c>
      <c r="C6" s="120"/>
      <c r="D6" s="24">
        <f ca="1">TODAY()</f>
        <v>45817</v>
      </c>
      <c r="E6" s="12" t="s">
        <v>1</v>
      </c>
      <c r="F6" s="121" t="s">
        <v>94</v>
      </c>
      <c r="G6" s="121"/>
      <c r="H6" s="122"/>
      <c r="I6" s="13" t="s">
        <v>95</v>
      </c>
      <c r="J6" s="121"/>
      <c r="K6" s="122"/>
    </row>
    <row r="7" spans="2:11" ht="15.75" x14ac:dyDescent="0.25">
      <c r="B7" s="129" t="s">
        <v>96</v>
      </c>
      <c r="C7" s="130"/>
      <c r="D7" s="131"/>
      <c r="E7" s="132" t="s">
        <v>97</v>
      </c>
      <c r="F7" s="132"/>
      <c r="G7" s="132"/>
      <c r="H7" s="132"/>
      <c r="I7" s="132"/>
      <c r="J7" s="132"/>
      <c r="K7" s="133"/>
    </row>
    <row r="8" spans="2:11" ht="15.75" x14ac:dyDescent="0.25">
      <c r="B8" s="129"/>
      <c r="C8" s="130"/>
      <c r="D8" s="131"/>
      <c r="E8" s="134" t="s">
        <v>98</v>
      </c>
      <c r="F8" s="134"/>
      <c r="G8" s="134"/>
      <c r="H8" s="134"/>
      <c r="I8" s="134"/>
      <c r="J8" s="134"/>
      <c r="K8" s="135"/>
    </row>
    <row r="9" spans="2:11" ht="15.75" x14ac:dyDescent="0.25">
      <c r="B9" s="129"/>
      <c r="C9" s="130"/>
      <c r="D9" s="131"/>
      <c r="E9" s="134" t="s">
        <v>99</v>
      </c>
      <c r="F9" s="134"/>
      <c r="G9" s="134"/>
      <c r="H9" s="134"/>
      <c r="I9" s="134"/>
      <c r="J9" s="134"/>
      <c r="K9" s="135"/>
    </row>
    <row r="10" spans="2:11" ht="16.5" thickBot="1" x14ac:dyDescent="0.3">
      <c r="B10" s="129"/>
      <c r="C10" s="130"/>
      <c r="D10" s="131"/>
      <c r="E10" s="134" t="s">
        <v>100</v>
      </c>
      <c r="F10" s="134"/>
      <c r="G10" s="134"/>
      <c r="H10" s="134"/>
      <c r="I10" s="134"/>
      <c r="J10" s="134"/>
      <c r="K10" s="135"/>
    </row>
    <row r="11" spans="2:11" ht="15.75" x14ac:dyDescent="0.25">
      <c r="B11" s="136" t="s">
        <v>101</v>
      </c>
      <c r="C11" s="137"/>
      <c r="D11" s="138"/>
      <c r="E11" s="142" t="s">
        <v>2</v>
      </c>
      <c r="F11" s="143"/>
      <c r="G11" s="144"/>
      <c r="H11" s="145"/>
      <c r="I11" s="145"/>
      <c r="J11" s="145"/>
      <c r="K11" s="146"/>
    </row>
    <row r="12" spans="2:11" ht="15.75" x14ac:dyDescent="0.25">
      <c r="B12" s="129"/>
      <c r="C12" s="130"/>
      <c r="D12" s="131"/>
      <c r="E12" s="147" t="s">
        <v>102</v>
      </c>
      <c r="F12" s="148"/>
      <c r="G12" s="123"/>
      <c r="H12" s="124"/>
      <c r="I12" s="124"/>
      <c r="J12" s="124"/>
      <c r="K12" s="125"/>
    </row>
    <row r="13" spans="2:11" ht="15.75" x14ac:dyDescent="0.25">
      <c r="B13" s="129"/>
      <c r="C13" s="130"/>
      <c r="D13" s="131"/>
      <c r="E13" s="14"/>
      <c r="F13" s="29"/>
      <c r="G13" s="126"/>
      <c r="H13" s="127"/>
      <c r="I13" s="127"/>
      <c r="J13" s="127"/>
      <c r="K13" s="128"/>
    </row>
    <row r="14" spans="2:11" ht="15.75" x14ac:dyDescent="0.25">
      <c r="B14" s="129"/>
      <c r="C14" s="130"/>
      <c r="D14" s="130"/>
      <c r="E14" s="149" t="s">
        <v>103</v>
      </c>
      <c r="F14" s="150"/>
      <c r="G14" s="151" t="s">
        <v>104</v>
      </c>
      <c r="H14" s="151"/>
      <c r="I14" s="15" t="s">
        <v>105</v>
      </c>
      <c r="J14" s="152" t="s">
        <v>106</v>
      </c>
      <c r="K14" s="153"/>
    </row>
    <row r="15" spans="2:11" ht="15.75" x14ac:dyDescent="0.25">
      <c r="B15" s="129"/>
      <c r="C15" s="130"/>
      <c r="D15" s="131"/>
      <c r="E15" s="154" t="s">
        <v>107</v>
      </c>
      <c r="F15" s="155"/>
      <c r="G15" s="155"/>
      <c r="H15" s="155"/>
      <c r="I15" s="155"/>
      <c r="J15" s="155"/>
      <c r="K15" s="156"/>
    </row>
    <row r="16" spans="2:11" ht="15.75" x14ac:dyDescent="0.25">
      <c r="B16" s="129"/>
      <c r="C16" s="130"/>
      <c r="D16" s="131"/>
      <c r="E16" s="157" t="s">
        <v>108</v>
      </c>
      <c r="F16" s="158"/>
      <c r="G16" s="159"/>
      <c r="H16" s="160"/>
      <c r="I16" s="160"/>
      <c r="J16" s="160"/>
      <c r="K16" s="161"/>
    </row>
    <row r="17" spans="2:11" ht="15.75" x14ac:dyDescent="0.25">
      <c r="B17" s="129"/>
      <c r="C17" s="130"/>
      <c r="D17" s="131"/>
      <c r="E17" s="162" t="s">
        <v>109</v>
      </c>
      <c r="F17" s="163"/>
      <c r="G17" s="159"/>
      <c r="H17" s="160"/>
      <c r="I17" s="160"/>
      <c r="J17" s="160"/>
      <c r="K17" s="161"/>
    </row>
    <row r="18" spans="2:11" ht="15.75" x14ac:dyDescent="0.25">
      <c r="B18" s="129"/>
      <c r="C18" s="130"/>
      <c r="D18" s="131"/>
      <c r="E18" s="162" t="s">
        <v>110</v>
      </c>
      <c r="F18" s="163"/>
      <c r="G18" s="159"/>
      <c r="H18" s="160"/>
      <c r="I18" s="160"/>
      <c r="J18" s="160"/>
      <c r="K18" s="161"/>
    </row>
    <row r="19" spans="2:11" ht="15.75" x14ac:dyDescent="0.25">
      <c r="B19" s="129"/>
      <c r="C19" s="130"/>
      <c r="D19" s="131"/>
      <c r="E19" s="164"/>
      <c r="F19" s="165"/>
      <c r="G19" s="159"/>
      <c r="H19" s="160"/>
      <c r="I19" s="160"/>
      <c r="J19" s="160"/>
      <c r="K19" s="161"/>
    </row>
    <row r="20" spans="2:11" ht="15.75" x14ac:dyDescent="0.25">
      <c r="B20" s="129"/>
      <c r="C20" s="130"/>
      <c r="D20" s="131"/>
      <c r="E20" s="162" t="s">
        <v>111</v>
      </c>
      <c r="F20" s="163"/>
      <c r="G20" s="159"/>
      <c r="H20" s="160"/>
      <c r="I20" s="160"/>
      <c r="J20" s="160"/>
      <c r="K20" s="161"/>
    </row>
    <row r="21" spans="2:11" ht="15.75" x14ac:dyDescent="0.25">
      <c r="B21" s="129"/>
      <c r="C21" s="130"/>
      <c r="D21" s="131"/>
      <c r="E21" s="166" t="s">
        <v>112</v>
      </c>
      <c r="F21" s="167"/>
      <c r="G21" s="168"/>
      <c r="H21" s="169"/>
      <c r="I21" s="169"/>
      <c r="J21" s="169"/>
      <c r="K21" s="170"/>
    </row>
    <row r="22" spans="2:11" ht="15.75" x14ac:dyDescent="0.25">
      <c r="B22" s="129"/>
      <c r="C22" s="130"/>
      <c r="D22" s="131"/>
      <c r="E22" s="171" t="s">
        <v>113</v>
      </c>
      <c r="F22" s="172"/>
      <c r="G22" s="16" t="s">
        <v>114</v>
      </c>
      <c r="H22" s="177"/>
      <c r="I22" s="178"/>
      <c r="J22" s="178"/>
      <c r="K22" s="179"/>
    </row>
    <row r="23" spans="2:11" ht="15.75" x14ac:dyDescent="0.25">
      <c r="B23" s="129"/>
      <c r="C23" s="130"/>
      <c r="D23" s="131"/>
      <c r="E23" s="173"/>
      <c r="F23" s="174"/>
      <c r="G23" s="17" t="s">
        <v>115</v>
      </c>
      <c r="H23" s="180"/>
      <c r="I23" s="181"/>
      <c r="J23" s="181"/>
      <c r="K23" s="182"/>
    </row>
    <row r="24" spans="2:11" ht="16.5" thickBot="1" x14ac:dyDescent="0.3">
      <c r="B24" s="139"/>
      <c r="C24" s="140"/>
      <c r="D24" s="141"/>
      <c r="E24" s="175"/>
      <c r="F24" s="176"/>
      <c r="G24" s="18" t="s">
        <v>116</v>
      </c>
      <c r="H24" s="183"/>
      <c r="I24" s="184"/>
      <c r="J24" s="184"/>
      <c r="K24" s="185"/>
    </row>
    <row r="25" spans="2:11" ht="15.75" x14ac:dyDescent="0.25">
      <c r="B25" s="136" t="s">
        <v>117</v>
      </c>
      <c r="C25" s="137"/>
      <c r="D25" s="138"/>
      <c r="E25" s="186"/>
      <c r="F25" s="187"/>
      <c r="G25" s="187"/>
      <c r="H25" s="187"/>
      <c r="I25" s="187"/>
      <c r="J25" s="187"/>
      <c r="K25" s="188"/>
    </row>
    <row r="26" spans="2:11" ht="15.75" x14ac:dyDescent="0.25">
      <c r="B26" s="129"/>
      <c r="C26" s="130"/>
      <c r="D26" s="131"/>
      <c r="E26" s="186"/>
      <c r="F26" s="187"/>
      <c r="G26" s="187"/>
      <c r="H26" s="187"/>
      <c r="I26" s="187"/>
      <c r="J26" s="187"/>
      <c r="K26" s="188"/>
    </row>
    <row r="27" spans="2:11" ht="16.5" thickBot="1" x14ac:dyDescent="0.3">
      <c r="B27" s="129"/>
      <c r="C27" s="130"/>
      <c r="D27" s="131"/>
      <c r="E27" s="186"/>
      <c r="F27" s="187"/>
      <c r="G27" s="187"/>
      <c r="H27" s="187"/>
      <c r="I27" s="187"/>
      <c r="J27" s="187"/>
      <c r="K27" s="188"/>
    </row>
    <row r="28" spans="2:11" ht="16.5" thickBot="1" x14ac:dyDescent="0.3">
      <c r="B28" s="129"/>
      <c r="C28" s="130"/>
      <c r="D28" s="131"/>
      <c r="E28" s="189" t="s">
        <v>126</v>
      </c>
      <c r="F28" s="190"/>
      <c r="G28" s="190"/>
      <c r="H28" s="190"/>
      <c r="I28" s="190"/>
      <c r="J28" s="190"/>
      <c r="K28" s="191"/>
    </row>
    <row r="29" spans="2:11" ht="16.5" thickBot="1" x14ac:dyDescent="0.3">
      <c r="B29" s="139"/>
      <c r="C29" s="140"/>
      <c r="D29" s="141"/>
      <c r="E29" s="192" t="s">
        <v>118</v>
      </c>
      <c r="F29" s="193"/>
      <c r="G29" s="193"/>
      <c r="H29" s="193"/>
      <c r="I29" s="194"/>
      <c r="J29" s="195"/>
      <c r="K29" s="196"/>
    </row>
    <row r="30" spans="2:11" ht="15.75" x14ac:dyDescent="0.25">
      <c r="B30" s="19" t="s">
        <v>3</v>
      </c>
      <c r="C30" s="197" t="s">
        <v>119</v>
      </c>
      <c r="D30" s="198"/>
      <c r="E30" s="198"/>
      <c r="F30" s="198"/>
      <c r="G30" s="198"/>
      <c r="H30" s="199"/>
      <c r="I30" s="197" t="s">
        <v>120</v>
      </c>
      <c r="J30" s="198"/>
      <c r="K30" s="200"/>
    </row>
    <row r="31" spans="2:11" ht="15.75" x14ac:dyDescent="0.25">
      <c r="B31" s="20">
        <v>1</v>
      </c>
      <c r="C31" s="201" t="s">
        <v>127</v>
      </c>
      <c r="D31" s="202"/>
      <c r="E31" s="202"/>
      <c r="F31" s="202"/>
      <c r="G31" s="202"/>
      <c r="H31" s="203"/>
      <c r="I31" s="204">
        <f>List1!L92</f>
        <v>0</v>
      </c>
      <c r="J31" s="205"/>
      <c r="K31" s="206"/>
    </row>
    <row r="32" spans="2:11" ht="15.75" x14ac:dyDescent="0.25">
      <c r="B32" s="20">
        <v>2</v>
      </c>
      <c r="C32" s="201" t="s">
        <v>129</v>
      </c>
      <c r="D32" s="202"/>
      <c r="E32" s="202"/>
      <c r="F32" s="202"/>
      <c r="G32" s="202"/>
      <c r="H32" s="203"/>
      <c r="I32" s="204">
        <v>0</v>
      </c>
      <c r="J32" s="205"/>
      <c r="K32" s="206"/>
    </row>
    <row r="33" spans="2:11" ht="15.75" x14ac:dyDescent="0.25">
      <c r="B33" s="20">
        <v>3</v>
      </c>
      <c r="C33" s="207"/>
      <c r="D33" s="207"/>
      <c r="E33" s="207"/>
      <c r="F33" s="207"/>
      <c r="G33" s="207"/>
      <c r="H33" s="207"/>
      <c r="I33" s="205">
        <f t="shared" ref="I33" si="0">G33</f>
        <v>0</v>
      </c>
      <c r="J33" s="205"/>
      <c r="K33" s="206"/>
    </row>
    <row r="34" spans="2:11" ht="15.75" x14ac:dyDescent="0.25">
      <c r="B34" s="208" t="s">
        <v>121</v>
      </c>
      <c r="C34" s="209"/>
      <c r="D34" s="209"/>
      <c r="E34" s="209"/>
      <c r="F34" s="209"/>
      <c r="G34" s="209"/>
      <c r="H34" s="21"/>
      <c r="I34" s="210">
        <f>SUM(I31:K33)</f>
        <v>0</v>
      </c>
      <c r="J34" s="211"/>
      <c r="K34" s="212"/>
    </row>
    <row r="35" spans="2:11" ht="16.5" thickBot="1" x14ac:dyDescent="0.3">
      <c r="B35" s="213" t="s">
        <v>128</v>
      </c>
      <c r="C35" s="214"/>
      <c r="D35" s="214"/>
      <c r="E35" s="214"/>
      <c r="F35" s="214"/>
      <c r="G35" s="41">
        <f>List1!L89</f>
        <v>0.12</v>
      </c>
      <c r="H35" s="22"/>
      <c r="I35" s="215">
        <f>I34*G35</f>
        <v>0</v>
      </c>
      <c r="J35" s="215"/>
      <c r="K35" s="216"/>
    </row>
    <row r="36" spans="2:11" ht="19.5" thickBot="1" x14ac:dyDescent="0.3">
      <c r="B36" s="217" t="s">
        <v>122</v>
      </c>
      <c r="C36" s="218"/>
      <c r="D36" s="218"/>
      <c r="E36" s="218"/>
      <c r="F36" s="218"/>
      <c r="G36" s="218"/>
      <c r="H36" s="23"/>
      <c r="I36" s="219">
        <f>I34+I35</f>
        <v>0</v>
      </c>
      <c r="J36" s="219"/>
      <c r="K36" s="220"/>
    </row>
    <row r="37" spans="2:11" ht="18.75" customHeight="1" x14ac:dyDescent="0.25">
      <c r="B37" s="224"/>
      <c r="C37" s="225"/>
      <c r="D37" s="225"/>
      <c r="E37" s="225"/>
      <c r="F37" s="226"/>
      <c r="G37" s="224"/>
      <c r="H37" s="225"/>
      <c r="I37" s="225"/>
      <c r="J37" s="225"/>
      <c r="K37" s="226"/>
    </row>
    <row r="38" spans="2:11" ht="15" customHeight="1" x14ac:dyDescent="0.25">
      <c r="B38" s="227"/>
      <c r="C38" s="228"/>
      <c r="D38" s="228"/>
      <c r="E38" s="228"/>
      <c r="F38" s="229"/>
      <c r="G38" s="227"/>
      <c r="H38" s="228"/>
      <c r="I38" s="228"/>
      <c r="J38" s="228"/>
      <c r="K38" s="229"/>
    </row>
    <row r="39" spans="2:11" ht="15" customHeight="1" x14ac:dyDescent="0.25">
      <c r="B39" s="227"/>
      <c r="C39" s="228"/>
      <c r="D39" s="228"/>
      <c r="E39" s="228"/>
      <c r="F39" s="229"/>
      <c r="G39" s="227"/>
      <c r="H39" s="228"/>
      <c r="I39" s="228"/>
      <c r="J39" s="228"/>
      <c r="K39" s="229"/>
    </row>
    <row r="40" spans="2:11" ht="13.5" customHeight="1" thickBot="1" x14ac:dyDescent="0.3">
      <c r="B40" s="230"/>
      <c r="C40" s="231"/>
      <c r="D40" s="231"/>
      <c r="E40" s="231"/>
      <c r="F40" s="232"/>
      <c r="G40" s="230"/>
      <c r="H40" s="231"/>
      <c r="I40" s="231"/>
      <c r="J40" s="231"/>
      <c r="K40" s="232"/>
    </row>
    <row r="41" spans="2:11" ht="16.5" thickBot="1" x14ac:dyDescent="0.3">
      <c r="B41" s="221" t="s">
        <v>123</v>
      </c>
      <c r="C41" s="222"/>
      <c r="D41" s="222"/>
      <c r="E41" s="223"/>
      <c r="F41" s="222" t="s">
        <v>124</v>
      </c>
      <c r="G41" s="222"/>
      <c r="H41" s="221" t="s">
        <v>125</v>
      </c>
      <c r="I41" s="222"/>
      <c r="J41" s="222"/>
      <c r="K41" s="223"/>
    </row>
    <row r="42" spans="2:11" ht="15.75" thickBot="1" x14ac:dyDescent="0.3">
      <c r="B42" s="32"/>
      <c r="C42" s="33"/>
      <c r="D42" s="33"/>
      <c r="E42" s="33"/>
      <c r="F42" s="33"/>
      <c r="G42" s="34"/>
      <c r="H42" s="35"/>
      <c r="I42" s="35"/>
      <c r="J42" s="35"/>
      <c r="K42" s="36"/>
    </row>
  </sheetData>
  <mergeCells count="62">
    <mergeCell ref="B36:G36"/>
    <mergeCell ref="I36:K36"/>
    <mergeCell ref="B41:E41"/>
    <mergeCell ref="F41:G41"/>
    <mergeCell ref="H41:K41"/>
    <mergeCell ref="B37:F40"/>
    <mergeCell ref="G37:K40"/>
    <mergeCell ref="C33:H33"/>
    <mergeCell ref="I33:K33"/>
    <mergeCell ref="B34:G34"/>
    <mergeCell ref="I34:K34"/>
    <mergeCell ref="B35:F35"/>
    <mergeCell ref="I35:K35"/>
    <mergeCell ref="C30:H30"/>
    <mergeCell ref="I30:K30"/>
    <mergeCell ref="C31:H31"/>
    <mergeCell ref="I31:K31"/>
    <mergeCell ref="C32:H32"/>
    <mergeCell ref="I32:K32"/>
    <mergeCell ref="B25:D29"/>
    <mergeCell ref="E25:K25"/>
    <mergeCell ref="E26:K26"/>
    <mergeCell ref="E27:K27"/>
    <mergeCell ref="E28:K28"/>
    <mergeCell ref="E29:H29"/>
    <mergeCell ref="I29:K29"/>
    <mergeCell ref="E20:F20"/>
    <mergeCell ref="G20:K20"/>
    <mergeCell ref="E21:F21"/>
    <mergeCell ref="G21:K21"/>
    <mergeCell ref="E22:F24"/>
    <mergeCell ref="H22:K22"/>
    <mergeCell ref="H23:K23"/>
    <mergeCell ref="H24:K24"/>
    <mergeCell ref="E17:F17"/>
    <mergeCell ref="G17:K17"/>
    <mergeCell ref="E18:F18"/>
    <mergeCell ref="G18:K18"/>
    <mergeCell ref="E19:F19"/>
    <mergeCell ref="G19:K19"/>
    <mergeCell ref="G12:K13"/>
    <mergeCell ref="B7:D10"/>
    <mergeCell ref="E7:K7"/>
    <mergeCell ref="E8:K8"/>
    <mergeCell ref="E9:K9"/>
    <mergeCell ref="E10:K10"/>
    <mergeCell ref="B11:D24"/>
    <mergeCell ref="E11:F11"/>
    <mergeCell ref="G11:K11"/>
    <mergeCell ref="E12:F12"/>
    <mergeCell ref="E14:F14"/>
    <mergeCell ref="G14:H14"/>
    <mergeCell ref="J14:K14"/>
    <mergeCell ref="E15:K15"/>
    <mergeCell ref="E16:F16"/>
    <mergeCell ref="G16:K16"/>
    <mergeCell ref="B2:G5"/>
    <mergeCell ref="H2:K4"/>
    <mergeCell ref="J5:K5"/>
    <mergeCell ref="B6:C6"/>
    <mergeCell ref="F6:H6"/>
    <mergeCell ref="J6:K6"/>
  </mergeCells>
  <pageMargins left="0.7" right="0.7" top="0.78740157499999996" bottom="0.78740157499999996" header="0.3" footer="0.3"/>
  <pageSetup paperSize="9" orientation="portrait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h 3 M i T r W c x l e o A A A A + A A A A B I A H A B D b 2 5 m a W c v U G F j a 2 F n Z S 5 4 b W w g o h g A K K A U A A A A A A A A A A A A A A A A A A A A A A A A A A A A h Y / R C o I w G I V f R X b v t l a G y O + 8 8 D Y h C C K 6 G 3 P p S G e 4 2 X y 3 L n q k X i G h r O 6 6 P I f v w H c e t z t k Y 9 s E V 9 V b 3 Z k U L T B F g T K y K 7 W p U j S 4 U x i j j M N W y L O o V D D B x i a j 1 S m q n b s k h H j v s V / i r q 8 I o 3 R B D s V m J 2 v V i l A b 6 4 S R C n 1 W 5 f 8 V 4 r B / y X C G 1 y s c s T j C U c y A z D U U 2 n w R N h l j C u S n h H x o 3 N A r L m 2 Y H 4 H M E c j 7 B X 8 C U E s D B B Q A A g A I A I d z I k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H c y J O K I p H u A 4 A A A A R A A A A E w A c A E Z v c m 1 1 b G F z L 1 N l Y 3 R p b 2 4 x L m 0 g o h g A K K A U A A A A A A A A A A A A A A A A A A A A A A A A A A A A K 0 5 N L s n M z 1 M I h t C G 1 g B Q S w E C L Q A U A A I A C A C H c y J O t Z z G V 6 g A A A D 4 A A A A E g A A A A A A A A A A A A A A A A A A A A A A Q 2 9 u Z m l n L 1 B h Y 2 t h Z 2 U u e G 1 s U E s B A i 0 A F A A C A A g A h 3 M i T g / K 6 a u k A A A A 6 Q A A A B M A A A A A A A A A A A A A A A A A 9 A A A A F t D b 2 5 0 Z W 5 0 X 1 R 5 c G V z X S 5 4 b W x Q S w E C L Q A U A A I A C A C H c y J O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t s 8 Q H 9 s v E S h s 8 I P H / A R 8 Q A A A A A C A A A A A A A Q Z g A A A A E A A C A A A A A / b M V A m C w S 8 s t Q U 8 s 3 D 0 i f y Y 5 0 J w / l W 0 c g n 6 t V 8 p G N o A A A A A A O g A A A A A I A A C A A A A D 6 n z 8 4 p 7 N y R v A z f 1 3 d s I 6 6 N R + Y V o J + w J n l D b N 3 i q R S F F A A A A A / j j l d y k U 5 J I r B + 7 C 5 a 4 h B A 7 3 Y y x K u a s A 2 S 4 f v N a r L v W H t n K d R Y X / d r T w c b / C L I + i 8 N 4 d 4 h S X 0 Q s 5 j X m P 3 a R J V / X T z j C 7 a a z m K 9 5 N S L m M v 9 E A A A A D 4 j V h 7 a a k b 1 k B n m 7 q D I D P E z f r h u g + J Y 1 s h g l H Q 6 r E d j o H 8 H o b P L J K f u 5 F P l j v F H o X 9 5 E f V s g M q g a 5 1 w e s t 5 j m / < / D a t a M a s h u p > 
</file>

<file path=customXml/itemProps1.xml><?xml version="1.0" encoding="utf-8"?>
<ds:datastoreItem xmlns:ds="http://schemas.openxmlformats.org/officeDocument/2006/customXml" ds:itemID="{0B67126D-BA48-4891-8762-7093BDDC99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List4</vt:lpstr>
      <vt:lpstr>List1</vt:lpstr>
      <vt:lpstr>List2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</dc:creator>
  <cp:lastModifiedBy>Kolářová Lada</cp:lastModifiedBy>
  <cp:lastPrinted>2025-06-09T11:10:31Z</cp:lastPrinted>
  <dcterms:created xsi:type="dcterms:W3CDTF">2015-11-30T12:04:42Z</dcterms:created>
  <dcterms:modified xsi:type="dcterms:W3CDTF">2025-06-09T11:15:20Z</dcterms:modified>
</cp:coreProperties>
</file>