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onnerj\Desktop\"/>
    </mc:Choice>
  </mc:AlternateContent>
  <bookViews>
    <workbookView xWindow="0" yWindow="0" windowWidth="0" windowHeight="0"/>
  </bookViews>
  <sheets>
    <sheet name="Rekapitulace stavby" sheetId="1" r:id="rId1"/>
    <sheet name="SO 01 - Lesopark Děčín - ..." sheetId="2" r:id="rId2"/>
    <sheet name="VON - Vedlejší a ostatní 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01 - Lesopark Děčín - ...'!$C$85:$K$146</definedName>
    <definedName name="_xlnm.Print_Area" localSheetId="1">'SO 01 - Lesopark Děčín - ...'!$C$4:$J$39,'SO 01 - Lesopark Děčín - ...'!$C$45:$J$67,'SO 01 - Lesopark Děčín - ...'!$C$73:$K$146</definedName>
    <definedName name="_xlnm.Print_Titles" localSheetId="1">'SO 01 - Lesopark Děčín - ...'!$85:$85</definedName>
    <definedName name="_xlnm._FilterDatabase" localSheetId="2" hidden="1">'VON - Vedlejší a ostatní ...'!$C$82:$K$95</definedName>
    <definedName name="_xlnm.Print_Area" localSheetId="2">'VON - Vedlejší a ostatní ...'!$C$4:$J$39,'VON - Vedlejší a ostatní ...'!$C$45:$J$64,'VON - Vedlejší a ostatní ...'!$C$70:$K$95</definedName>
    <definedName name="_xlnm.Print_Titles" localSheetId="2">'VON - Vedlejší a ostatní ...'!$82:$82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94"/>
  <c r="BH94"/>
  <c r="BG94"/>
  <c r="BF94"/>
  <c r="T94"/>
  <c r="T93"/>
  <c r="R94"/>
  <c r="R93"/>
  <c r="P94"/>
  <c r="P93"/>
  <c r="BI91"/>
  <c r="BH91"/>
  <c r="BG91"/>
  <c r="BF91"/>
  <c r="T91"/>
  <c r="T90"/>
  <c r="R91"/>
  <c r="R90"/>
  <c r="P91"/>
  <c r="P90"/>
  <c r="BI88"/>
  <c r="BH88"/>
  <c r="BG88"/>
  <c r="BF88"/>
  <c r="T88"/>
  <c r="R88"/>
  <c r="P88"/>
  <c r="BI86"/>
  <c r="BH86"/>
  <c r="BG86"/>
  <c r="BF86"/>
  <c r="T86"/>
  <c r="R86"/>
  <c r="P86"/>
  <c r="J79"/>
  <c r="F77"/>
  <c r="E75"/>
  <c r="J54"/>
  <c r="F52"/>
  <c r="E50"/>
  <c r="J24"/>
  <c r="E24"/>
  <c r="J55"/>
  <c r="J23"/>
  <c r="J18"/>
  <c r="E18"/>
  <c r="F55"/>
  <c r="J17"/>
  <c r="J15"/>
  <c r="E15"/>
  <c r="F54"/>
  <c r="J14"/>
  <c r="J12"/>
  <c r="J52"/>
  <c r="E7"/>
  <c r="E48"/>
  <c i="2" r="J37"/>
  <c r="J36"/>
  <c i="1" r="AY55"/>
  <c i="2" r="J35"/>
  <c i="1" r="AX55"/>
  <c i="2"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7"/>
  <c r="BH137"/>
  <c r="BG137"/>
  <c r="BF137"/>
  <c r="T137"/>
  <c r="R137"/>
  <c r="P137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19"/>
  <c r="BH119"/>
  <c r="BG119"/>
  <c r="BF119"/>
  <c r="T119"/>
  <c r="R119"/>
  <c r="P119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3"/>
  <c r="BH103"/>
  <c r="BG103"/>
  <c r="BF103"/>
  <c r="T103"/>
  <c r="R103"/>
  <c r="P103"/>
  <c r="BI96"/>
  <c r="BH96"/>
  <c r="BG96"/>
  <c r="BF96"/>
  <c r="T96"/>
  <c r="T95"/>
  <c r="R96"/>
  <c r="R95"/>
  <c r="P96"/>
  <c r="P95"/>
  <c r="BI89"/>
  <c r="BH89"/>
  <c r="BG89"/>
  <c r="BF89"/>
  <c r="T89"/>
  <c r="T88"/>
  <c r="R89"/>
  <c r="R88"/>
  <c r="P89"/>
  <c r="P88"/>
  <c r="J82"/>
  <c r="F80"/>
  <c r="E78"/>
  <c r="J54"/>
  <c r="F52"/>
  <c r="E50"/>
  <c r="J24"/>
  <c r="E24"/>
  <c r="J83"/>
  <c r="J23"/>
  <c r="J18"/>
  <c r="E18"/>
  <c r="F83"/>
  <c r="J17"/>
  <c r="J15"/>
  <c r="E15"/>
  <c r="F82"/>
  <c r="J14"/>
  <c r="J12"/>
  <c r="J80"/>
  <c r="E7"/>
  <c r="E76"/>
  <c i="1" r="L50"/>
  <c r="AM50"/>
  <c r="AM49"/>
  <c r="L49"/>
  <c r="AM47"/>
  <c r="L47"/>
  <c r="L45"/>
  <c r="L44"/>
  <c i="2" r="BK134"/>
  <c r="J119"/>
  <c r="J89"/>
  <c r="BK119"/>
  <c i="3" r="J91"/>
  <c i="2" r="J142"/>
  <c i="3" r="J94"/>
  <c i="2" r="J126"/>
  <c i="3" r="BK94"/>
  <c i="2" r="BK126"/>
  <c r="F34"/>
  <c r="F37"/>
  <c r="BK137"/>
  <c r="J103"/>
  <c r="BK96"/>
  <c i="3" r="BK88"/>
  <c r="J86"/>
  <c i="2" r="BK110"/>
  <c r="BK142"/>
  <c r="BK106"/>
  <c r="J144"/>
  <c r="BK144"/>
  <c r="J138"/>
  <c i="3" r="J88"/>
  <c r="BK91"/>
  <c i="2" r="F35"/>
  <c r="J130"/>
  <c r="BK138"/>
  <c r="J137"/>
  <c r="J34"/>
  <c r="J110"/>
  <c r="BK113"/>
  <c r="J106"/>
  <c r="F36"/>
  <c r="J113"/>
  <c r="J133"/>
  <c r="BK133"/>
  <c i="1" r="AS54"/>
  <c i="2" r="J96"/>
  <c i="3" r="BK86"/>
  <c i="2" r="BK89"/>
  <c r="BK130"/>
  <c r="BK103"/>
  <c r="J134"/>
  <c l="1" r="BK125"/>
  <c r="J125"/>
  <c r="J65"/>
  <c r="P102"/>
  <c r="R125"/>
  <c r="T112"/>
  <c r="T141"/>
  <c r="BK112"/>
  <c r="J112"/>
  <c r="J64"/>
  <c r="BK141"/>
  <c r="J141"/>
  <c r="J66"/>
  <c r="R102"/>
  <c r="P125"/>
  <c i="3" r="T85"/>
  <c r="T84"/>
  <c r="T83"/>
  <c i="2" r="BK102"/>
  <c r="J102"/>
  <c r="J63"/>
  <c r="T102"/>
  <c r="T125"/>
  <c i="3" r="R85"/>
  <c r="R84"/>
  <c r="R83"/>
  <c r="P85"/>
  <c r="P84"/>
  <c r="P83"/>
  <c i="1" r="AU56"/>
  <c i="2" r="P112"/>
  <c r="P141"/>
  <c r="R112"/>
  <c r="R141"/>
  <c i="3" r="BK85"/>
  <c r="J85"/>
  <c r="J61"/>
  <c i="2" r="BK95"/>
  <c r="J95"/>
  <c r="J62"/>
  <c r="BK88"/>
  <c i="3" r="BK93"/>
  <c r="J93"/>
  <c r="J63"/>
  <c r="BK90"/>
  <c r="J90"/>
  <c r="J62"/>
  <c r="J80"/>
  <c r="E73"/>
  <c r="J77"/>
  <c r="F80"/>
  <c i="2" r="J88"/>
  <c r="J61"/>
  <c i="3" r="F79"/>
  <c r="BE88"/>
  <c r="BE91"/>
  <c r="BE94"/>
  <c r="BE86"/>
  <c i="2" r="E48"/>
  <c r="J52"/>
  <c r="F54"/>
  <c r="BE119"/>
  <c r="BE126"/>
  <c r="BE130"/>
  <c r="BE133"/>
  <c r="BE134"/>
  <c i="1" r="BB55"/>
  <c i="2" r="BE103"/>
  <c r="BE106"/>
  <c r="BE110"/>
  <c r="BE113"/>
  <c i="1" r="BC55"/>
  <c i="2" r="F55"/>
  <c r="J55"/>
  <c r="BE138"/>
  <c r="BE142"/>
  <c r="BE144"/>
  <c r="BE89"/>
  <c r="BE96"/>
  <c i="1" r="BA55"/>
  <c i="2" r="BE137"/>
  <c i="1" r="AW55"/>
  <c r="BD55"/>
  <c i="3" r="F35"/>
  <c i="1" r="BB56"/>
  <c r="BB54"/>
  <c r="W31"/>
  <c i="3" r="F34"/>
  <c i="1" r="BA56"/>
  <c r="BA54"/>
  <c r="W30"/>
  <c i="3" r="J34"/>
  <c i="1" r="AW56"/>
  <c i="3" r="F36"/>
  <c i="1" r="BC56"/>
  <c r="BC54"/>
  <c r="W32"/>
  <c i="3" r="F37"/>
  <c i="1" r="BD56"/>
  <c r="BD54"/>
  <c r="W33"/>
  <c i="2" l="1" r="BK87"/>
  <c r="J87"/>
  <c r="J60"/>
  <c r="T87"/>
  <c r="T86"/>
  <c r="R87"/>
  <c r="R86"/>
  <c r="P87"/>
  <c r="P86"/>
  <c i="1" r="AU55"/>
  <c i="3" r="BK84"/>
  <c r="J84"/>
  <c r="J60"/>
  <c i="1" r="AU54"/>
  <c i="2" r="J33"/>
  <c i="1" r="AV55"/>
  <c r="AT55"/>
  <c r="AX54"/>
  <c i="2" r="F33"/>
  <c i="1" r="AZ55"/>
  <c i="3" r="J33"/>
  <c i="1" r="AV56"/>
  <c r="AT56"/>
  <c r="AW54"/>
  <c r="AK30"/>
  <c r="AY54"/>
  <c i="3" r="F33"/>
  <c i="1" r="AZ56"/>
  <c i="2" l="1" r="BK86"/>
  <c r="J86"/>
  <c r="J59"/>
  <c i="3" r="BK83"/>
  <c r="J83"/>
  <c r="J59"/>
  <c i="1" r="AZ54"/>
  <c r="W29"/>
  <c i="2" l="1" r="J30"/>
  <c i="1" r="AG55"/>
  <c r="AN55"/>
  <c r="AV54"/>
  <c r="AK29"/>
  <c i="3" r="J30"/>
  <c i="1" r="AG56"/>
  <c i="2" l="1" r="J39"/>
  <c i="3" r="J39"/>
  <c i="1" r="AN56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<sst xmlns="http://schemas.openxmlformats.org/spreadsheetml/2006/main">
  <si>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</si>
  <si>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</si>
  <si>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</si>
  <si>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</si>
  <si>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</si>
  <si>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{b9c8c54f-ca34-4fa7-965e-bf69a7138e44}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</si>
  <si>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</si>
  <si>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</si>
  <si>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</si>
  <si>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</si>
  <si>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</si>
  <si>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</si>
  <si>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</si>
  <si>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</si>
  <si>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</si>
  <si>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</si>
  <si>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</si>
  <si>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Lesopark Děčín - stezka</t>
  </si>
  <si>
    <t>KSO:</t>
  </si>
  <si>
    <t>822 29</t>
  </si>
  <si>
    <t>CC-CZ:</t>
  </si>
  <si>
    <t/>
  </si>
  <si>
    <t>Místo:</t>
  </si>
  <si>
    <t>Děčín</t>
  </si>
  <si>
    <t>Datum:</t>
  </si>
  <si>
    <t>2. 7. 2025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</si>
  <si>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</si>
  <si>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</si>
  <si>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</si>
  <si>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</si>
  <si>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</si>
  <si>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</si>
  <si>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</si>
  <si>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19642938</t>
  </si>
  <si>
    <t>Projecto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</si>
  <si>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</si>
  <si>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</si>
  <si>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</si>
  <si>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Předpokládaná délka realizace 1,5 měsíce.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</si>
  <si>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</si>
  <si>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</si>
  <si>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</si>
  <si>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</si>
  <si>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</si>
  <si>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</si>
  <si>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</si>
  <si>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</si>
  <si>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</si>
  <si>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</si>
  <si>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</si>
  <si>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</si>
  <si>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</si>
  <si>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</si>
  <si>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</si>
  <si>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</si>
  <si>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</si>
  <si>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</si>
  <si>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</si>
  <si>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</si>
  <si>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</si>
  <si>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</si>
  <si>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</si>
  <si>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</si>
  <si>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</si>
  <si>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</si>
  <si>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</si>
  <si>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</si>
  <si>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</si>
  <si>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</si>
  <si>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</si>
  <si>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</si>
  <si>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</si>
  <si>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</si>
  <si>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</si>
  <si>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</si>
  <si>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</si>
  <si>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</si>
  <si>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</si>
  <si>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</si>
  <si>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</t>
  </si>
  <si>
    <t>1</t>
  </si>
  <si>
    <t>{e13ce713-ddd6-4fb5-9b61-2edf1e430e0e}</t>
  </si>
  <si>
    <t>2</t>
  </si>
  <si>
    <t>VON</t>
  </si>
  <si>
    <t>Vedlejší a ostatní náklady</t>
  </si>
  <si>
    <t>{6cf33783-473c-4264-a819-a8c376db0907}</t>
  </si>
  <si>
    <t>KRYCÍ LIST SOUPISU PRACÍ</t>
  </si>
  <si>
    <t>Objekt:</t>
  </si>
  <si>
    <t>SO 01 - Lesopark Děčín - stezka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</si>
  <si>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</si>
  <si>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</si>
  <si>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</si>
  <si>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</si>
  <si>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</si>
  <si>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</si>
  <si>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</si>
  <si>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</si>
  <si>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</si>
  <si>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</si>
  <si>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</si>
  <si>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</si>
  <si>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</si>
  <si>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</si>
  <si>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</si>
  <si>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</si>
  <si>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</si>
  <si>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</si>
  <si>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</si>
  <si>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</si>
  <si>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</si>
  <si>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</si>
  <si>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</si>
  <si>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</si>
  <si>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</si>
  <si>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</si>
  <si>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</si>
  <si>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</si>
  <si>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</si>
  <si>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131113702</t>
  </si>
  <si>
    <t>Hloubení nezapažených jam ručně s urovnáním dna do předepsaného profilu a spádu v hornině třídy těžitelnosti I skupiny 1 a 2 nesoudržných</t>
  </si>
  <si>
    <t>m3</t>
  </si>
  <si>
    <t>CS ÚRS 2025 02</t>
  </si>
  <si>
    <t>4</t>
  </si>
  <si>
    <t>967044597</t>
  </si>
  <si>
    <t>Online PSC</t>
  </si>
  <si>
    <t>https://podminky.urs.cz/item/CS_URS_2025_02/131113702</t>
  </si>
  <si>
    <t>P</t>
  </si>
  <si>
    <t>Poznámka k položce:_x000d_
- včetně rozhruntí výkopku po okolí</t>
  </si>
  <si>
    <t>VV</t>
  </si>
  <si>
    <t>2*(0,4*0,4*0,6) "betonové patky pod odpadkové koše; počet * rozměry</t>
  </si>
  <si>
    <t>4*(0,4*0,6*0,6) "betonové patky pod lavičky; počet * rozměry</t>
  </si>
  <si>
    <t>Součet</t>
  </si>
  <si>
    <t>Zakládání</t>
  </si>
  <si>
    <t>275313611</t>
  </si>
  <si>
    <t>Základy z betonu prostého patky a bloky z betonu kamenem neprokládaného tř. C 16/20</t>
  </si>
  <si>
    <t>1041721780</t>
  </si>
  <si>
    <t>https://podminky.urs.cz/item/CS_URS_2025_02/275313611</t>
  </si>
  <si>
    <t>Poznámka k položce:_x000d_
- betonáž přímo do jámy bez bednění</t>
  </si>
  <si>
    <t>Vodorovné konstrukce</t>
  </si>
  <si>
    <t>3</t>
  </si>
  <si>
    <t>451317777</t>
  </si>
  <si>
    <t>Podklad nebo lože pod dlažbu (přídlažbu) v ploše vodorovné nebo ve sklonu do 1:5, tloušťky od 50 do 100 mm z betonu prostého</t>
  </si>
  <si>
    <t>m2</t>
  </si>
  <si>
    <t>1758851759</t>
  </si>
  <si>
    <t>https://podminky.urs.cz/item/CS_URS_2025_02/451317777</t>
  </si>
  <si>
    <t>77*0,3*1,5 "příčný odvodňovací prvek á 5 m; počet * šířka * délka</t>
  </si>
  <si>
    <t>465513127</t>
  </si>
  <si>
    <t>Dlažba z lomového kamene lomařsky upraveného na cementovou maltu, s vyspárováním cementovou maltou, tl. kamene 200 mm</t>
  </si>
  <si>
    <t>-393143385</t>
  </si>
  <si>
    <t>https://podminky.urs.cz/item/CS_URS_2025_02/465513127</t>
  </si>
  <si>
    <t>Poznámka k položce:_x000d_
- materiál čedič</t>
  </si>
  <si>
    <t>5</t>
  </si>
  <si>
    <t>465519127</t>
  </si>
  <si>
    <t>Dlažba z lomového kamene lomařsky upraveného Příplatek k cenám za dlažbu v pruhu užším než čtyřnásobek tloušťky dlažby, tl. kamene 200 mm</t>
  </si>
  <si>
    <t>2078186040</t>
  </si>
  <si>
    <t>https://podminky.urs.cz/item/CS_URS_2025_02/465519127</t>
  </si>
  <si>
    <t>Komunikace pozemní</t>
  </si>
  <si>
    <t>6</t>
  </si>
  <si>
    <t>564831111</t>
  </si>
  <si>
    <t>Podklad ze štěrkodrti ŠD s rozprostřením a zhutněním plochy přes 100 m2, po zhutnění tl. 100 mm</t>
  </si>
  <si>
    <t>-1537520724</t>
  </si>
  <si>
    <t>https://podminky.urs.cz/item/CS_URS_2025_02/564831111</t>
  </si>
  <si>
    <t>380 "výkaz výměr</t>
  </si>
  <si>
    <t>70 "výkaz výměr- opevnění prostoru pod lavičkami a napojení</t>
  </si>
  <si>
    <t>55 "Napojení na stávající pěšiny + rozdvojení stezky š. 80 cm</t>
  </si>
  <si>
    <t>7</t>
  </si>
  <si>
    <t>R5652111</t>
  </si>
  <si>
    <t>Podklad ze štěrku částečně zpevněného cementovou maltou ŠCM s rozprostřením a s hutněním, po zhutnění tl. 50 mm</t>
  </si>
  <si>
    <t>524360119</t>
  </si>
  <si>
    <t>Poznámka k položce:_x000d_
- vrstva stabilizovaná cementem v podílu 5%_x000d_
- včetně zakrytí povrchu geotextilií a udržování vlhkého povrchu 24-48 hodin</t>
  </si>
  <si>
    <t>9</t>
  </si>
  <si>
    <t>Ostatní konstrukce a práce, bourání</t>
  </si>
  <si>
    <t>8</t>
  </si>
  <si>
    <t>919726122</t>
  </si>
  <si>
    <t>Geotextilie netkaná pro ochranu, separaci nebo filtraci měrná hmotnost přes 200 do 300 g/m2</t>
  </si>
  <si>
    <t>-1816870688</t>
  </si>
  <si>
    <t>https://podminky.urs.cz/item/CS_URS_2025_02/919726122</t>
  </si>
  <si>
    <t>Poznámka k položce:_x000d_
- propustnost &gt;100 l/m2/s, tahová pevnost min. 8 kN/m</t>
  </si>
  <si>
    <t>923 "výkaz výměr</t>
  </si>
  <si>
    <t>936104212</t>
  </si>
  <si>
    <t>Montáž odpadkového koše páskováním na sloupy nebo sloupky</t>
  </si>
  <si>
    <t>kus</t>
  </si>
  <si>
    <t>-1299778419</t>
  </si>
  <si>
    <t>https://podminky.urs.cz/item/CS_URS_2025_02/936104212</t>
  </si>
  <si>
    <t>10</t>
  </si>
  <si>
    <t>M</t>
  </si>
  <si>
    <t>M749102</t>
  </si>
  <si>
    <t>Venkovní polyethylenový odpadkový koš s objemem 50 l, materiál polyethylen, délka 350 mm, šířka 350 mm, výška 840 mm, objem 50 l, hmotnost 6 kg, barva zelená vč. Kotevního sloupku, pozink, průměr 42 mm, dl. 1,50 m a 2 ks stahovacích objímek 60-80 mm</t>
  </si>
  <si>
    <t>-678672908</t>
  </si>
  <si>
    <t>11</t>
  </si>
  <si>
    <t>936124113</t>
  </si>
  <si>
    <t>Montáž lavičky parkové stabilní přichycené kotevními šrouby</t>
  </si>
  <si>
    <t>-1241360428</t>
  </si>
  <si>
    <t>https://podminky.urs.cz/item/CS_URS_2025_02/936124113</t>
  </si>
  <si>
    <t>M749101</t>
  </si>
  <si>
    <t>Parková lavička s opěradlem s akátovými latěmi 1800 mm, kovová konstrukce, bez područek, délka 1800 mm, výška opěradla 830 mm, výška sedací plochy 450 mm, sedák a opěrák latě dl. 1,80 m, š. 0,06 m, tl. 0,03 m, podnož - ocel - komaxitová barva RAL 9005</t>
  </si>
  <si>
    <t>-2033199448</t>
  </si>
  <si>
    <t>13</t>
  </si>
  <si>
    <t>953943121</t>
  </si>
  <si>
    <t>Osazování drobných kovových předmětů výrobků ostatních jinde neuvedených do betonu se zajištěním polohy k bednění či k výztuži před zabetonováním hmotnosti do 1 kg/kus</t>
  </si>
  <si>
    <t>-910869034</t>
  </si>
  <si>
    <t>https://podminky.urs.cz/item/CS_URS_2025_02/953943121</t>
  </si>
  <si>
    <t>2 "zabetonování sloupků pro odpadkové koše, dodávka sloupků součástí položky M749102</t>
  </si>
  <si>
    <t>998</t>
  </si>
  <si>
    <t>Přesun hmot</t>
  </si>
  <si>
    <t>14</t>
  </si>
  <si>
    <t>998229111</t>
  </si>
  <si>
    <t>Přesun hmot ruční pro pozemní komunikace s naložením a složením na vzdálenost do 50 m, s krytem z kameniva, monolitickým betonovým nebo živičným</t>
  </si>
  <si>
    <t>t</t>
  </si>
  <si>
    <t>-531018350</t>
  </si>
  <si>
    <t>https://podminky.urs.cz/item/CS_URS_2025_02/998229111</t>
  </si>
  <si>
    <t>15</t>
  </si>
  <si>
    <t>998229121</t>
  </si>
  <si>
    <t>Přesun hmot ruční pro pozemní komunikace s naložením a složením na vzdálenost do 50 m, s krytem Příplatek k cenám za ruční zvětšený přesun přes vymezenou vodorovnou dopravní vzdálenost za každých dalších započatých 50 m</t>
  </si>
  <si>
    <t>1261586091</t>
  </si>
  <si>
    <t>https://podminky.urs.cz/item/CS_URS_2025_02/998229121</t>
  </si>
  <si>
    <t>30,19*5 'Přepočtené koeficientem množství</t>
  </si>
  <si>
    <t>VON - Vedlejší a ostatní náklady</t>
  </si>
  <si>
    <t>VRN - Vedlejší rozpočtové náklady</t>
  </si>
  <si>
    <t xml:space="preserve">    A 0 - Ostaní náklady spojené s realizací stavby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</si>
  <si>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</si>
  <si>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</si>
  <si>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</si>
  <si>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</si>
  <si>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A 0</t>
  </si>
  <si>
    <t>Ostaní náklady spojené s realizací stavby</t>
  </si>
  <si>
    <t>OST 1</t>
  </si>
  <si>
    <t xml:space="preserve">ostatní náklady před zahájením stavby </t>
  </si>
  <si>
    <t>kpl</t>
  </si>
  <si>
    <t>-1790617581</t>
  </si>
  <si>
    <t xml:space="preserve">Poznámka k položce:_x000d_
- zpracování technologických postupů a plánů kontrol _x000d_
- pasportizace veškerých objektů dotčených stavební činností před zahajením stavby_x000d_
_x000d_
_x000d_
_x000d_
</t>
  </si>
  <si>
    <t>OST 2</t>
  </si>
  <si>
    <t>ostatní náklady v průběhu realizace a po realizaci stavby</t>
  </si>
  <si>
    <t>217216948</t>
  </si>
  <si>
    <t xml:space="preserve">Poznámka k položce:_x000d_
- fotografická dokumentace veškerých konstrukcí, které budou v průběhu výstavby skryty nebo zakryty, vč. opatření této fotodokumentace datem a popisem jednotlivých záběrů, uložení na  CD. _x000d_
  a všechna další nutné náklady k řádnému a úplnému zhotovení předmětu díla zřejmé ze zadávací dokumentace   _x000d_
- číštění komunikací a vozidel vyjíždějících ze stavby během výstavby_x000d_
- pasportizace stavbou dotčených ploch a objektů po stavbě _x000d_
_x000d_
</t>
  </si>
  <si>
    <t>VRN1</t>
  </si>
  <si>
    <t>Průzkumné, geodetické a projektové práce</t>
  </si>
  <si>
    <t>Průzkumné, geodetické a projektové práce geodetické práce v průběhu výstavby a po výstavbě</t>
  </si>
  <si>
    <t>1024</t>
  </si>
  <si>
    <t>759454369</t>
  </si>
  <si>
    <t>Poznámka k položce:_x000d_
- zaměření skutečného stavu po provedení stavby_x000d_
- zaměření skutečného provedení stavby oprávněným geodetem ve trojím vyhotovení vč. 1x na CD</t>
  </si>
  <si>
    <t>VRN3</t>
  </si>
  <si>
    <t>Zařízení staveniště</t>
  </si>
  <si>
    <t>R 03000</t>
  </si>
  <si>
    <t>Zřízení, provoz a nasledná likvidace provozního zařízení staveniště vč. označení a oplocení</t>
  </si>
  <si>
    <t>-2100005941</t>
  </si>
  <si>
    <t>Poznámka k položce:_x000d_
- včetně oplocení zařízení staveniště, WC, stavební buňky a informačních tabulí, tabulek zákazu vstupu a uvedení místa zřízení staveniště po jeho odstranění do původního stavu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</si>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</sst>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1113702" TargetMode="External" /><Relationship Id="rId2" Type="http://schemas.openxmlformats.org/officeDocument/2006/relationships/hyperlink" Target="https://podminky.urs.cz/item/CS_URS_2025_02/275313611" TargetMode="External" /><Relationship Id="rId3" Type="http://schemas.openxmlformats.org/officeDocument/2006/relationships/hyperlink" Target="https://podminky.urs.cz/item/CS_URS_2025_02/451317777" TargetMode="External" /><Relationship Id="rId4" Type="http://schemas.openxmlformats.org/officeDocument/2006/relationships/hyperlink" Target="https://podminky.urs.cz/item/CS_URS_2025_02/465513127" TargetMode="External" /><Relationship Id="rId5" Type="http://schemas.openxmlformats.org/officeDocument/2006/relationships/hyperlink" Target="https://podminky.urs.cz/item/CS_URS_2025_02/465519127" TargetMode="External" /><Relationship Id="rId6" Type="http://schemas.openxmlformats.org/officeDocument/2006/relationships/hyperlink" Target="https://podminky.urs.cz/item/CS_URS_2025_02/564831111" TargetMode="External" /><Relationship Id="rId7" Type="http://schemas.openxmlformats.org/officeDocument/2006/relationships/hyperlink" Target="https://podminky.urs.cz/item/CS_URS_2025_02/919726122" TargetMode="External" /><Relationship Id="rId8" Type="http://schemas.openxmlformats.org/officeDocument/2006/relationships/hyperlink" Target="https://podminky.urs.cz/item/CS_URS_2025_02/936104212" TargetMode="External" /><Relationship Id="rId9" Type="http://schemas.openxmlformats.org/officeDocument/2006/relationships/hyperlink" Target="https://podminky.urs.cz/item/CS_URS_2025_02/936124113" TargetMode="External" /><Relationship Id="rId10" Type="http://schemas.openxmlformats.org/officeDocument/2006/relationships/hyperlink" Target="https://podminky.urs.cz/item/CS_URS_2025_02/953943121" TargetMode="External" /><Relationship Id="rId11" Type="http://schemas.openxmlformats.org/officeDocument/2006/relationships/hyperlink" Target="https://podminky.urs.cz/item/CS_URS_2025_02/998229111" TargetMode="External" /><Relationship Id="rId12" Type="http://schemas.openxmlformats.org/officeDocument/2006/relationships/hyperlink" Target="https://podminky.urs.cz/item/CS_URS_2025_02/998229121" TargetMode="External" /><Relationship Id="rId1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21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27</v>
      </c>
      <c r="AL10" s="23"/>
      <c r="AM10" s="23"/>
      <c r="AN10" s="28" t="s">
        <v>21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21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27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27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21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27</v>
      </c>
      <c r="AL19" s="23"/>
      <c r="AM19" s="23"/>
      <c r="AN19" s="28" t="s">
        <v>21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21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71.25" customHeight="1">
      <c r="B23" s="22"/>
      <c r="C23" s="23"/>
      <c r="D23" s="23"/>
      <c r="E23" s="37" t="s">
        <v>38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52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01/2025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Lesopark Děčín - stezka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22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Děčín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24</v>
      </c>
      <c r="AJ47" s="41"/>
      <c r="AK47" s="41"/>
      <c r="AL47" s="41"/>
      <c r="AM47" s="73" t="str">
        <f>IF(AN8= "","",AN8)</f>
        <v>2. 7. 2025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26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32</v>
      </c>
      <c r="AJ49" s="41"/>
      <c r="AK49" s="41"/>
      <c r="AL49" s="41"/>
      <c r="AM49" s="74" t="str">
        <f>IF(E17="","",E17)</f>
        <v>Projecto s.r.o.</v>
      </c>
      <c r="AN49" s="65"/>
      <c r="AO49" s="65"/>
      <c r="AP49" s="65"/>
      <c r="AQ49" s="41"/>
      <c r="AR49" s="45"/>
      <c r="AS49" s="75" t="s">
        <v>53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30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54</v>
      </c>
      <c r="D52" s="88"/>
      <c r="E52" s="88"/>
      <c r="F52" s="88"/>
      <c r="G52" s="88"/>
      <c r="H52" s="89"/>
      <c r="I52" s="90" t="s">
        <v>55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56</v>
      </c>
      <c r="AH52" s="88"/>
      <c r="AI52" s="88"/>
      <c r="AJ52" s="88"/>
      <c r="AK52" s="88"/>
      <c r="AL52" s="88"/>
      <c r="AM52" s="88"/>
      <c r="AN52" s="90" t="s">
        <v>57</v>
      </c>
      <c r="AO52" s="88"/>
      <c r="AP52" s="88"/>
      <c r="AQ52" s="92" t="s">
        <v>58</v>
      </c>
      <c r="AR52" s="45"/>
      <c r="AS52" s="93" t="s">
        <v>59</v>
      </c>
      <c r="AT52" s="94" t="s">
        <v>60</v>
      </c>
      <c r="AU52" s="94" t="s">
        <v>61</v>
      </c>
      <c r="AV52" s="94" t="s">
        <v>62</v>
      </c>
      <c r="AW52" s="94" t="s">
        <v>63</v>
      </c>
      <c r="AX52" s="94" t="s">
        <v>64</v>
      </c>
      <c r="AY52" s="94" t="s">
        <v>65</v>
      </c>
      <c r="AZ52" s="94" t="s">
        <v>66</v>
      </c>
      <c r="BA52" s="94" t="s">
        <v>67</v>
      </c>
      <c r="BB52" s="94" t="s">
        <v>68</v>
      </c>
      <c r="BC52" s="94" t="s">
        <v>69</v>
      </c>
      <c r="BD52" s="95" t="s">
        <v>70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71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ROUND(SUM(AG55:AG56),2)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21</v>
      </c>
      <c r="AR54" s="105"/>
      <c r="AS54" s="106">
        <f>ROUND(SUM(AS55:AS56),2)</f>
        <v>0</v>
      </c>
      <c r="AT54" s="107">
        <f>ROUND(SUM(AV54:AW54),2)</f>
        <v>0</v>
      </c>
      <c r="AU54" s="108">
        <f>ROUND(SUM(AU55:AU56),5)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ROUND(SUM(AZ55:AZ56),2)</f>
        <v>0</v>
      </c>
      <c r="BA54" s="107">
        <f>ROUND(SUM(BA55:BA56),2)</f>
        <v>0</v>
      </c>
      <c r="BB54" s="107">
        <f>ROUND(SUM(BB55:BB56),2)</f>
        <v>0</v>
      </c>
      <c r="BC54" s="107">
        <f>ROUND(SUM(BC55:BC56),2)</f>
        <v>0</v>
      </c>
      <c r="BD54" s="109">
        <f>ROUND(SUM(BD55:BD56),2)</f>
        <v>0</v>
      </c>
      <c r="BE54" s="6"/>
      <c r="BS54" s="110" t="s">
        <v>72</v>
      </c>
      <c r="BT54" s="110" t="s">
        <v>73</v>
      </c>
      <c r="BU54" s="111" t="s">
        <v>74</v>
      </c>
      <c r="BV54" s="110" t="s">
        <v>75</v>
      </c>
      <c r="BW54" s="110" t="s">
        <v>5</v>
      </c>
      <c r="BX54" s="110" t="s">
        <v>76</v>
      </c>
      <c r="CL54" s="110" t="s">
        <v>19</v>
      </c>
    </row>
    <row r="55" s="7" customFormat="1" ht="16.5" customHeight="1">
      <c r="A55" s="112" t="s">
        <v>77</v>
      </c>
      <c r="B55" s="113"/>
      <c r="C55" s="114"/>
      <c r="D55" s="115" t="s">
        <v>78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01 - Lesopark Děčín - 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79</v>
      </c>
      <c r="AR55" s="119"/>
      <c r="AS55" s="120">
        <v>0</v>
      </c>
      <c r="AT55" s="121">
        <f>ROUND(SUM(AV55:AW55),2)</f>
        <v>0</v>
      </c>
      <c r="AU55" s="122">
        <f>'SO 01 - Lesopark Děčín - ...'!P86</f>
        <v>0</v>
      </c>
      <c r="AV55" s="121">
        <f>'SO 01 - Lesopark Děčín - ...'!J33</f>
        <v>0</v>
      </c>
      <c r="AW55" s="121">
        <f>'SO 01 - Lesopark Děčín - ...'!J34</f>
        <v>0</v>
      </c>
      <c r="AX55" s="121">
        <f>'SO 01 - Lesopark Děčín - ...'!J35</f>
        <v>0</v>
      </c>
      <c r="AY55" s="121">
        <f>'SO 01 - Lesopark Děčín - ...'!J36</f>
        <v>0</v>
      </c>
      <c r="AZ55" s="121">
        <f>'SO 01 - Lesopark Děčín - ...'!F33</f>
        <v>0</v>
      </c>
      <c r="BA55" s="121">
        <f>'SO 01 - Lesopark Děčín - ...'!F34</f>
        <v>0</v>
      </c>
      <c r="BB55" s="121">
        <f>'SO 01 - Lesopark Děčín - ...'!F35</f>
        <v>0</v>
      </c>
      <c r="BC55" s="121">
        <f>'SO 01 - Lesopark Děčín - ...'!F36</f>
        <v>0</v>
      </c>
      <c r="BD55" s="123">
        <f>'SO 01 - Lesopark Děčín - ...'!F37</f>
        <v>0</v>
      </c>
      <c r="BE55" s="7"/>
      <c r="BT55" s="124" t="s">
        <v>80</v>
      </c>
      <c r="BV55" s="124" t="s">
        <v>75</v>
      </c>
      <c r="BW55" s="124" t="s">
        <v>81</v>
      </c>
      <c r="BX55" s="124" t="s">
        <v>5</v>
      </c>
      <c r="CL55" s="124" t="s">
        <v>19</v>
      </c>
      <c r="CM55" s="124" t="s">
        <v>82</v>
      </c>
    </row>
    <row r="56" s="7" customFormat="1" ht="16.5" customHeight="1">
      <c r="A56" s="112" t="s">
        <v>77</v>
      </c>
      <c r="B56" s="113"/>
      <c r="C56" s="114"/>
      <c r="D56" s="115" t="s">
        <v>83</v>
      </c>
      <c r="E56" s="115"/>
      <c r="F56" s="115"/>
      <c r="G56" s="115"/>
      <c r="H56" s="115"/>
      <c r="I56" s="116"/>
      <c r="J56" s="115" t="s">
        <v>84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'VON - Vedlejší a ostatní 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79</v>
      </c>
      <c r="AR56" s="119"/>
      <c r="AS56" s="125">
        <v>0</v>
      </c>
      <c r="AT56" s="126">
        <f>ROUND(SUM(AV56:AW56),2)</f>
        <v>0</v>
      </c>
      <c r="AU56" s="127">
        <f>'VON - Vedlejší a ostatní ...'!P83</f>
        <v>0</v>
      </c>
      <c r="AV56" s="126">
        <f>'VON - Vedlejší a ostatní ...'!J33</f>
        <v>0</v>
      </c>
      <c r="AW56" s="126">
        <f>'VON - Vedlejší a ostatní ...'!J34</f>
        <v>0</v>
      </c>
      <c r="AX56" s="126">
        <f>'VON - Vedlejší a ostatní ...'!J35</f>
        <v>0</v>
      </c>
      <c r="AY56" s="126">
        <f>'VON - Vedlejší a ostatní ...'!J36</f>
        <v>0</v>
      </c>
      <c r="AZ56" s="126">
        <f>'VON - Vedlejší a ostatní ...'!F33</f>
        <v>0</v>
      </c>
      <c r="BA56" s="126">
        <f>'VON - Vedlejší a ostatní ...'!F34</f>
        <v>0</v>
      </c>
      <c r="BB56" s="126">
        <f>'VON - Vedlejší a ostatní ...'!F35</f>
        <v>0</v>
      </c>
      <c r="BC56" s="126">
        <f>'VON - Vedlejší a ostatní ...'!F36</f>
        <v>0</v>
      </c>
      <c r="BD56" s="128">
        <f>'VON - Vedlejší a ostatní ...'!F37</f>
        <v>0</v>
      </c>
      <c r="BE56" s="7"/>
      <c r="BT56" s="124" t="s">
        <v>80</v>
      </c>
      <c r="BV56" s="124" t="s">
        <v>75</v>
      </c>
      <c r="BW56" s="124" t="s">
        <v>85</v>
      </c>
      <c r="BX56" s="124" t="s">
        <v>5</v>
      </c>
      <c r="CL56" s="124" t="s">
        <v>19</v>
      </c>
      <c r="CM56" s="124" t="s">
        <v>82</v>
      </c>
    </row>
    <row r="57" s="2" customFormat="1" ht="30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="2" customFormat="1" ht="6.96" customHeight="1">
      <c r="A58" s="3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</sheetData>
  <sheetProtection sheet="1" formatColumns="0" formatRows="0" objects="1" scenarios="1" spinCount="100000" saltValue="w+ul6Jtrv2tsuW9RTtrE6aMrfK2RZjDazwYxyGITdp9h3bI6yLcDvf53mMkPOBZ/ZrZQnTd9fxFeLMxUAx3oSA==" hashValue="Ove4qPc0yeUADbMcngDL+TRWovKmrAf4YKPYm/Rw46Q9aOo8zTIiiQEcZHSratKYXzr7gjhzuq6BfHmYGnAWqQ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 01 - Lesopark Děčín - ...'!C2" display="/"/>
    <hyperlink ref="A56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86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Lesopark Děčín - stezka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88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21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2. 7. 2025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29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30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32</v>
      </c>
      <c r="E20" s="39"/>
      <c r="F20" s="39"/>
      <c r="G20" s="39"/>
      <c r="H20" s="39"/>
      <c r="I20" s="133" t="s">
        <v>27</v>
      </c>
      <c r="J20" s="137" t="s">
        <v>33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21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29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21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ROUND(J86,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ROUND((SUM(BE86:BE146)),  2)</f>
        <v>0</v>
      </c>
      <c r="G33" s="39"/>
      <c r="H33" s="39"/>
      <c r="I33" s="149">
        <v>0.20999999999999999</v>
      </c>
      <c r="J33" s="148">
        <f>ROUND(((SUM(BE86:BE146))*I33),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ROUND((SUM(BF86:BF146)),  2)</f>
        <v>0</v>
      </c>
      <c r="G34" s="39"/>
      <c r="H34" s="39"/>
      <c r="I34" s="149">
        <v>0.12</v>
      </c>
      <c r="J34" s="148">
        <f>ROUND(((SUM(BF86:BF146))*I34),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ROUND((SUM(BG86:BG146)),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ROUND((SUM(BH86:BH146)),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ROUND((SUM(BI86:BI146)),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89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Lesopark Děčín - stezka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01 - Lesopark Děčín - stezka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Děčín</v>
      </c>
      <c r="G52" s="41"/>
      <c r="H52" s="41"/>
      <c r="I52" s="33" t="s">
        <v>24</v>
      </c>
      <c r="J52" s="73" t="str">
        <f>IF(J12="","",J12)</f>
        <v>2. 7. 2025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 xml:space="preserve"> </v>
      </c>
      <c r="G54" s="41"/>
      <c r="H54" s="41"/>
      <c r="I54" s="33" t="s">
        <v>32</v>
      </c>
      <c r="J54" s="37" t="str">
        <f>E21</f>
        <v>Projecto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90</v>
      </c>
      <c r="D57" s="163"/>
      <c r="E57" s="163"/>
      <c r="F57" s="163"/>
      <c r="G57" s="163"/>
      <c r="H57" s="163"/>
      <c r="I57" s="163"/>
      <c r="J57" s="164" t="s">
        <v>91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92</v>
      </c>
    </row>
    <row r="60" s="9" customFormat="1" ht="24.96" customHeight="1">
      <c r="A60" s="9"/>
      <c r="B60" s="166"/>
      <c r="C60" s="167"/>
      <c r="D60" s="168" t="s">
        <v>93</v>
      </c>
      <c r="E60" s="169"/>
      <c r="F60" s="169"/>
      <c r="G60" s="169"/>
      <c r="H60" s="169"/>
      <c r="I60" s="169"/>
      <c r="J60" s="170">
        <f>J87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94</v>
      </c>
      <c r="E61" s="175"/>
      <c r="F61" s="175"/>
      <c r="G61" s="175"/>
      <c r="H61" s="175"/>
      <c r="I61" s="175"/>
      <c r="J61" s="176">
        <f>J88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95</v>
      </c>
      <c r="E62" s="175"/>
      <c r="F62" s="175"/>
      <c r="G62" s="175"/>
      <c r="H62" s="175"/>
      <c r="I62" s="175"/>
      <c r="J62" s="176">
        <f>J95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96</v>
      </c>
      <c r="E63" s="175"/>
      <c r="F63" s="175"/>
      <c r="G63" s="175"/>
      <c r="H63" s="175"/>
      <c r="I63" s="175"/>
      <c r="J63" s="176">
        <f>J102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97</v>
      </c>
      <c r="E64" s="175"/>
      <c r="F64" s="175"/>
      <c r="G64" s="175"/>
      <c r="H64" s="175"/>
      <c r="I64" s="175"/>
      <c r="J64" s="176">
        <f>J112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98</v>
      </c>
      <c r="E65" s="175"/>
      <c r="F65" s="175"/>
      <c r="G65" s="175"/>
      <c r="H65" s="175"/>
      <c r="I65" s="175"/>
      <c r="J65" s="176">
        <f>J125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99</v>
      </c>
      <c r="E66" s="175"/>
      <c r="F66" s="175"/>
      <c r="G66" s="175"/>
      <c r="H66" s="175"/>
      <c r="I66" s="175"/>
      <c r="J66" s="176">
        <f>J141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100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61" t="str">
        <f>E7</f>
        <v>Lesopark Děčín - stezka</v>
      </c>
      <c r="F76" s="33"/>
      <c r="G76" s="33"/>
      <c r="H76" s="33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87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SO 01 - Lesopark Děčín - stezka</v>
      </c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22</v>
      </c>
      <c r="D80" s="41"/>
      <c r="E80" s="41"/>
      <c r="F80" s="28" t="str">
        <f>F12</f>
        <v>Děčín</v>
      </c>
      <c r="G80" s="41"/>
      <c r="H80" s="41"/>
      <c r="I80" s="33" t="s">
        <v>24</v>
      </c>
      <c r="J80" s="73" t="str">
        <f>IF(J12="","",J12)</f>
        <v>2. 7. 2025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26</v>
      </c>
      <c r="D82" s="41"/>
      <c r="E82" s="41"/>
      <c r="F82" s="28" t="str">
        <f>E15</f>
        <v xml:space="preserve"> </v>
      </c>
      <c r="G82" s="41"/>
      <c r="H82" s="41"/>
      <c r="I82" s="33" t="s">
        <v>32</v>
      </c>
      <c r="J82" s="37" t="str">
        <f>E21</f>
        <v>Projecto s.r.o.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30</v>
      </c>
      <c r="D83" s="41"/>
      <c r="E83" s="41"/>
      <c r="F83" s="28" t="str">
        <f>IF(E18="","",E18)</f>
        <v>Vyplň údaj</v>
      </c>
      <c r="G83" s="41"/>
      <c r="H83" s="41"/>
      <c r="I83" s="33" t="s">
        <v>36</v>
      </c>
      <c r="J83" s="37" t="str">
        <f>E24</f>
        <v xml:space="preserve"> 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78"/>
      <c r="B85" s="179"/>
      <c r="C85" s="180" t="s">
        <v>101</v>
      </c>
      <c r="D85" s="181" t="s">
        <v>58</v>
      </c>
      <c r="E85" s="181" t="s">
        <v>54</v>
      </c>
      <c r="F85" s="181" t="s">
        <v>55</v>
      </c>
      <c r="G85" s="181" t="s">
        <v>102</v>
      </c>
      <c r="H85" s="181" t="s">
        <v>103</v>
      </c>
      <c r="I85" s="181" t="s">
        <v>104</v>
      </c>
      <c r="J85" s="181" t="s">
        <v>91</v>
      </c>
      <c r="K85" s="182" t="s">
        <v>105</v>
      </c>
      <c r="L85" s="183"/>
      <c r="M85" s="93" t="s">
        <v>21</v>
      </c>
      <c r="N85" s="94" t="s">
        <v>43</v>
      </c>
      <c r="O85" s="94" t="s">
        <v>106</v>
      </c>
      <c r="P85" s="94" t="s">
        <v>107</v>
      </c>
      <c r="Q85" s="94" t="s">
        <v>108</v>
      </c>
      <c r="R85" s="94" t="s">
        <v>109</v>
      </c>
      <c r="S85" s="94" t="s">
        <v>110</v>
      </c>
      <c r="T85" s="95" t="s">
        <v>111</v>
      </c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</row>
    <row r="86" s="2" customFormat="1" ht="22.8" customHeight="1">
      <c r="A86" s="39"/>
      <c r="B86" s="40"/>
      <c r="C86" s="100" t="s">
        <v>112</v>
      </c>
      <c r="D86" s="41"/>
      <c r="E86" s="41"/>
      <c r="F86" s="41"/>
      <c r="G86" s="41"/>
      <c r="H86" s="41"/>
      <c r="I86" s="41"/>
      <c r="J86" s="184">
        <f>BK86</f>
        <v>0</v>
      </c>
      <c r="K86" s="41"/>
      <c r="L86" s="45"/>
      <c r="M86" s="96"/>
      <c r="N86" s="185"/>
      <c r="O86" s="97"/>
      <c r="P86" s="186">
        <f>P87</f>
        <v>0</v>
      </c>
      <c r="Q86" s="97"/>
      <c r="R86" s="186">
        <f>R87</f>
        <v>30.189678859999997</v>
      </c>
      <c r="S86" s="97"/>
      <c r="T86" s="187">
        <f>T87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72</v>
      </c>
      <c r="AU86" s="18" t="s">
        <v>92</v>
      </c>
      <c r="BK86" s="188">
        <f>BK87</f>
        <v>0</v>
      </c>
    </row>
    <row r="87" s="12" customFormat="1" ht="25.92" customHeight="1">
      <c r="A87" s="12"/>
      <c r="B87" s="189"/>
      <c r="C87" s="190"/>
      <c r="D87" s="191" t="s">
        <v>72</v>
      </c>
      <c r="E87" s="192" t="s">
        <v>113</v>
      </c>
      <c r="F87" s="192" t="s">
        <v>114</v>
      </c>
      <c r="G87" s="190"/>
      <c r="H87" s="190"/>
      <c r="I87" s="193"/>
      <c r="J87" s="194">
        <f>BK87</f>
        <v>0</v>
      </c>
      <c r="K87" s="190"/>
      <c r="L87" s="195"/>
      <c r="M87" s="196"/>
      <c r="N87" s="197"/>
      <c r="O87" s="197"/>
      <c r="P87" s="198">
        <f>P88+P95+P102+P112+P125+P141</f>
        <v>0</v>
      </c>
      <c r="Q87" s="197"/>
      <c r="R87" s="198">
        <f>R88+R95+R102+R112+R125+R141</f>
        <v>30.189678859999997</v>
      </c>
      <c r="S87" s="197"/>
      <c r="T87" s="199">
        <f>T88+T95+T102+T112+T125+T141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80</v>
      </c>
      <c r="AT87" s="201" t="s">
        <v>72</v>
      </c>
      <c r="AU87" s="201" t="s">
        <v>73</v>
      </c>
      <c r="AY87" s="200" t="s">
        <v>115</v>
      </c>
      <c r="BK87" s="202">
        <f>BK88+BK95+BK102+BK112+BK125+BK141</f>
        <v>0</v>
      </c>
    </row>
    <row r="88" s="12" customFormat="1" ht="22.8" customHeight="1">
      <c r="A88" s="12"/>
      <c r="B88" s="189"/>
      <c r="C88" s="190"/>
      <c r="D88" s="191" t="s">
        <v>72</v>
      </c>
      <c r="E88" s="203" t="s">
        <v>80</v>
      </c>
      <c r="F88" s="203" t="s">
        <v>116</v>
      </c>
      <c r="G88" s="190"/>
      <c r="H88" s="190"/>
      <c r="I88" s="193"/>
      <c r="J88" s="204">
        <f>BK88</f>
        <v>0</v>
      </c>
      <c r="K88" s="190"/>
      <c r="L88" s="195"/>
      <c r="M88" s="196"/>
      <c r="N88" s="197"/>
      <c r="O88" s="197"/>
      <c r="P88" s="198">
        <f>SUM(P89:P94)</f>
        <v>0</v>
      </c>
      <c r="Q88" s="197"/>
      <c r="R88" s="198">
        <f>SUM(R89:R94)</f>
        <v>0</v>
      </c>
      <c r="S88" s="197"/>
      <c r="T88" s="199">
        <f>SUM(T89:T94)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80</v>
      </c>
      <c r="AT88" s="201" t="s">
        <v>72</v>
      </c>
      <c r="AU88" s="201" t="s">
        <v>80</v>
      </c>
      <c r="AY88" s="200" t="s">
        <v>115</v>
      </c>
      <c r="BK88" s="202">
        <f>SUM(BK89:BK94)</f>
        <v>0</v>
      </c>
    </row>
    <row r="89" s="2" customFormat="1" ht="24.15" customHeight="1">
      <c r="A89" s="39"/>
      <c r="B89" s="40"/>
      <c r="C89" s="205" t="s">
        <v>80</v>
      </c>
      <c r="D89" s="205" t="s">
        <v>117</v>
      </c>
      <c r="E89" s="206" t="s">
        <v>118</v>
      </c>
      <c r="F89" s="207" t="s">
        <v>119</v>
      </c>
      <c r="G89" s="208" t="s">
        <v>120</v>
      </c>
      <c r="H89" s="209">
        <v>0.76800000000000002</v>
      </c>
      <c r="I89" s="210"/>
      <c r="J89" s="211">
        <f>ROUND(I89*H89,2)</f>
        <v>0</v>
      </c>
      <c r="K89" s="207" t="s">
        <v>121</v>
      </c>
      <c r="L89" s="45"/>
      <c r="M89" s="212" t="s">
        <v>21</v>
      </c>
      <c r="N89" s="213" t="s">
        <v>44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122</v>
      </c>
      <c r="AT89" s="216" t="s">
        <v>117</v>
      </c>
      <c r="AU89" s="216" t="s">
        <v>82</v>
      </c>
      <c r="AY89" s="18" t="s">
        <v>115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80</v>
      </c>
      <c r="BK89" s="217">
        <f>ROUND(I89*H89,2)</f>
        <v>0</v>
      </c>
      <c r="BL89" s="18" t="s">
        <v>122</v>
      </c>
      <c r="BM89" s="216" t="s">
        <v>123</v>
      </c>
    </row>
    <row r="90" s="2" customFormat="1">
      <c r="A90" s="39"/>
      <c r="B90" s="40"/>
      <c r="C90" s="41"/>
      <c r="D90" s="218" t="s">
        <v>124</v>
      </c>
      <c r="E90" s="41"/>
      <c r="F90" s="219" t="s">
        <v>125</v>
      </c>
      <c r="G90" s="41"/>
      <c r="H90" s="41"/>
      <c r="I90" s="220"/>
      <c r="J90" s="41"/>
      <c r="K90" s="41"/>
      <c r="L90" s="45"/>
      <c r="M90" s="221"/>
      <c r="N90" s="222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124</v>
      </c>
      <c r="AU90" s="18" t="s">
        <v>82</v>
      </c>
    </row>
    <row r="91" s="2" customFormat="1">
      <c r="A91" s="39"/>
      <c r="B91" s="40"/>
      <c r="C91" s="41"/>
      <c r="D91" s="223" t="s">
        <v>126</v>
      </c>
      <c r="E91" s="41"/>
      <c r="F91" s="224" t="s">
        <v>127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126</v>
      </c>
      <c r="AU91" s="18" t="s">
        <v>82</v>
      </c>
    </row>
    <row r="92" s="13" customFormat="1">
      <c r="A92" s="13"/>
      <c r="B92" s="225"/>
      <c r="C92" s="226"/>
      <c r="D92" s="223" t="s">
        <v>128</v>
      </c>
      <c r="E92" s="227" t="s">
        <v>21</v>
      </c>
      <c r="F92" s="228" t="s">
        <v>129</v>
      </c>
      <c r="G92" s="226"/>
      <c r="H92" s="229">
        <v>0.192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128</v>
      </c>
      <c r="AU92" s="235" t="s">
        <v>82</v>
      </c>
      <c r="AV92" s="13" t="s">
        <v>82</v>
      </c>
      <c r="AW92" s="13" t="s">
        <v>35</v>
      </c>
      <c r="AX92" s="13" t="s">
        <v>73</v>
      </c>
      <c r="AY92" s="235" t="s">
        <v>115</v>
      </c>
    </row>
    <row r="93" s="13" customFormat="1">
      <c r="A93" s="13"/>
      <c r="B93" s="225"/>
      <c r="C93" s="226"/>
      <c r="D93" s="223" t="s">
        <v>128</v>
      </c>
      <c r="E93" s="227" t="s">
        <v>21</v>
      </c>
      <c r="F93" s="228" t="s">
        <v>130</v>
      </c>
      <c r="G93" s="226"/>
      <c r="H93" s="229">
        <v>0.57599999999999996</v>
      </c>
      <c r="I93" s="230"/>
      <c r="J93" s="226"/>
      <c r="K93" s="226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128</v>
      </c>
      <c r="AU93" s="235" t="s">
        <v>82</v>
      </c>
      <c r="AV93" s="13" t="s">
        <v>82</v>
      </c>
      <c r="AW93" s="13" t="s">
        <v>35</v>
      </c>
      <c r="AX93" s="13" t="s">
        <v>73</v>
      </c>
      <c r="AY93" s="235" t="s">
        <v>115</v>
      </c>
    </row>
    <row r="94" s="14" customFormat="1">
      <c r="A94" s="14"/>
      <c r="B94" s="236"/>
      <c r="C94" s="237"/>
      <c r="D94" s="223" t="s">
        <v>128</v>
      </c>
      <c r="E94" s="238" t="s">
        <v>21</v>
      </c>
      <c r="F94" s="239" t="s">
        <v>131</v>
      </c>
      <c r="G94" s="237"/>
      <c r="H94" s="240">
        <v>0.76800000000000002</v>
      </c>
      <c r="I94" s="241"/>
      <c r="J94" s="237"/>
      <c r="K94" s="237"/>
      <c r="L94" s="242"/>
      <c r="M94" s="243"/>
      <c r="N94" s="244"/>
      <c r="O94" s="244"/>
      <c r="P94" s="244"/>
      <c r="Q94" s="244"/>
      <c r="R94" s="244"/>
      <c r="S94" s="244"/>
      <c r="T94" s="24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6" t="s">
        <v>128</v>
      </c>
      <c r="AU94" s="246" t="s">
        <v>82</v>
      </c>
      <c r="AV94" s="14" t="s">
        <v>122</v>
      </c>
      <c r="AW94" s="14" t="s">
        <v>35</v>
      </c>
      <c r="AX94" s="14" t="s">
        <v>80</v>
      </c>
      <c r="AY94" s="246" t="s">
        <v>115</v>
      </c>
    </row>
    <row r="95" s="12" customFormat="1" ht="22.8" customHeight="1">
      <c r="A95" s="12"/>
      <c r="B95" s="189"/>
      <c r="C95" s="190"/>
      <c r="D95" s="191" t="s">
        <v>72</v>
      </c>
      <c r="E95" s="203" t="s">
        <v>82</v>
      </c>
      <c r="F95" s="203" t="s">
        <v>132</v>
      </c>
      <c r="G95" s="190"/>
      <c r="H95" s="190"/>
      <c r="I95" s="193"/>
      <c r="J95" s="204">
        <f>BK95</f>
        <v>0</v>
      </c>
      <c r="K95" s="190"/>
      <c r="L95" s="195"/>
      <c r="M95" s="196"/>
      <c r="N95" s="197"/>
      <c r="O95" s="197"/>
      <c r="P95" s="198">
        <f>SUM(P96:P101)</f>
        <v>0</v>
      </c>
      <c r="Q95" s="197"/>
      <c r="R95" s="198">
        <f>SUM(R96:R101)</f>
        <v>1.76718336</v>
      </c>
      <c r="S95" s="197"/>
      <c r="T95" s="199">
        <f>SUM(T96:T101)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0" t="s">
        <v>80</v>
      </c>
      <c r="AT95" s="201" t="s">
        <v>72</v>
      </c>
      <c r="AU95" s="201" t="s">
        <v>80</v>
      </c>
      <c r="AY95" s="200" t="s">
        <v>115</v>
      </c>
      <c r="BK95" s="202">
        <f>SUM(BK96:BK101)</f>
        <v>0</v>
      </c>
    </row>
    <row r="96" s="2" customFormat="1" ht="16.5" customHeight="1">
      <c r="A96" s="39"/>
      <c r="B96" s="40"/>
      <c r="C96" s="205" t="s">
        <v>82</v>
      </c>
      <c r="D96" s="205" t="s">
        <v>117</v>
      </c>
      <c r="E96" s="206" t="s">
        <v>133</v>
      </c>
      <c r="F96" s="207" t="s">
        <v>134</v>
      </c>
      <c r="G96" s="208" t="s">
        <v>120</v>
      </c>
      <c r="H96" s="209">
        <v>0.76800000000000002</v>
      </c>
      <c r="I96" s="210"/>
      <c r="J96" s="211">
        <f>ROUND(I96*H96,2)</f>
        <v>0</v>
      </c>
      <c r="K96" s="207" t="s">
        <v>121</v>
      </c>
      <c r="L96" s="45"/>
      <c r="M96" s="212" t="s">
        <v>21</v>
      </c>
      <c r="N96" s="213" t="s">
        <v>44</v>
      </c>
      <c r="O96" s="85"/>
      <c r="P96" s="214">
        <f>O96*H96</f>
        <v>0</v>
      </c>
      <c r="Q96" s="214">
        <v>2.3010199999999998</v>
      </c>
      <c r="R96" s="214">
        <f>Q96*H96</f>
        <v>1.76718336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122</v>
      </c>
      <c r="AT96" s="216" t="s">
        <v>117</v>
      </c>
      <c r="AU96" s="216" t="s">
        <v>82</v>
      </c>
      <c r="AY96" s="18" t="s">
        <v>115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80</v>
      </c>
      <c r="BK96" s="217">
        <f>ROUND(I96*H96,2)</f>
        <v>0</v>
      </c>
      <c r="BL96" s="18" t="s">
        <v>122</v>
      </c>
      <c r="BM96" s="216" t="s">
        <v>135</v>
      </c>
    </row>
    <row r="97" s="2" customFormat="1">
      <c r="A97" s="39"/>
      <c r="B97" s="40"/>
      <c r="C97" s="41"/>
      <c r="D97" s="218" t="s">
        <v>124</v>
      </c>
      <c r="E97" s="41"/>
      <c r="F97" s="219" t="s">
        <v>136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124</v>
      </c>
      <c r="AU97" s="18" t="s">
        <v>82</v>
      </c>
    </row>
    <row r="98" s="2" customFormat="1">
      <c r="A98" s="39"/>
      <c r="B98" s="40"/>
      <c r="C98" s="41"/>
      <c r="D98" s="223" t="s">
        <v>126</v>
      </c>
      <c r="E98" s="41"/>
      <c r="F98" s="224" t="s">
        <v>137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126</v>
      </c>
      <c r="AU98" s="18" t="s">
        <v>82</v>
      </c>
    </row>
    <row r="99" s="13" customFormat="1">
      <c r="A99" s="13"/>
      <c r="B99" s="225"/>
      <c r="C99" s="226"/>
      <c r="D99" s="223" t="s">
        <v>128</v>
      </c>
      <c r="E99" s="227" t="s">
        <v>21</v>
      </c>
      <c r="F99" s="228" t="s">
        <v>129</v>
      </c>
      <c r="G99" s="226"/>
      <c r="H99" s="229">
        <v>0.192</v>
      </c>
      <c r="I99" s="230"/>
      <c r="J99" s="226"/>
      <c r="K99" s="226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128</v>
      </c>
      <c r="AU99" s="235" t="s">
        <v>82</v>
      </c>
      <c r="AV99" s="13" t="s">
        <v>82</v>
      </c>
      <c r="AW99" s="13" t="s">
        <v>35</v>
      </c>
      <c r="AX99" s="13" t="s">
        <v>73</v>
      </c>
      <c r="AY99" s="235" t="s">
        <v>115</v>
      </c>
    </row>
    <row r="100" s="13" customFormat="1">
      <c r="A100" s="13"/>
      <c r="B100" s="225"/>
      <c r="C100" s="226"/>
      <c r="D100" s="223" t="s">
        <v>128</v>
      </c>
      <c r="E100" s="227" t="s">
        <v>21</v>
      </c>
      <c r="F100" s="228" t="s">
        <v>130</v>
      </c>
      <c r="G100" s="226"/>
      <c r="H100" s="229">
        <v>0.57599999999999996</v>
      </c>
      <c r="I100" s="230"/>
      <c r="J100" s="226"/>
      <c r="K100" s="226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128</v>
      </c>
      <c r="AU100" s="235" t="s">
        <v>82</v>
      </c>
      <c r="AV100" s="13" t="s">
        <v>82</v>
      </c>
      <c r="AW100" s="13" t="s">
        <v>35</v>
      </c>
      <c r="AX100" s="13" t="s">
        <v>73</v>
      </c>
      <c r="AY100" s="235" t="s">
        <v>115</v>
      </c>
    </row>
    <row r="101" s="14" customFormat="1">
      <c r="A101" s="14"/>
      <c r="B101" s="236"/>
      <c r="C101" s="237"/>
      <c r="D101" s="223" t="s">
        <v>128</v>
      </c>
      <c r="E101" s="238" t="s">
        <v>21</v>
      </c>
      <c r="F101" s="239" t="s">
        <v>131</v>
      </c>
      <c r="G101" s="237"/>
      <c r="H101" s="240">
        <v>0.76800000000000002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128</v>
      </c>
      <c r="AU101" s="246" t="s">
        <v>82</v>
      </c>
      <c r="AV101" s="14" t="s">
        <v>122</v>
      </c>
      <c r="AW101" s="14" t="s">
        <v>35</v>
      </c>
      <c r="AX101" s="14" t="s">
        <v>80</v>
      </c>
      <c r="AY101" s="246" t="s">
        <v>115</v>
      </c>
    </row>
    <row r="102" s="12" customFormat="1" ht="22.8" customHeight="1">
      <c r="A102" s="12"/>
      <c r="B102" s="189"/>
      <c r="C102" s="190"/>
      <c r="D102" s="191" t="s">
        <v>72</v>
      </c>
      <c r="E102" s="203" t="s">
        <v>122</v>
      </c>
      <c r="F102" s="203" t="s">
        <v>138</v>
      </c>
      <c r="G102" s="190"/>
      <c r="H102" s="190"/>
      <c r="I102" s="193"/>
      <c r="J102" s="204">
        <f>BK102</f>
        <v>0</v>
      </c>
      <c r="K102" s="190"/>
      <c r="L102" s="195"/>
      <c r="M102" s="196"/>
      <c r="N102" s="197"/>
      <c r="O102" s="197"/>
      <c r="P102" s="198">
        <f>SUM(P103:P111)</f>
        <v>0</v>
      </c>
      <c r="Q102" s="197"/>
      <c r="R102" s="198">
        <f>SUM(R103:R111)</f>
        <v>27.833305499999998</v>
      </c>
      <c r="S102" s="197"/>
      <c r="T102" s="199">
        <f>SUM(T103:T111)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0" t="s">
        <v>80</v>
      </c>
      <c r="AT102" s="201" t="s">
        <v>72</v>
      </c>
      <c r="AU102" s="201" t="s">
        <v>80</v>
      </c>
      <c r="AY102" s="200" t="s">
        <v>115</v>
      </c>
      <c r="BK102" s="202">
        <f>SUM(BK103:BK111)</f>
        <v>0</v>
      </c>
    </row>
    <row r="103" s="2" customFormat="1" ht="24.15" customHeight="1">
      <c r="A103" s="39"/>
      <c r="B103" s="40"/>
      <c r="C103" s="205" t="s">
        <v>139</v>
      </c>
      <c r="D103" s="205" t="s">
        <v>117</v>
      </c>
      <c r="E103" s="206" t="s">
        <v>140</v>
      </c>
      <c r="F103" s="207" t="s">
        <v>141</v>
      </c>
      <c r="G103" s="208" t="s">
        <v>142</v>
      </c>
      <c r="H103" s="209">
        <v>34.649999999999999</v>
      </c>
      <c r="I103" s="210"/>
      <c r="J103" s="211">
        <f>ROUND(I103*H103,2)</f>
        <v>0</v>
      </c>
      <c r="K103" s="207" t="s">
        <v>121</v>
      </c>
      <c r="L103" s="45"/>
      <c r="M103" s="212" t="s">
        <v>21</v>
      </c>
      <c r="N103" s="213" t="s">
        <v>44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122</v>
      </c>
      <c r="AT103" s="216" t="s">
        <v>117</v>
      </c>
      <c r="AU103" s="216" t="s">
        <v>82</v>
      </c>
      <c r="AY103" s="18" t="s">
        <v>115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80</v>
      </c>
      <c r="BK103" s="217">
        <f>ROUND(I103*H103,2)</f>
        <v>0</v>
      </c>
      <c r="BL103" s="18" t="s">
        <v>122</v>
      </c>
      <c r="BM103" s="216" t="s">
        <v>143</v>
      </c>
    </row>
    <row r="104" s="2" customFormat="1">
      <c r="A104" s="39"/>
      <c r="B104" s="40"/>
      <c r="C104" s="41"/>
      <c r="D104" s="218" t="s">
        <v>124</v>
      </c>
      <c r="E104" s="41"/>
      <c r="F104" s="219" t="s">
        <v>144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124</v>
      </c>
      <c r="AU104" s="18" t="s">
        <v>82</v>
      </c>
    </row>
    <row r="105" s="13" customFormat="1">
      <c r="A105" s="13"/>
      <c r="B105" s="225"/>
      <c r="C105" s="226"/>
      <c r="D105" s="223" t="s">
        <v>128</v>
      </c>
      <c r="E105" s="227" t="s">
        <v>21</v>
      </c>
      <c r="F105" s="228" t="s">
        <v>145</v>
      </c>
      <c r="G105" s="226"/>
      <c r="H105" s="229">
        <v>34.649999999999999</v>
      </c>
      <c r="I105" s="230"/>
      <c r="J105" s="226"/>
      <c r="K105" s="226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128</v>
      </c>
      <c r="AU105" s="235" t="s">
        <v>82</v>
      </c>
      <c r="AV105" s="13" t="s">
        <v>82</v>
      </c>
      <c r="AW105" s="13" t="s">
        <v>35</v>
      </c>
      <c r="AX105" s="13" t="s">
        <v>80</v>
      </c>
      <c r="AY105" s="235" t="s">
        <v>115</v>
      </c>
    </row>
    <row r="106" s="2" customFormat="1" ht="24.15" customHeight="1">
      <c r="A106" s="39"/>
      <c r="B106" s="40"/>
      <c r="C106" s="205" t="s">
        <v>122</v>
      </c>
      <c r="D106" s="205" t="s">
        <v>117</v>
      </c>
      <c r="E106" s="206" t="s">
        <v>146</v>
      </c>
      <c r="F106" s="207" t="s">
        <v>147</v>
      </c>
      <c r="G106" s="208" t="s">
        <v>142</v>
      </c>
      <c r="H106" s="209">
        <v>34.649999999999999</v>
      </c>
      <c r="I106" s="210"/>
      <c r="J106" s="211">
        <f>ROUND(I106*H106,2)</f>
        <v>0</v>
      </c>
      <c r="K106" s="207" t="s">
        <v>121</v>
      </c>
      <c r="L106" s="45"/>
      <c r="M106" s="212" t="s">
        <v>21</v>
      </c>
      <c r="N106" s="213" t="s">
        <v>44</v>
      </c>
      <c r="O106" s="85"/>
      <c r="P106" s="214">
        <f>O106*H106</f>
        <v>0</v>
      </c>
      <c r="Q106" s="214">
        <v>0.74326999999999999</v>
      </c>
      <c r="R106" s="214">
        <f>Q106*H106</f>
        <v>25.754305499999997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122</v>
      </c>
      <c r="AT106" s="216" t="s">
        <v>117</v>
      </c>
      <c r="AU106" s="216" t="s">
        <v>82</v>
      </c>
      <c r="AY106" s="18" t="s">
        <v>115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80</v>
      </c>
      <c r="BK106" s="217">
        <f>ROUND(I106*H106,2)</f>
        <v>0</v>
      </c>
      <c r="BL106" s="18" t="s">
        <v>122</v>
      </c>
      <c r="BM106" s="216" t="s">
        <v>148</v>
      </c>
    </row>
    <row r="107" s="2" customFormat="1">
      <c r="A107" s="39"/>
      <c r="B107" s="40"/>
      <c r="C107" s="41"/>
      <c r="D107" s="218" t="s">
        <v>124</v>
      </c>
      <c r="E107" s="41"/>
      <c r="F107" s="219" t="s">
        <v>149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124</v>
      </c>
      <c r="AU107" s="18" t="s">
        <v>82</v>
      </c>
    </row>
    <row r="108" s="2" customFormat="1">
      <c r="A108" s="39"/>
      <c r="B108" s="40"/>
      <c r="C108" s="41"/>
      <c r="D108" s="223" t="s">
        <v>126</v>
      </c>
      <c r="E108" s="41"/>
      <c r="F108" s="224" t="s">
        <v>150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126</v>
      </c>
      <c r="AU108" s="18" t="s">
        <v>82</v>
      </c>
    </row>
    <row r="109" s="13" customFormat="1">
      <c r="A109" s="13"/>
      <c r="B109" s="225"/>
      <c r="C109" s="226"/>
      <c r="D109" s="223" t="s">
        <v>128</v>
      </c>
      <c r="E109" s="227" t="s">
        <v>21</v>
      </c>
      <c r="F109" s="228" t="s">
        <v>145</v>
      </c>
      <c r="G109" s="226"/>
      <c r="H109" s="229">
        <v>34.649999999999999</v>
      </c>
      <c r="I109" s="230"/>
      <c r="J109" s="226"/>
      <c r="K109" s="226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128</v>
      </c>
      <c r="AU109" s="235" t="s">
        <v>82</v>
      </c>
      <c r="AV109" s="13" t="s">
        <v>82</v>
      </c>
      <c r="AW109" s="13" t="s">
        <v>35</v>
      </c>
      <c r="AX109" s="13" t="s">
        <v>80</v>
      </c>
      <c r="AY109" s="235" t="s">
        <v>115</v>
      </c>
    </row>
    <row r="110" s="2" customFormat="1" ht="24.15" customHeight="1">
      <c r="A110" s="39"/>
      <c r="B110" s="40"/>
      <c r="C110" s="205" t="s">
        <v>151</v>
      </c>
      <c r="D110" s="205" t="s">
        <v>117</v>
      </c>
      <c r="E110" s="206" t="s">
        <v>152</v>
      </c>
      <c r="F110" s="207" t="s">
        <v>153</v>
      </c>
      <c r="G110" s="208" t="s">
        <v>142</v>
      </c>
      <c r="H110" s="209">
        <v>34.649999999999999</v>
      </c>
      <c r="I110" s="210"/>
      <c r="J110" s="211">
        <f>ROUND(I110*H110,2)</f>
        <v>0</v>
      </c>
      <c r="K110" s="207" t="s">
        <v>121</v>
      </c>
      <c r="L110" s="45"/>
      <c r="M110" s="212" t="s">
        <v>21</v>
      </c>
      <c r="N110" s="213" t="s">
        <v>44</v>
      </c>
      <c r="O110" s="85"/>
      <c r="P110" s="214">
        <f>O110*H110</f>
        <v>0</v>
      </c>
      <c r="Q110" s="214">
        <v>0.059999999999999998</v>
      </c>
      <c r="R110" s="214">
        <f>Q110*H110</f>
        <v>2.0789999999999997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122</v>
      </c>
      <c r="AT110" s="216" t="s">
        <v>117</v>
      </c>
      <c r="AU110" s="216" t="s">
        <v>82</v>
      </c>
      <c r="AY110" s="18" t="s">
        <v>115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80</v>
      </c>
      <c r="BK110" s="217">
        <f>ROUND(I110*H110,2)</f>
        <v>0</v>
      </c>
      <c r="BL110" s="18" t="s">
        <v>122</v>
      </c>
      <c r="BM110" s="216" t="s">
        <v>154</v>
      </c>
    </row>
    <row r="111" s="2" customFormat="1">
      <c r="A111" s="39"/>
      <c r="B111" s="40"/>
      <c r="C111" s="41"/>
      <c r="D111" s="218" t="s">
        <v>124</v>
      </c>
      <c r="E111" s="41"/>
      <c r="F111" s="219" t="s">
        <v>155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124</v>
      </c>
      <c r="AU111" s="18" t="s">
        <v>82</v>
      </c>
    </row>
    <row r="112" s="12" customFormat="1" ht="22.8" customHeight="1">
      <c r="A112" s="12"/>
      <c r="B112" s="189"/>
      <c r="C112" s="190"/>
      <c r="D112" s="191" t="s">
        <v>72</v>
      </c>
      <c r="E112" s="203" t="s">
        <v>151</v>
      </c>
      <c r="F112" s="203" t="s">
        <v>156</v>
      </c>
      <c r="G112" s="190"/>
      <c r="H112" s="190"/>
      <c r="I112" s="193"/>
      <c r="J112" s="204">
        <f>BK112</f>
        <v>0</v>
      </c>
      <c r="K112" s="190"/>
      <c r="L112" s="195"/>
      <c r="M112" s="196"/>
      <c r="N112" s="197"/>
      <c r="O112" s="197"/>
      <c r="P112" s="198">
        <f>SUM(P113:P124)</f>
        <v>0</v>
      </c>
      <c r="Q112" s="197"/>
      <c r="R112" s="198">
        <f>SUM(R113:R124)</f>
        <v>0</v>
      </c>
      <c r="S112" s="197"/>
      <c r="T112" s="199">
        <f>SUM(T113:T124)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0" t="s">
        <v>80</v>
      </c>
      <c r="AT112" s="201" t="s">
        <v>72</v>
      </c>
      <c r="AU112" s="201" t="s">
        <v>80</v>
      </c>
      <c r="AY112" s="200" t="s">
        <v>115</v>
      </c>
      <c r="BK112" s="202">
        <f>SUM(BK113:BK124)</f>
        <v>0</v>
      </c>
    </row>
    <row r="113" s="2" customFormat="1" ht="21.75" customHeight="1">
      <c r="A113" s="39"/>
      <c r="B113" s="40"/>
      <c r="C113" s="205" t="s">
        <v>157</v>
      </c>
      <c r="D113" s="205" t="s">
        <v>117</v>
      </c>
      <c r="E113" s="206" t="s">
        <v>158</v>
      </c>
      <c r="F113" s="207" t="s">
        <v>159</v>
      </c>
      <c r="G113" s="208" t="s">
        <v>142</v>
      </c>
      <c r="H113" s="209">
        <v>505</v>
      </c>
      <c r="I113" s="210"/>
      <c r="J113" s="211">
        <f>ROUND(I113*H113,2)</f>
        <v>0</v>
      </c>
      <c r="K113" s="207" t="s">
        <v>121</v>
      </c>
      <c r="L113" s="45"/>
      <c r="M113" s="212" t="s">
        <v>21</v>
      </c>
      <c r="N113" s="213" t="s">
        <v>44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122</v>
      </c>
      <c r="AT113" s="216" t="s">
        <v>117</v>
      </c>
      <c r="AU113" s="216" t="s">
        <v>82</v>
      </c>
      <c r="AY113" s="18" t="s">
        <v>115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80</v>
      </c>
      <c r="BK113" s="217">
        <f>ROUND(I113*H113,2)</f>
        <v>0</v>
      </c>
      <c r="BL113" s="18" t="s">
        <v>122</v>
      </c>
      <c r="BM113" s="216" t="s">
        <v>160</v>
      </c>
    </row>
    <row r="114" s="2" customFormat="1">
      <c r="A114" s="39"/>
      <c r="B114" s="40"/>
      <c r="C114" s="41"/>
      <c r="D114" s="218" t="s">
        <v>124</v>
      </c>
      <c r="E114" s="41"/>
      <c r="F114" s="219" t="s">
        <v>161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124</v>
      </c>
      <c r="AU114" s="18" t="s">
        <v>82</v>
      </c>
    </row>
    <row r="115" s="13" customFormat="1">
      <c r="A115" s="13"/>
      <c r="B115" s="225"/>
      <c r="C115" s="226"/>
      <c r="D115" s="223" t="s">
        <v>128</v>
      </c>
      <c r="E115" s="227" t="s">
        <v>21</v>
      </c>
      <c r="F115" s="228" t="s">
        <v>162</v>
      </c>
      <c r="G115" s="226"/>
      <c r="H115" s="229">
        <v>380</v>
      </c>
      <c r="I115" s="230"/>
      <c r="J115" s="226"/>
      <c r="K115" s="226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128</v>
      </c>
      <c r="AU115" s="235" t="s">
        <v>82</v>
      </c>
      <c r="AV115" s="13" t="s">
        <v>82</v>
      </c>
      <c r="AW115" s="13" t="s">
        <v>35</v>
      </c>
      <c r="AX115" s="13" t="s">
        <v>73</v>
      </c>
      <c r="AY115" s="235" t="s">
        <v>115</v>
      </c>
    </row>
    <row r="116" s="13" customFormat="1">
      <c r="A116" s="13"/>
      <c r="B116" s="225"/>
      <c r="C116" s="226"/>
      <c r="D116" s="223" t="s">
        <v>128</v>
      </c>
      <c r="E116" s="227" t="s">
        <v>21</v>
      </c>
      <c r="F116" s="228" t="s">
        <v>163</v>
      </c>
      <c r="G116" s="226"/>
      <c r="H116" s="229">
        <v>70</v>
      </c>
      <c r="I116" s="230"/>
      <c r="J116" s="226"/>
      <c r="K116" s="226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128</v>
      </c>
      <c r="AU116" s="235" t="s">
        <v>82</v>
      </c>
      <c r="AV116" s="13" t="s">
        <v>82</v>
      </c>
      <c r="AW116" s="13" t="s">
        <v>35</v>
      </c>
      <c r="AX116" s="13" t="s">
        <v>73</v>
      </c>
      <c r="AY116" s="235" t="s">
        <v>115</v>
      </c>
    </row>
    <row r="117" s="13" customFormat="1">
      <c r="A117" s="13"/>
      <c r="B117" s="225"/>
      <c r="C117" s="226"/>
      <c r="D117" s="223" t="s">
        <v>128</v>
      </c>
      <c r="E117" s="227" t="s">
        <v>21</v>
      </c>
      <c r="F117" s="228" t="s">
        <v>164</v>
      </c>
      <c r="G117" s="226"/>
      <c r="H117" s="229">
        <v>55</v>
      </c>
      <c r="I117" s="230"/>
      <c r="J117" s="226"/>
      <c r="K117" s="226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128</v>
      </c>
      <c r="AU117" s="235" t="s">
        <v>82</v>
      </c>
      <c r="AV117" s="13" t="s">
        <v>82</v>
      </c>
      <c r="AW117" s="13" t="s">
        <v>35</v>
      </c>
      <c r="AX117" s="13" t="s">
        <v>73</v>
      </c>
      <c r="AY117" s="235" t="s">
        <v>115</v>
      </c>
    </row>
    <row r="118" s="14" customFormat="1">
      <c r="A118" s="14"/>
      <c r="B118" s="236"/>
      <c r="C118" s="237"/>
      <c r="D118" s="223" t="s">
        <v>128</v>
      </c>
      <c r="E118" s="238" t="s">
        <v>21</v>
      </c>
      <c r="F118" s="239" t="s">
        <v>131</v>
      </c>
      <c r="G118" s="237"/>
      <c r="H118" s="240">
        <v>505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128</v>
      </c>
      <c r="AU118" s="246" t="s">
        <v>82</v>
      </c>
      <c r="AV118" s="14" t="s">
        <v>122</v>
      </c>
      <c r="AW118" s="14" t="s">
        <v>35</v>
      </c>
      <c r="AX118" s="14" t="s">
        <v>80</v>
      </c>
      <c r="AY118" s="246" t="s">
        <v>115</v>
      </c>
    </row>
    <row r="119" s="2" customFormat="1" ht="24.15" customHeight="1">
      <c r="A119" s="39"/>
      <c r="B119" s="40"/>
      <c r="C119" s="205" t="s">
        <v>165</v>
      </c>
      <c r="D119" s="205" t="s">
        <v>117</v>
      </c>
      <c r="E119" s="206" t="s">
        <v>166</v>
      </c>
      <c r="F119" s="207" t="s">
        <v>167</v>
      </c>
      <c r="G119" s="208" t="s">
        <v>142</v>
      </c>
      <c r="H119" s="209">
        <v>505</v>
      </c>
      <c r="I119" s="210"/>
      <c r="J119" s="211">
        <f>ROUND(I119*H119,2)</f>
        <v>0</v>
      </c>
      <c r="K119" s="207" t="s">
        <v>21</v>
      </c>
      <c r="L119" s="45"/>
      <c r="M119" s="212" t="s">
        <v>21</v>
      </c>
      <c r="N119" s="213" t="s">
        <v>44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122</v>
      </c>
      <c r="AT119" s="216" t="s">
        <v>117</v>
      </c>
      <c r="AU119" s="216" t="s">
        <v>82</v>
      </c>
      <c r="AY119" s="18" t="s">
        <v>115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80</v>
      </c>
      <c r="BK119" s="217">
        <f>ROUND(I119*H119,2)</f>
        <v>0</v>
      </c>
      <c r="BL119" s="18" t="s">
        <v>122</v>
      </c>
      <c r="BM119" s="216" t="s">
        <v>168</v>
      </c>
    </row>
    <row r="120" s="2" customFormat="1">
      <c r="A120" s="39"/>
      <c r="B120" s="40"/>
      <c r="C120" s="41"/>
      <c r="D120" s="223" t="s">
        <v>126</v>
      </c>
      <c r="E120" s="41"/>
      <c r="F120" s="224" t="s">
        <v>169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126</v>
      </c>
      <c r="AU120" s="18" t="s">
        <v>82</v>
      </c>
    </row>
    <row r="121" s="13" customFormat="1">
      <c r="A121" s="13"/>
      <c r="B121" s="225"/>
      <c r="C121" s="226"/>
      <c r="D121" s="223" t="s">
        <v>128</v>
      </c>
      <c r="E121" s="227" t="s">
        <v>21</v>
      </c>
      <c r="F121" s="228" t="s">
        <v>162</v>
      </c>
      <c r="G121" s="226"/>
      <c r="H121" s="229">
        <v>380</v>
      </c>
      <c r="I121" s="230"/>
      <c r="J121" s="226"/>
      <c r="K121" s="226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128</v>
      </c>
      <c r="AU121" s="235" t="s">
        <v>82</v>
      </c>
      <c r="AV121" s="13" t="s">
        <v>82</v>
      </c>
      <c r="AW121" s="13" t="s">
        <v>35</v>
      </c>
      <c r="AX121" s="13" t="s">
        <v>73</v>
      </c>
      <c r="AY121" s="235" t="s">
        <v>115</v>
      </c>
    </row>
    <row r="122" s="13" customFormat="1">
      <c r="A122" s="13"/>
      <c r="B122" s="225"/>
      <c r="C122" s="226"/>
      <c r="D122" s="223" t="s">
        <v>128</v>
      </c>
      <c r="E122" s="227" t="s">
        <v>21</v>
      </c>
      <c r="F122" s="228" t="s">
        <v>163</v>
      </c>
      <c r="G122" s="226"/>
      <c r="H122" s="229">
        <v>70</v>
      </c>
      <c r="I122" s="230"/>
      <c r="J122" s="226"/>
      <c r="K122" s="226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128</v>
      </c>
      <c r="AU122" s="235" t="s">
        <v>82</v>
      </c>
      <c r="AV122" s="13" t="s">
        <v>82</v>
      </c>
      <c r="AW122" s="13" t="s">
        <v>35</v>
      </c>
      <c r="AX122" s="13" t="s">
        <v>73</v>
      </c>
      <c r="AY122" s="235" t="s">
        <v>115</v>
      </c>
    </row>
    <row r="123" s="13" customFormat="1">
      <c r="A123" s="13"/>
      <c r="B123" s="225"/>
      <c r="C123" s="226"/>
      <c r="D123" s="223" t="s">
        <v>128</v>
      </c>
      <c r="E123" s="227" t="s">
        <v>21</v>
      </c>
      <c r="F123" s="228" t="s">
        <v>164</v>
      </c>
      <c r="G123" s="226"/>
      <c r="H123" s="229">
        <v>55</v>
      </c>
      <c r="I123" s="230"/>
      <c r="J123" s="226"/>
      <c r="K123" s="226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128</v>
      </c>
      <c r="AU123" s="235" t="s">
        <v>82</v>
      </c>
      <c r="AV123" s="13" t="s">
        <v>82</v>
      </c>
      <c r="AW123" s="13" t="s">
        <v>35</v>
      </c>
      <c r="AX123" s="13" t="s">
        <v>73</v>
      </c>
      <c r="AY123" s="235" t="s">
        <v>115</v>
      </c>
    </row>
    <row r="124" s="14" customFormat="1">
      <c r="A124" s="14"/>
      <c r="B124" s="236"/>
      <c r="C124" s="237"/>
      <c r="D124" s="223" t="s">
        <v>128</v>
      </c>
      <c r="E124" s="238" t="s">
        <v>21</v>
      </c>
      <c r="F124" s="239" t="s">
        <v>131</v>
      </c>
      <c r="G124" s="237"/>
      <c r="H124" s="240">
        <v>505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128</v>
      </c>
      <c r="AU124" s="246" t="s">
        <v>82</v>
      </c>
      <c r="AV124" s="14" t="s">
        <v>122</v>
      </c>
      <c r="AW124" s="14" t="s">
        <v>35</v>
      </c>
      <c r="AX124" s="14" t="s">
        <v>80</v>
      </c>
      <c r="AY124" s="246" t="s">
        <v>115</v>
      </c>
    </row>
    <row r="125" s="12" customFormat="1" ht="22.8" customHeight="1">
      <c r="A125" s="12"/>
      <c r="B125" s="189"/>
      <c r="C125" s="190"/>
      <c r="D125" s="191" t="s">
        <v>72</v>
      </c>
      <c r="E125" s="203" t="s">
        <v>170</v>
      </c>
      <c r="F125" s="203" t="s">
        <v>171</v>
      </c>
      <c r="G125" s="190"/>
      <c r="H125" s="190"/>
      <c r="I125" s="193"/>
      <c r="J125" s="204">
        <f>BK125</f>
        <v>0</v>
      </c>
      <c r="K125" s="190"/>
      <c r="L125" s="195"/>
      <c r="M125" s="196"/>
      <c r="N125" s="197"/>
      <c r="O125" s="197"/>
      <c r="P125" s="198">
        <f>SUM(P126:P140)</f>
        <v>0</v>
      </c>
      <c r="Q125" s="197"/>
      <c r="R125" s="198">
        <f>SUM(R126:R140)</f>
        <v>0.58918999999999999</v>
      </c>
      <c r="S125" s="197"/>
      <c r="T125" s="199">
        <f>SUM(T126:T140)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0" t="s">
        <v>80</v>
      </c>
      <c r="AT125" s="201" t="s">
        <v>72</v>
      </c>
      <c r="AU125" s="201" t="s">
        <v>80</v>
      </c>
      <c r="AY125" s="200" t="s">
        <v>115</v>
      </c>
      <c r="BK125" s="202">
        <f>SUM(BK126:BK140)</f>
        <v>0</v>
      </c>
    </row>
    <row r="126" s="2" customFormat="1" ht="16.5" customHeight="1">
      <c r="A126" s="39"/>
      <c r="B126" s="40"/>
      <c r="C126" s="205" t="s">
        <v>172</v>
      </c>
      <c r="D126" s="205" t="s">
        <v>117</v>
      </c>
      <c r="E126" s="206" t="s">
        <v>173</v>
      </c>
      <c r="F126" s="207" t="s">
        <v>174</v>
      </c>
      <c r="G126" s="208" t="s">
        <v>142</v>
      </c>
      <c r="H126" s="209">
        <v>923</v>
      </c>
      <c r="I126" s="210"/>
      <c r="J126" s="211">
        <f>ROUND(I126*H126,2)</f>
        <v>0</v>
      </c>
      <c r="K126" s="207" t="s">
        <v>121</v>
      </c>
      <c r="L126" s="45"/>
      <c r="M126" s="212" t="s">
        <v>21</v>
      </c>
      <c r="N126" s="213" t="s">
        <v>44</v>
      </c>
      <c r="O126" s="85"/>
      <c r="P126" s="214">
        <f>O126*H126</f>
        <v>0</v>
      </c>
      <c r="Q126" s="214">
        <v>0.00046999999999999999</v>
      </c>
      <c r="R126" s="214">
        <f>Q126*H126</f>
        <v>0.43380999999999997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122</v>
      </c>
      <c r="AT126" s="216" t="s">
        <v>117</v>
      </c>
      <c r="AU126" s="216" t="s">
        <v>82</v>
      </c>
      <c r="AY126" s="18" t="s">
        <v>115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80</v>
      </c>
      <c r="BK126" s="217">
        <f>ROUND(I126*H126,2)</f>
        <v>0</v>
      </c>
      <c r="BL126" s="18" t="s">
        <v>122</v>
      </c>
      <c r="BM126" s="216" t="s">
        <v>175</v>
      </c>
    </row>
    <row r="127" s="2" customFormat="1">
      <c r="A127" s="39"/>
      <c r="B127" s="40"/>
      <c r="C127" s="41"/>
      <c r="D127" s="218" t="s">
        <v>124</v>
      </c>
      <c r="E127" s="41"/>
      <c r="F127" s="219" t="s">
        <v>176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124</v>
      </c>
      <c r="AU127" s="18" t="s">
        <v>82</v>
      </c>
    </row>
    <row r="128" s="2" customFormat="1">
      <c r="A128" s="39"/>
      <c r="B128" s="40"/>
      <c r="C128" s="41"/>
      <c r="D128" s="223" t="s">
        <v>126</v>
      </c>
      <c r="E128" s="41"/>
      <c r="F128" s="224" t="s">
        <v>177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126</v>
      </c>
      <c r="AU128" s="18" t="s">
        <v>82</v>
      </c>
    </row>
    <row r="129" s="13" customFormat="1">
      <c r="A129" s="13"/>
      <c r="B129" s="225"/>
      <c r="C129" s="226"/>
      <c r="D129" s="223" t="s">
        <v>128</v>
      </c>
      <c r="E129" s="227" t="s">
        <v>21</v>
      </c>
      <c r="F129" s="228" t="s">
        <v>178</v>
      </c>
      <c r="G129" s="226"/>
      <c r="H129" s="229">
        <v>923</v>
      </c>
      <c r="I129" s="230"/>
      <c r="J129" s="226"/>
      <c r="K129" s="226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128</v>
      </c>
      <c r="AU129" s="235" t="s">
        <v>82</v>
      </c>
      <c r="AV129" s="13" t="s">
        <v>82</v>
      </c>
      <c r="AW129" s="13" t="s">
        <v>35</v>
      </c>
      <c r="AX129" s="13" t="s">
        <v>80</v>
      </c>
      <c r="AY129" s="235" t="s">
        <v>115</v>
      </c>
    </row>
    <row r="130" s="2" customFormat="1" ht="16.5" customHeight="1">
      <c r="A130" s="39"/>
      <c r="B130" s="40"/>
      <c r="C130" s="205" t="s">
        <v>170</v>
      </c>
      <c r="D130" s="205" t="s">
        <v>117</v>
      </c>
      <c r="E130" s="206" t="s">
        <v>179</v>
      </c>
      <c r="F130" s="207" t="s">
        <v>180</v>
      </c>
      <c r="G130" s="208" t="s">
        <v>181</v>
      </c>
      <c r="H130" s="209">
        <v>2</v>
      </c>
      <c r="I130" s="210"/>
      <c r="J130" s="211">
        <f>ROUND(I130*H130,2)</f>
        <v>0</v>
      </c>
      <c r="K130" s="207" t="s">
        <v>121</v>
      </c>
      <c r="L130" s="45"/>
      <c r="M130" s="212" t="s">
        <v>21</v>
      </c>
      <c r="N130" s="213" t="s">
        <v>44</v>
      </c>
      <c r="O130" s="85"/>
      <c r="P130" s="214">
        <f>O130*H130</f>
        <v>0</v>
      </c>
      <c r="Q130" s="214">
        <v>1.0000000000000001E-05</v>
      </c>
      <c r="R130" s="214">
        <f>Q130*H130</f>
        <v>2.0000000000000002E-05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122</v>
      </c>
      <c r="AT130" s="216" t="s">
        <v>117</v>
      </c>
      <c r="AU130" s="216" t="s">
        <v>82</v>
      </c>
      <c r="AY130" s="18" t="s">
        <v>115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80</v>
      </c>
      <c r="BK130" s="217">
        <f>ROUND(I130*H130,2)</f>
        <v>0</v>
      </c>
      <c r="BL130" s="18" t="s">
        <v>122</v>
      </c>
      <c r="BM130" s="216" t="s">
        <v>182</v>
      </c>
    </row>
    <row r="131" s="2" customFormat="1">
      <c r="A131" s="39"/>
      <c r="B131" s="40"/>
      <c r="C131" s="41"/>
      <c r="D131" s="218" t="s">
        <v>124</v>
      </c>
      <c r="E131" s="41"/>
      <c r="F131" s="219" t="s">
        <v>183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124</v>
      </c>
      <c r="AU131" s="18" t="s">
        <v>82</v>
      </c>
    </row>
    <row r="132" s="13" customFormat="1">
      <c r="A132" s="13"/>
      <c r="B132" s="225"/>
      <c r="C132" s="226"/>
      <c r="D132" s="223" t="s">
        <v>128</v>
      </c>
      <c r="E132" s="227" t="s">
        <v>21</v>
      </c>
      <c r="F132" s="228" t="s">
        <v>82</v>
      </c>
      <c r="G132" s="226"/>
      <c r="H132" s="229">
        <v>2</v>
      </c>
      <c r="I132" s="230"/>
      <c r="J132" s="226"/>
      <c r="K132" s="226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128</v>
      </c>
      <c r="AU132" s="235" t="s">
        <v>82</v>
      </c>
      <c r="AV132" s="13" t="s">
        <v>82</v>
      </c>
      <c r="AW132" s="13" t="s">
        <v>35</v>
      </c>
      <c r="AX132" s="13" t="s">
        <v>80</v>
      </c>
      <c r="AY132" s="235" t="s">
        <v>115</v>
      </c>
    </row>
    <row r="133" s="2" customFormat="1" ht="37.8" customHeight="1">
      <c r="A133" s="39"/>
      <c r="B133" s="40"/>
      <c r="C133" s="247" t="s">
        <v>184</v>
      </c>
      <c r="D133" s="247" t="s">
        <v>185</v>
      </c>
      <c r="E133" s="248" t="s">
        <v>186</v>
      </c>
      <c r="F133" s="249" t="s">
        <v>187</v>
      </c>
      <c r="G133" s="250" t="s">
        <v>181</v>
      </c>
      <c r="H133" s="251">
        <v>2</v>
      </c>
      <c r="I133" s="252"/>
      <c r="J133" s="253">
        <f>ROUND(I133*H133,2)</f>
        <v>0</v>
      </c>
      <c r="K133" s="249" t="s">
        <v>21</v>
      </c>
      <c r="L133" s="254"/>
      <c r="M133" s="255" t="s">
        <v>21</v>
      </c>
      <c r="N133" s="256" t="s">
        <v>44</v>
      </c>
      <c r="O133" s="85"/>
      <c r="P133" s="214">
        <f>O133*H133</f>
        <v>0</v>
      </c>
      <c r="Q133" s="214">
        <v>0.02</v>
      </c>
      <c r="R133" s="214">
        <f>Q133*H133</f>
        <v>0.040000000000000001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172</v>
      </c>
      <c r="AT133" s="216" t="s">
        <v>185</v>
      </c>
      <c r="AU133" s="216" t="s">
        <v>82</v>
      </c>
      <c r="AY133" s="18" t="s">
        <v>115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80</v>
      </c>
      <c r="BK133" s="217">
        <f>ROUND(I133*H133,2)</f>
        <v>0</v>
      </c>
      <c r="BL133" s="18" t="s">
        <v>122</v>
      </c>
      <c r="BM133" s="216" t="s">
        <v>188</v>
      </c>
    </row>
    <row r="134" s="2" customFormat="1" ht="16.5" customHeight="1">
      <c r="A134" s="39"/>
      <c r="B134" s="40"/>
      <c r="C134" s="205" t="s">
        <v>189</v>
      </c>
      <c r="D134" s="205" t="s">
        <v>117</v>
      </c>
      <c r="E134" s="206" t="s">
        <v>190</v>
      </c>
      <c r="F134" s="207" t="s">
        <v>191</v>
      </c>
      <c r="G134" s="208" t="s">
        <v>181</v>
      </c>
      <c r="H134" s="209">
        <v>2</v>
      </c>
      <c r="I134" s="210"/>
      <c r="J134" s="211">
        <f>ROUND(I134*H134,2)</f>
        <v>0</v>
      </c>
      <c r="K134" s="207" t="s">
        <v>121</v>
      </c>
      <c r="L134" s="45"/>
      <c r="M134" s="212" t="s">
        <v>21</v>
      </c>
      <c r="N134" s="213" t="s">
        <v>44</v>
      </c>
      <c r="O134" s="85"/>
      <c r="P134" s="214">
        <f>O134*H134</f>
        <v>0</v>
      </c>
      <c r="Q134" s="214">
        <v>0.001</v>
      </c>
      <c r="R134" s="214">
        <f>Q134*H134</f>
        <v>0.002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122</v>
      </c>
      <c r="AT134" s="216" t="s">
        <v>117</v>
      </c>
      <c r="AU134" s="216" t="s">
        <v>82</v>
      </c>
      <c r="AY134" s="18" t="s">
        <v>115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80</v>
      </c>
      <c r="BK134" s="217">
        <f>ROUND(I134*H134,2)</f>
        <v>0</v>
      </c>
      <c r="BL134" s="18" t="s">
        <v>122</v>
      </c>
      <c r="BM134" s="216" t="s">
        <v>192</v>
      </c>
    </row>
    <row r="135" s="2" customFormat="1">
      <c r="A135" s="39"/>
      <c r="B135" s="40"/>
      <c r="C135" s="41"/>
      <c r="D135" s="218" t="s">
        <v>124</v>
      </c>
      <c r="E135" s="41"/>
      <c r="F135" s="219" t="s">
        <v>193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124</v>
      </c>
      <c r="AU135" s="18" t="s">
        <v>82</v>
      </c>
    </row>
    <row r="136" s="13" customFormat="1">
      <c r="A136" s="13"/>
      <c r="B136" s="225"/>
      <c r="C136" s="226"/>
      <c r="D136" s="223" t="s">
        <v>128</v>
      </c>
      <c r="E136" s="227" t="s">
        <v>21</v>
      </c>
      <c r="F136" s="228" t="s">
        <v>82</v>
      </c>
      <c r="G136" s="226"/>
      <c r="H136" s="229">
        <v>2</v>
      </c>
      <c r="I136" s="230"/>
      <c r="J136" s="226"/>
      <c r="K136" s="226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128</v>
      </c>
      <c r="AU136" s="235" t="s">
        <v>82</v>
      </c>
      <c r="AV136" s="13" t="s">
        <v>82</v>
      </c>
      <c r="AW136" s="13" t="s">
        <v>35</v>
      </c>
      <c r="AX136" s="13" t="s">
        <v>80</v>
      </c>
      <c r="AY136" s="235" t="s">
        <v>115</v>
      </c>
    </row>
    <row r="137" s="2" customFormat="1" ht="37.8" customHeight="1">
      <c r="A137" s="39"/>
      <c r="B137" s="40"/>
      <c r="C137" s="247" t="s">
        <v>8</v>
      </c>
      <c r="D137" s="247" t="s">
        <v>185</v>
      </c>
      <c r="E137" s="248" t="s">
        <v>194</v>
      </c>
      <c r="F137" s="249" t="s">
        <v>195</v>
      </c>
      <c r="G137" s="250" t="s">
        <v>181</v>
      </c>
      <c r="H137" s="251">
        <v>2</v>
      </c>
      <c r="I137" s="252"/>
      <c r="J137" s="253">
        <f>ROUND(I137*H137,2)</f>
        <v>0</v>
      </c>
      <c r="K137" s="249" t="s">
        <v>21</v>
      </c>
      <c r="L137" s="254"/>
      <c r="M137" s="255" t="s">
        <v>21</v>
      </c>
      <c r="N137" s="256" t="s">
        <v>44</v>
      </c>
      <c r="O137" s="85"/>
      <c r="P137" s="214">
        <f>O137*H137</f>
        <v>0</v>
      </c>
      <c r="Q137" s="214">
        <v>0.056599999999999998</v>
      </c>
      <c r="R137" s="214">
        <f>Q137*H137</f>
        <v>0.1132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172</v>
      </c>
      <c r="AT137" s="216" t="s">
        <v>185</v>
      </c>
      <c r="AU137" s="216" t="s">
        <v>82</v>
      </c>
      <c r="AY137" s="18" t="s">
        <v>115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80</v>
      </c>
      <c r="BK137" s="217">
        <f>ROUND(I137*H137,2)</f>
        <v>0</v>
      </c>
      <c r="BL137" s="18" t="s">
        <v>122</v>
      </c>
      <c r="BM137" s="216" t="s">
        <v>196</v>
      </c>
    </row>
    <row r="138" s="2" customFormat="1" ht="24.15" customHeight="1">
      <c r="A138" s="39"/>
      <c r="B138" s="40"/>
      <c r="C138" s="205" t="s">
        <v>197</v>
      </c>
      <c r="D138" s="205" t="s">
        <v>117</v>
      </c>
      <c r="E138" s="206" t="s">
        <v>198</v>
      </c>
      <c r="F138" s="207" t="s">
        <v>199</v>
      </c>
      <c r="G138" s="208" t="s">
        <v>181</v>
      </c>
      <c r="H138" s="209">
        <v>2</v>
      </c>
      <c r="I138" s="210"/>
      <c r="J138" s="211">
        <f>ROUND(I138*H138,2)</f>
        <v>0</v>
      </c>
      <c r="K138" s="207" t="s">
        <v>121</v>
      </c>
      <c r="L138" s="45"/>
      <c r="M138" s="212" t="s">
        <v>21</v>
      </c>
      <c r="N138" s="213" t="s">
        <v>44</v>
      </c>
      <c r="O138" s="85"/>
      <c r="P138" s="214">
        <f>O138*H138</f>
        <v>0</v>
      </c>
      <c r="Q138" s="214">
        <v>8.0000000000000007E-05</v>
      </c>
      <c r="R138" s="214">
        <f>Q138*H138</f>
        <v>0.00016000000000000001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122</v>
      </c>
      <c r="AT138" s="216" t="s">
        <v>117</v>
      </c>
      <c r="AU138" s="216" t="s">
        <v>82</v>
      </c>
      <c r="AY138" s="18" t="s">
        <v>115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80</v>
      </c>
      <c r="BK138" s="217">
        <f>ROUND(I138*H138,2)</f>
        <v>0</v>
      </c>
      <c r="BL138" s="18" t="s">
        <v>122</v>
      </c>
      <c r="BM138" s="216" t="s">
        <v>200</v>
      </c>
    </row>
    <row r="139" s="2" customFormat="1">
      <c r="A139" s="39"/>
      <c r="B139" s="40"/>
      <c r="C139" s="41"/>
      <c r="D139" s="218" t="s">
        <v>124</v>
      </c>
      <c r="E139" s="41"/>
      <c r="F139" s="219" t="s">
        <v>201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124</v>
      </c>
      <c r="AU139" s="18" t="s">
        <v>82</v>
      </c>
    </row>
    <row r="140" s="13" customFormat="1">
      <c r="A140" s="13"/>
      <c r="B140" s="225"/>
      <c r="C140" s="226"/>
      <c r="D140" s="223" t="s">
        <v>128</v>
      </c>
      <c r="E140" s="227" t="s">
        <v>21</v>
      </c>
      <c r="F140" s="228" t="s">
        <v>202</v>
      </c>
      <c r="G140" s="226"/>
      <c r="H140" s="229">
        <v>2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128</v>
      </c>
      <c r="AU140" s="235" t="s">
        <v>82</v>
      </c>
      <c r="AV140" s="13" t="s">
        <v>82</v>
      </c>
      <c r="AW140" s="13" t="s">
        <v>35</v>
      </c>
      <c r="AX140" s="13" t="s">
        <v>80</v>
      </c>
      <c r="AY140" s="235" t="s">
        <v>115</v>
      </c>
    </row>
    <row r="141" s="12" customFormat="1" ht="22.8" customHeight="1">
      <c r="A141" s="12"/>
      <c r="B141" s="189"/>
      <c r="C141" s="190"/>
      <c r="D141" s="191" t="s">
        <v>72</v>
      </c>
      <c r="E141" s="203" t="s">
        <v>203</v>
      </c>
      <c r="F141" s="203" t="s">
        <v>204</v>
      </c>
      <c r="G141" s="190"/>
      <c r="H141" s="190"/>
      <c r="I141" s="193"/>
      <c r="J141" s="204">
        <f>BK141</f>
        <v>0</v>
      </c>
      <c r="K141" s="190"/>
      <c r="L141" s="195"/>
      <c r="M141" s="196"/>
      <c r="N141" s="197"/>
      <c r="O141" s="197"/>
      <c r="P141" s="198">
        <f>SUM(P142:P146)</f>
        <v>0</v>
      </c>
      <c r="Q141" s="197"/>
      <c r="R141" s="198">
        <f>SUM(R142:R146)</f>
        <v>0</v>
      </c>
      <c r="S141" s="197"/>
      <c r="T141" s="199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0" t="s">
        <v>80</v>
      </c>
      <c r="AT141" s="201" t="s">
        <v>72</v>
      </c>
      <c r="AU141" s="201" t="s">
        <v>80</v>
      </c>
      <c r="AY141" s="200" t="s">
        <v>115</v>
      </c>
      <c r="BK141" s="202">
        <f>SUM(BK142:BK146)</f>
        <v>0</v>
      </c>
    </row>
    <row r="142" s="2" customFormat="1" ht="24.15" customHeight="1">
      <c r="A142" s="39"/>
      <c r="B142" s="40"/>
      <c r="C142" s="205" t="s">
        <v>205</v>
      </c>
      <c r="D142" s="205" t="s">
        <v>117</v>
      </c>
      <c r="E142" s="206" t="s">
        <v>206</v>
      </c>
      <c r="F142" s="207" t="s">
        <v>207</v>
      </c>
      <c r="G142" s="208" t="s">
        <v>208</v>
      </c>
      <c r="H142" s="209">
        <v>30.190000000000001</v>
      </c>
      <c r="I142" s="210"/>
      <c r="J142" s="211">
        <f>ROUND(I142*H142,2)</f>
        <v>0</v>
      </c>
      <c r="K142" s="207" t="s">
        <v>121</v>
      </c>
      <c r="L142" s="45"/>
      <c r="M142" s="212" t="s">
        <v>21</v>
      </c>
      <c r="N142" s="213" t="s">
        <v>44</v>
      </c>
      <c r="O142" s="85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122</v>
      </c>
      <c r="AT142" s="216" t="s">
        <v>117</v>
      </c>
      <c r="AU142" s="216" t="s">
        <v>82</v>
      </c>
      <c r="AY142" s="18" t="s">
        <v>115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80</v>
      </c>
      <c r="BK142" s="217">
        <f>ROUND(I142*H142,2)</f>
        <v>0</v>
      </c>
      <c r="BL142" s="18" t="s">
        <v>122</v>
      </c>
      <c r="BM142" s="216" t="s">
        <v>209</v>
      </c>
    </row>
    <row r="143" s="2" customFormat="1">
      <c r="A143" s="39"/>
      <c r="B143" s="40"/>
      <c r="C143" s="41"/>
      <c r="D143" s="218" t="s">
        <v>124</v>
      </c>
      <c r="E143" s="41"/>
      <c r="F143" s="219" t="s">
        <v>210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124</v>
      </c>
      <c r="AU143" s="18" t="s">
        <v>82</v>
      </c>
    </row>
    <row r="144" s="2" customFormat="1" ht="37.8" customHeight="1">
      <c r="A144" s="39"/>
      <c r="B144" s="40"/>
      <c r="C144" s="205" t="s">
        <v>211</v>
      </c>
      <c r="D144" s="205" t="s">
        <v>117</v>
      </c>
      <c r="E144" s="206" t="s">
        <v>212</v>
      </c>
      <c r="F144" s="207" t="s">
        <v>213</v>
      </c>
      <c r="G144" s="208" t="s">
        <v>208</v>
      </c>
      <c r="H144" s="209">
        <v>150.94999999999999</v>
      </c>
      <c r="I144" s="210"/>
      <c r="J144" s="211">
        <f>ROUND(I144*H144,2)</f>
        <v>0</v>
      </c>
      <c r="K144" s="207" t="s">
        <v>121</v>
      </c>
      <c r="L144" s="45"/>
      <c r="M144" s="212" t="s">
        <v>21</v>
      </c>
      <c r="N144" s="213" t="s">
        <v>44</v>
      </c>
      <c r="O144" s="85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122</v>
      </c>
      <c r="AT144" s="216" t="s">
        <v>117</v>
      </c>
      <c r="AU144" s="216" t="s">
        <v>82</v>
      </c>
      <c r="AY144" s="18" t="s">
        <v>115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80</v>
      </c>
      <c r="BK144" s="217">
        <f>ROUND(I144*H144,2)</f>
        <v>0</v>
      </c>
      <c r="BL144" s="18" t="s">
        <v>122</v>
      </c>
      <c r="BM144" s="216" t="s">
        <v>214</v>
      </c>
    </row>
    <row r="145" s="2" customFormat="1">
      <c r="A145" s="39"/>
      <c r="B145" s="40"/>
      <c r="C145" s="41"/>
      <c r="D145" s="218" t="s">
        <v>124</v>
      </c>
      <c r="E145" s="41"/>
      <c r="F145" s="219" t="s">
        <v>215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124</v>
      </c>
      <c r="AU145" s="18" t="s">
        <v>82</v>
      </c>
    </row>
    <row r="146" s="13" customFormat="1">
      <c r="A146" s="13"/>
      <c r="B146" s="225"/>
      <c r="C146" s="226"/>
      <c r="D146" s="223" t="s">
        <v>128</v>
      </c>
      <c r="E146" s="226"/>
      <c r="F146" s="228" t="s">
        <v>216</v>
      </c>
      <c r="G146" s="226"/>
      <c r="H146" s="229">
        <v>150.94999999999999</v>
      </c>
      <c r="I146" s="230"/>
      <c r="J146" s="226"/>
      <c r="K146" s="226"/>
      <c r="L146" s="231"/>
      <c r="M146" s="257"/>
      <c r="N146" s="258"/>
      <c r="O146" s="258"/>
      <c r="P146" s="258"/>
      <c r="Q146" s="258"/>
      <c r="R146" s="258"/>
      <c r="S146" s="258"/>
      <c r="T146" s="25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128</v>
      </c>
      <c r="AU146" s="235" t="s">
        <v>82</v>
      </c>
      <c r="AV146" s="13" t="s">
        <v>82</v>
      </c>
      <c r="AW146" s="13" t="s">
        <v>4</v>
      </c>
      <c r="AX146" s="13" t="s">
        <v>80</v>
      </c>
      <c r="AY146" s="235" t="s">
        <v>115</v>
      </c>
    </row>
    <row r="147" s="2" customFormat="1" ht="6.96" customHeight="1">
      <c r="A147" s="39"/>
      <c r="B147" s="60"/>
      <c r="C147" s="61"/>
      <c r="D147" s="61"/>
      <c r="E147" s="61"/>
      <c r="F147" s="61"/>
      <c r="G147" s="61"/>
      <c r="H147" s="61"/>
      <c r="I147" s="61"/>
      <c r="J147" s="61"/>
      <c r="K147" s="61"/>
      <c r="L147" s="45"/>
      <c r="M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</sheetData>
  <sheetProtection sheet="1" autoFilter="0" formatColumns="0" formatRows="0" objects="1" scenarios="1" spinCount="100000" saltValue="COcPaDPEvWHEWSY2KRW7q5K0RRURzRVd3lMB2KCOguDO2IPGpybBzmF4cCu3c+hcoy7p7NZteevbWcv9201Csg==" hashValue="OwKEzSGqCK9L9PPMtpURa8+ov5a4PVGqOcTNabKYDzBHQccIeXOXV+XgxzWPlvZxVWhsBfpjMha7/eVnV0/pzA==" algorithmName="SHA-512" password="CC35"/>
  <autoFilter ref="C85:K14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2/131113702"/>
    <hyperlink ref="F97" r:id="rId2" display="https://podminky.urs.cz/item/CS_URS_2025_02/275313611"/>
    <hyperlink ref="F104" r:id="rId3" display="https://podminky.urs.cz/item/CS_URS_2025_02/451317777"/>
    <hyperlink ref="F107" r:id="rId4" display="https://podminky.urs.cz/item/CS_URS_2025_02/465513127"/>
    <hyperlink ref="F111" r:id="rId5" display="https://podminky.urs.cz/item/CS_URS_2025_02/465519127"/>
    <hyperlink ref="F114" r:id="rId6" display="https://podminky.urs.cz/item/CS_URS_2025_02/564831111"/>
    <hyperlink ref="F127" r:id="rId7" display="https://podminky.urs.cz/item/CS_URS_2025_02/919726122"/>
    <hyperlink ref="F131" r:id="rId8" display="https://podminky.urs.cz/item/CS_URS_2025_02/936104212"/>
    <hyperlink ref="F135" r:id="rId9" display="https://podminky.urs.cz/item/CS_URS_2025_02/936124113"/>
    <hyperlink ref="F139" r:id="rId10" display="https://podminky.urs.cz/item/CS_URS_2025_02/953943121"/>
    <hyperlink ref="F143" r:id="rId11" display="https://podminky.urs.cz/item/CS_URS_2025_02/998229111"/>
    <hyperlink ref="F145" r:id="rId12" display="https://podminky.urs.cz/item/CS_URS_2025_02/9982291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86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Lesopark Děčín - stezka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217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21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2. 7. 2025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29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30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32</v>
      </c>
      <c r="E20" s="39"/>
      <c r="F20" s="39"/>
      <c r="G20" s="39"/>
      <c r="H20" s="39"/>
      <c r="I20" s="133" t="s">
        <v>27</v>
      </c>
      <c r="J20" s="137" t="s">
        <v>33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21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29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21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ROUND((SUM(BE83:BE95)),  2)</f>
        <v>0</v>
      </c>
      <c r="G33" s="39"/>
      <c r="H33" s="39"/>
      <c r="I33" s="149">
        <v>0.20999999999999999</v>
      </c>
      <c r="J33" s="148">
        <f>ROUND(((SUM(BE83:BE95))*I33),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ROUND((SUM(BF83:BF95)),  2)</f>
        <v>0</v>
      </c>
      <c r="G34" s="39"/>
      <c r="H34" s="39"/>
      <c r="I34" s="149">
        <v>0.12</v>
      </c>
      <c r="J34" s="148">
        <f>ROUND(((SUM(BF83:BF95))*I34),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ROUND((SUM(BG83:BG95)),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ROUND((SUM(BH83:BH95)),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ROUND((SUM(BI83:BI95)),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89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Lesopark Děčín - stezka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VON - Vedlejší a ostatní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Děčín</v>
      </c>
      <c r="G52" s="41"/>
      <c r="H52" s="41"/>
      <c r="I52" s="33" t="s">
        <v>24</v>
      </c>
      <c r="J52" s="73" t="str">
        <f>IF(J12="","",J12)</f>
        <v>2. 7. 2025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 xml:space="preserve"> </v>
      </c>
      <c r="G54" s="41"/>
      <c r="H54" s="41"/>
      <c r="I54" s="33" t="s">
        <v>32</v>
      </c>
      <c r="J54" s="37" t="str">
        <f>E21</f>
        <v>Projecto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90</v>
      </c>
      <c r="D57" s="163"/>
      <c r="E57" s="163"/>
      <c r="F57" s="163"/>
      <c r="G57" s="163"/>
      <c r="H57" s="163"/>
      <c r="I57" s="163"/>
      <c r="J57" s="164" t="s">
        <v>91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92</v>
      </c>
    </row>
    <row r="60" s="9" customFormat="1" ht="24.96" customHeight="1">
      <c r="A60" s="9"/>
      <c r="B60" s="166"/>
      <c r="C60" s="167"/>
      <c r="D60" s="168" t="s">
        <v>218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219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220</v>
      </c>
      <c r="E62" s="175"/>
      <c r="F62" s="175"/>
      <c r="G62" s="175"/>
      <c r="H62" s="175"/>
      <c r="I62" s="175"/>
      <c r="J62" s="176">
        <f>J90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221</v>
      </c>
      <c r="E63" s="175"/>
      <c r="F63" s="175"/>
      <c r="G63" s="175"/>
      <c r="H63" s="175"/>
      <c r="I63" s="175"/>
      <c r="J63" s="176">
        <f>J93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100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Lesopark Děčín - stezka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87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VON - Vedlejší a ostatní náklady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22</v>
      </c>
      <c r="D77" s="41"/>
      <c r="E77" s="41"/>
      <c r="F77" s="28" t="str">
        <f>F12</f>
        <v>Děčín</v>
      </c>
      <c r="G77" s="41"/>
      <c r="H77" s="41"/>
      <c r="I77" s="33" t="s">
        <v>24</v>
      </c>
      <c r="J77" s="73" t="str">
        <f>IF(J12="","",J12)</f>
        <v>2. 7. 2025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26</v>
      </c>
      <c r="D79" s="41"/>
      <c r="E79" s="41"/>
      <c r="F79" s="28" t="str">
        <f>E15</f>
        <v xml:space="preserve"> </v>
      </c>
      <c r="G79" s="41"/>
      <c r="H79" s="41"/>
      <c r="I79" s="33" t="s">
        <v>32</v>
      </c>
      <c r="J79" s="37" t="str">
        <f>E21</f>
        <v>Projecto s.r.o.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30</v>
      </c>
      <c r="D80" s="41"/>
      <c r="E80" s="41"/>
      <c r="F80" s="28" t="str">
        <f>IF(E18="","",E18)</f>
        <v>Vyplň údaj</v>
      </c>
      <c r="G80" s="41"/>
      <c r="H80" s="41"/>
      <c r="I80" s="33" t="s">
        <v>36</v>
      </c>
      <c r="J80" s="37" t="str">
        <f>E24</f>
        <v xml:space="preserve"> 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101</v>
      </c>
      <c r="D82" s="181" t="s">
        <v>58</v>
      </c>
      <c r="E82" s="181" t="s">
        <v>54</v>
      </c>
      <c r="F82" s="181" t="s">
        <v>55</v>
      </c>
      <c r="G82" s="181" t="s">
        <v>102</v>
      </c>
      <c r="H82" s="181" t="s">
        <v>103</v>
      </c>
      <c r="I82" s="181" t="s">
        <v>104</v>
      </c>
      <c r="J82" s="181" t="s">
        <v>91</v>
      </c>
      <c r="K82" s="182" t="s">
        <v>105</v>
      </c>
      <c r="L82" s="183"/>
      <c r="M82" s="93" t="s">
        <v>21</v>
      </c>
      <c r="N82" s="94" t="s">
        <v>43</v>
      </c>
      <c r="O82" s="94" t="s">
        <v>106</v>
      </c>
      <c r="P82" s="94" t="s">
        <v>107</v>
      </c>
      <c r="Q82" s="94" t="s">
        <v>108</v>
      </c>
      <c r="R82" s="94" t="s">
        <v>109</v>
      </c>
      <c r="S82" s="94" t="s">
        <v>110</v>
      </c>
      <c r="T82" s="95" t="s">
        <v>111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112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0</v>
      </c>
      <c r="S83" s="97"/>
      <c r="T83" s="187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72</v>
      </c>
      <c r="AU83" s="18" t="s">
        <v>92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72</v>
      </c>
      <c r="E84" s="192" t="s">
        <v>222</v>
      </c>
      <c r="F84" s="192" t="s">
        <v>223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P85+P90+P93</f>
        <v>0</v>
      </c>
      <c r="Q84" s="197"/>
      <c r="R84" s="198">
        <f>R85+R90+R93</f>
        <v>0</v>
      </c>
      <c r="S84" s="197"/>
      <c r="T84" s="199">
        <f>T85+T90+T93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122</v>
      </c>
      <c r="AT84" s="201" t="s">
        <v>72</v>
      </c>
      <c r="AU84" s="201" t="s">
        <v>73</v>
      </c>
      <c r="AY84" s="200" t="s">
        <v>115</v>
      </c>
      <c r="BK84" s="202">
        <f>BK85+BK90+BK93</f>
        <v>0</v>
      </c>
    </row>
    <row r="85" s="12" customFormat="1" ht="22.8" customHeight="1">
      <c r="A85" s="12"/>
      <c r="B85" s="189"/>
      <c r="C85" s="190"/>
      <c r="D85" s="191" t="s">
        <v>72</v>
      </c>
      <c r="E85" s="203" t="s">
        <v>224</v>
      </c>
      <c r="F85" s="203" t="s">
        <v>225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SUM(P86:P89)</f>
        <v>0</v>
      </c>
      <c r="Q85" s="197"/>
      <c r="R85" s="198">
        <f>SUM(R86:R89)</f>
        <v>0</v>
      </c>
      <c r="S85" s="197"/>
      <c r="T85" s="199">
        <f>SUM(T86:T89)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122</v>
      </c>
      <c r="AT85" s="201" t="s">
        <v>72</v>
      </c>
      <c r="AU85" s="201" t="s">
        <v>80</v>
      </c>
      <c r="AY85" s="200" t="s">
        <v>115</v>
      </c>
      <c r="BK85" s="202">
        <f>SUM(BK86:BK89)</f>
        <v>0</v>
      </c>
    </row>
    <row r="86" s="2" customFormat="1" ht="16.5" customHeight="1">
      <c r="A86" s="39"/>
      <c r="B86" s="40"/>
      <c r="C86" s="205" t="s">
        <v>80</v>
      </c>
      <c r="D86" s="205" t="s">
        <v>117</v>
      </c>
      <c r="E86" s="206" t="s">
        <v>226</v>
      </c>
      <c r="F86" s="207" t="s">
        <v>227</v>
      </c>
      <c r="G86" s="208" t="s">
        <v>228</v>
      </c>
      <c r="H86" s="209">
        <v>1</v>
      </c>
      <c r="I86" s="210"/>
      <c r="J86" s="211">
        <f>ROUND(I86*H86,2)</f>
        <v>0</v>
      </c>
      <c r="K86" s="207" t="s">
        <v>21</v>
      </c>
      <c r="L86" s="45"/>
      <c r="M86" s="212" t="s">
        <v>21</v>
      </c>
      <c r="N86" s="213" t="s">
        <v>44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122</v>
      </c>
      <c r="AT86" s="216" t="s">
        <v>117</v>
      </c>
      <c r="AU86" s="216" t="s">
        <v>82</v>
      </c>
      <c r="AY86" s="18" t="s">
        <v>115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80</v>
      </c>
      <c r="BK86" s="217">
        <f>ROUND(I86*H86,2)</f>
        <v>0</v>
      </c>
      <c r="BL86" s="18" t="s">
        <v>122</v>
      </c>
      <c r="BM86" s="216" t="s">
        <v>229</v>
      </c>
    </row>
    <row r="87" s="2" customFormat="1">
      <c r="A87" s="39"/>
      <c r="B87" s="40"/>
      <c r="C87" s="41"/>
      <c r="D87" s="223" t="s">
        <v>126</v>
      </c>
      <c r="E87" s="41"/>
      <c r="F87" s="224" t="s">
        <v>230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126</v>
      </c>
      <c r="AU87" s="18" t="s">
        <v>82</v>
      </c>
    </row>
    <row r="88" s="2" customFormat="1" ht="16.5" customHeight="1">
      <c r="A88" s="39"/>
      <c r="B88" s="40"/>
      <c r="C88" s="205" t="s">
        <v>82</v>
      </c>
      <c r="D88" s="205" t="s">
        <v>117</v>
      </c>
      <c r="E88" s="206" t="s">
        <v>231</v>
      </c>
      <c r="F88" s="207" t="s">
        <v>232</v>
      </c>
      <c r="G88" s="208" t="s">
        <v>228</v>
      </c>
      <c r="H88" s="209">
        <v>1</v>
      </c>
      <c r="I88" s="210"/>
      <c r="J88" s="211">
        <f>ROUND(I88*H88,2)</f>
        <v>0</v>
      </c>
      <c r="K88" s="207" t="s">
        <v>21</v>
      </c>
      <c r="L88" s="45"/>
      <c r="M88" s="212" t="s">
        <v>21</v>
      </c>
      <c r="N88" s="213" t="s">
        <v>44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122</v>
      </c>
      <c r="AT88" s="216" t="s">
        <v>117</v>
      </c>
      <c r="AU88" s="216" t="s">
        <v>82</v>
      </c>
      <c r="AY88" s="18" t="s">
        <v>115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80</v>
      </c>
      <c r="BK88" s="217">
        <f>ROUND(I88*H88,2)</f>
        <v>0</v>
      </c>
      <c r="BL88" s="18" t="s">
        <v>122</v>
      </c>
      <c r="BM88" s="216" t="s">
        <v>233</v>
      </c>
    </row>
    <row r="89" s="2" customFormat="1">
      <c r="A89" s="39"/>
      <c r="B89" s="40"/>
      <c r="C89" s="41"/>
      <c r="D89" s="223" t="s">
        <v>126</v>
      </c>
      <c r="E89" s="41"/>
      <c r="F89" s="224" t="s">
        <v>234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126</v>
      </c>
      <c r="AU89" s="18" t="s">
        <v>82</v>
      </c>
    </row>
    <row r="90" s="12" customFormat="1" ht="22.8" customHeight="1">
      <c r="A90" s="12"/>
      <c r="B90" s="189"/>
      <c r="C90" s="190"/>
      <c r="D90" s="191" t="s">
        <v>72</v>
      </c>
      <c r="E90" s="203" t="s">
        <v>235</v>
      </c>
      <c r="F90" s="203" t="s">
        <v>236</v>
      </c>
      <c r="G90" s="190"/>
      <c r="H90" s="190"/>
      <c r="I90" s="193"/>
      <c r="J90" s="204">
        <f>BK90</f>
        <v>0</v>
      </c>
      <c r="K90" s="190"/>
      <c r="L90" s="195"/>
      <c r="M90" s="196"/>
      <c r="N90" s="197"/>
      <c r="O90" s="197"/>
      <c r="P90" s="198">
        <f>SUM(P91:P92)</f>
        <v>0</v>
      </c>
      <c r="Q90" s="197"/>
      <c r="R90" s="198">
        <f>SUM(R91:R92)</f>
        <v>0</v>
      </c>
      <c r="S90" s="197"/>
      <c r="T90" s="199">
        <f>SUM(T91:T92)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0" t="s">
        <v>151</v>
      </c>
      <c r="AT90" s="201" t="s">
        <v>72</v>
      </c>
      <c r="AU90" s="201" t="s">
        <v>80</v>
      </c>
      <c r="AY90" s="200" t="s">
        <v>115</v>
      </c>
      <c r="BK90" s="202">
        <f>SUM(BK91:BK92)</f>
        <v>0</v>
      </c>
    </row>
    <row r="91" s="2" customFormat="1" ht="16.5" customHeight="1">
      <c r="A91" s="39"/>
      <c r="B91" s="40"/>
      <c r="C91" s="205" t="s">
        <v>139</v>
      </c>
      <c r="D91" s="205" t="s">
        <v>117</v>
      </c>
      <c r="E91" s="206" t="s">
        <v>235</v>
      </c>
      <c r="F91" s="207" t="s">
        <v>237</v>
      </c>
      <c r="G91" s="208" t="s">
        <v>228</v>
      </c>
      <c r="H91" s="209">
        <v>1</v>
      </c>
      <c r="I91" s="210"/>
      <c r="J91" s="211">
        <f>ROUND(I91*H91,2)</f>
        <v>0</v>
      </c>
      <c r="K91" s="207" t="s">
        <v>21</v>
      </c>
      <c r="L91" s="45"/>
      <c r="M91" s="212" t="s">
        <v>21</v>
      </c>
      <c r="N91" s="213" t="s">
        <v>44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238</v>
      </c>
      <c r="AT91" s="216" t="s">
        <v>117</v>
      </c>
      <c r="AU91" s="216" t="s">
        <v>82</v>
      </c>
      <c r="AY91" s="18" t="s">
        <v>115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80</v>
      </c>
      <c r="BK91" s="217">
        <f>ROUND(I91*H91,2)</f>
        <v>0</v>
      </c>
      <c r="BL91" s="18" t="s">
        <v>238</v>
      </c>
      <c r="BM91" s="216" t="s">
        <v>239</v>
      </c>
    </row>
    <row r="92" s="2" customFormat="1">
      <c r="A92" s="39"/>
      <c r="B92" s="40"/>
      <c r="C92" s="41"/>
      <c r="D92" s="223" t="s">
        <v>126</v>
      </c>
      <c r="E92" s="41"/>
      <c r="F92" s="224" t="s">
        <v>240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126</v>
      </c>
      <c r="AU92" s="18" t="s">
        <v>82</v>
      </c>
    </row>
    <row r="93" s="12" customFormat="1" ht="22.8" customHeight="1">
      <c r="A93" s="12"/>
      <c r="B93" s="189"/>
      <c r="C93" s="190"/>
      <c r="D93" s="191" t="s">
        <v>72</v>
      </c>
      <c r="E93" s="203" t="s">
        <v>241</v>
      </c>
      <c r="F93" s="203" t="s">
        <v>242</v>
      </c>
      <c r="G93" s="190"/>
      <c r="H93" s="190"/>
      <c r="I93" s="193"/>
      <c r="J93" s="204">
        <f>BK93</f>
        <v>0</v>
      </c>
      <c r="K93" s="190"/>
      <c r="L93" s="195"/>
      <c r="M93" s="196"/>
      <c r="N93" s="197"/>
      <c r="O93" s="197"/>
      <c r="P93" s="198">
        <f>SUM(P94:P95)</f>
        <v>0</v>
      </c>
      <c r="Q93" s="197"/>
      <c r="R93" s="198">
        <f>SUM(R94:R95)</f>
        <v>0</v>
      </c>
      <c r="S93" s="197"/>
      <c r="T93" s="199">
        <f>SUM(T94:T95)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0" t="s">
        <v>151</v>
      </c>
      <c r="AT93" s="201" t="s">
        <v>72</v>
      </c>
      <c r="AU93" s="201" t="s">
        <v>80</v>
      </c>
      <c r="AY93" s="200" t="s">
        <v>115</v>
      </c>
      <c r="BK93" s="202">
        <f>SUM(BK94:BK95)</f>
        <v>0</v>
      </c>
    </row>
    <row r="94" s="2" customFormat="1" ht="16.5" customHeight="1">
      <c r="A94" s="39"/>
      <c r="B94" s="40"/>
      <c r="C94" s="205" t="s">
        <v>122</v>
      </c>
      <c r="D94" s="205" t="s">
        <v>117</v>
      </c>
      <c r="E94" s="206" t="s">
        <v>243</v>
      </c>
      <c r="F94" s="207" t="s">
        <v>244</v>
      </c>
      <c r="G94" s="208" t="s">
        <v>228</v>
      </c>
      <c r="H94" s="209">
        <v>1</v>
      </c>
      <c r="I94" s="210"/>
      <c r="J94" s="211">
        <f>ROUND(I94*H94,2)</f>
        <v>0</v>
      </c>
      <c r="K94" s="207" t="s">
        <v>21</v>
      </c>
      <c r="L94" s="45"/>
      <c r="M94" s="212" t="s">
        <v>21</v>
      </c>
      <c r="N94" s="213" t="s">
        <v>44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238</v>
      </c>
      <c r="AT94" s="216" t="s">
        <v>117</v>
      </c>
      <c r="AU94" s="216" t="s">
        <v>82</v>
      </c>
      <c r="AY94" s="18" t="s">
        <v>115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80</v>
      </c>
      <c r="BK94" s="217">
        <f>ROUND(I94*H94,2)</f>
        <v>0</v>
      </c>
      <c r="BL94" s="18" t="s">
        <v>238</v>
      </c>
      <c r="BM94" s="216" t="s">
        <v>245</v>
      </c>
    </row>
    <row r="95" s="2" customFormat="1">
      <c r="A95" s="39"/>
      <c r="B95" s="40"/>
      <c r="C95" s="41"/>
      <c r="D95" s="223" t="s">
        <v>126</v>
      </c>
      <c r="E95" s="41"/>
      <c r="F95" s="224" t="s">
        <v>246</v>
      </c>
      <c r="G95" s="41"/>
      <c r="H95" s="41"/>
      <c r="I95" s="220"/>
      <c r="J95" s="41"/>
      <c r="K95" s="41"/>
      <c r="L95" s="45"/>
      <c r="M95" s="260"/>
      <c r="N95" s="261"/>
      <c r="O95" s="262"/>
      <c r="P95" s="262"/>
      <c r="Q95" s="262"/>
      <c r="R95" s="262"/>
      <c r="S95" s="262"/>
      <c r="T95" s="263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126</v>
      </c>
      <c r="AU95" s="18" t="s">
        <v>82</v>
      </c>
    </row>
    <row r="96" s="2" customFormat="1" ht="6.96" customHeight="1">
      <c r="A96" s="39"/>
      <c r="B96" s="60"/>
      <c r="C96" s="61"/>
      <c r="D96" s="61"/>
      <c r="E96" s="61"/>
      <c r="F96" s="61"/>
      <c r="G96" s="61"/>
      <c r="H96" s="61"/>
      <c r="I96" s="61"/>
      <c r="J96" s="61"/>
      <c r="K96" s="61"/>
      <c r="L96" s="45"/>
      <c r="M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</sheetData>
  <sheetProtection sheet="1" autoFilter="0" formatColumns="0" formatRows="0" objects="1" scenarios="1" spinCount="100000" saltValue="Yl7jJQL5SXrVB/Gb3mjSOU5FxHvBcCtOJQOGp0DclreP+eJEKgIw4Wy1V7hfCLV7HPM/nvFgwOBpcpyoT6Hr6A==" hashValue="H57TsRCixUgilBQ7+Cves+gfV2hyXUC6RmIxjKstVQPhSayhK/q/JYBkJ6q9X5uDNQ/aZlqDvg47T9NziaNObg==" algorithmName="SHA-512" password="CC35"/>
  <autoFilter ref="C82:K9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4" customWidth="1"/>
    <col min="2" max="2" width="1.667969" style="264" customWidth="1"/>
    <col min="3" max="4" width="5" style="264" customWidth="1"/>
    <col min="5" max="5" width="11.66016" style="264" customWidth="1"/>
    <col min="6" max="6" width="9.160156" style="264" customWidth="1"/>
    <col min="7" max="7" width="5" style="264" customWidth="1"/>
    <col min="8" max="8" width="77.83203" style="264" customWidth="1"/>
    <col min="9" max="10" width="20" style="264" customWidth="1"/>
    <col min="11" max="11" width="1.667969" style="264" customWidth="1"/>
  </cols>
  <sheetData>
    <row r="1" s="1" customFormat="1" ht="37.5" customHeight="1"/>
    <row r="2" s="1" customFormat="1" ht="7.5" customHeight="1">
      <c r="B2" s="265"/>
      <c r="C2" s="266"/>
      <c r="D2" s="266"/>
      <c r="E2" s="266"/>
      <c r="F2" s="266"/>
      <c r="G2" s="266"/>
      <c r="H2" s="266"/>
      <c r="I2" s="266"/>
      <c r="J2" s="266"/>
      <c r="K2" s="267"/>
    </row>
    <row r="3" s="15" customFormat="1" ht="45" customHeight="1">
      <c r="B3" s="268"/>
      <c r="C3" s="269" t="s">
        <v>247</v>
      </c>
      <c r="D3" s="269"/>
      <c r="E3" s="269"/>
      <c r="F3" s="269"/>
      <c r="G3" s="269"/>
      <c r="H3" s="269"/>
      <c r="I3" s="269"/>
      <c r="J3" s="269"/>
      <c r="K3" s="270"/>
    </row>
    <row r="4" s="1" customFormat="1" ht="25.5" customHeight="1">
      <c r="B4" s="271"/>
      <c r="C4" s="272" t="s">
        <v>248</v>
      </c>
      <c r="D4" s="272"/>
      <c r="E4" s="272"/>
      <c r="F4" s="272"/>
      <c r="G4" s="272"/>
      <c r="H4" s="272"/>
      <c r="I4" s="272"/>
      <c r="J4" s="272"/>
      <c r="K4" s="273"/>
    </row>
    <row r="5" s="1" customFormat="1" ht="5.25" customHeight="1">
      <c r="B5" s="271"/>
      <c r="C5" s="274"/>
      <c r="D5" s="274"/>
      <c r="E5" s="274"/>
      <c r="F5" s="274"/>
      <c r="G5" s="274"/>
      <c r="H5" s="274"/>
      <c r="I5" s="274"/>
      <c r="J5" s="274"/>
      <c r="K5" s="273"/>
    </row>
    <row r="6" s="1" customFormat="1" ht="15" customHeight="1">
      <c r="B6" s="271"/>
      <c r="C6" s="275" t="s">
        <v>249</v>
      </c>
      <c r="D6" s="275"/>
      <c r="E6" s="275"/>
      <c r="F6" s="275"/>
      <c r="G6" s="275"/>
      <c r="H6" s="275"/>
      <c r="I6" s="275"/>
      <c r="J6" s="275"/>
      <c r="K6" s="273"/>
    </row>
    <row r="7" s="1" customFormat="1" ht="15" customHeight="1">
      <c r="B7" s="276"/>
      <c r="C7" s="275" t="s">
        <v>250</v>
      </c>
      <c r="D7" s="275"/>
      <c r="E7" s="275"/>
      <c r="F7" s="275"/>
      <c r="G7" s="275"/>
      <c r="H7" s="275"/>
      <c r="I7" s="275"/>
      <c r="J7" s="275"/>
      <c r="K7" s="273"/>
    </row>
    <row r="8" s="1" customFormat="1" ht="12.75" customHeight="1">
      <c r="B8" s="276"/>
      <c r="C8" s="275"/>
      <c r="D8" s="275"/>
      <c r="E8" s="275"/>
      <c r="F8" s="275"/>
      <c r="G8" s="275"/>
      <c r="H8" s="275"/>
      <c r="I8" s="275"/>
      <c r="J8" s="275"/>
      <c r="K8" s="273"/>
    </row>
    <row r="9" s="1" customFormat="1" ht="15" customHeight="1">
      <c r="B9" s="276"/>
      <c r="C9" s="275" t="s">
        <v>251</v>
      </c>
      <c r="D9" s="275"/>
      <c r="E9" s="275"/>
      <c r="F9" s="275"/>
      <c r="G9" s="275"/>
      <c r="H9" s="275"/>
      <c r="I9" s="275"/>
      <c r="J9" s="275"/>
      <c r="K9" s="273"/>
    </row>
    <row r="10" s="1" customFormat="1" ht="15" customHeight="1">
      <c r="B10" s="276"/>
      <c r="C10" s="275"/>
      <c r="D10" s="275" t="s">
        <v>252</v>
      </c>
      <c r="E10" s="275"/>
      <c r="F10" s="275"/>
      <c r="G10" s="275"/>
      <c r="H10" s="275"/>
      <c r="I10" s="275"/>
      <c r="J10" s="275"/>
      <c r="K10" s="273"/>
    </row>
    <row r="11" s="1" customFormat="1" ht="15" customHeight="1">
      <c r="B11" s="276"/>
      <c r="C11" s="277"/>
      <c r="D11" s="275" t="s">
        <v>253</v>
      </c>
      <c r="E11" s="275"/>
      <c r="F11" s="275"/>
      <c r="G11" s="275"/>
      <c r="H11" s="275"/>
      <c r="I11" s="275"/>
      <c r="J11" s="275"/>
      <c r="K11" s="273"/>
    </row>
    <row r="12" s="1" customFormat="1" ht="15" customHeight="1">
      <c r="B12" s="276"/>
      <c r="C12" s="277"/>
      <c r="D12" s="275"/>
      <c r="E12" s="275"/>
      <c r="F12" s="275"/>
      <c r="G12" s="275"/>
      <c r="H12" s="275"/>
      <c r="I12" s="275"/>
      <c r="J12" s="275"/>
      <c r="K12" s="273"/>
    </row>
    <row r="13" s="1" customFormat="1" ht="15" customHeight="1">
      <c r="B13" s="276"/>
      <c r="C13" s="277"/>
      <c r="D13" s="278" t="s">
        <v>254</v>
      </c>
      <c r="E13" s="275"/>
      <c r="F13" s="275"/>
      <c r="G13" s="275"/>
      <c r="H13" s="275"/>
      <c r="I13" s="275"/>
      <c r="J13" s="275"/>
      <c r="K13" s="273"/>
    </row>
    <row r="14" s="1" customFormat="1" ht="12.75" customHeight="1">
      <c r="B14" s="276"/>
      <c r="C14" s="277"/>
      <c r="D14" s="277"/>
      <c r="E14" s="277"/>
      <c r="F14" s="277"/>
      <c r="G14" s="277"/>
      <c r="H14" s="277"/>
      <c r="I14" s="277"/>
      <c r="J14" s="277"/>
      <c r="K14" s="273"/>
    </row>
    <row r="15" s="1" customFormat="1" ht="15" customHeight="1">
      <c r="B15" s="276"/>
      <c r="C15" s="277"/>
      <c r="D15" s="275" t="s">
        <v>255</v>
      </c>
      <c r="E15" s="275"/>
      <c r="F15" s="275"/>
      <c r="G15" s="275"/>
      <c r="H15" s="275"/>
      <c r="I15" s="275"/>
      <c r="J15" s="275"/>
      <c r="K15" s="273"/>
    </row>
    <row r="16" s="1" customFormat="1" ht="15" customHeight="1">
      <c r="B16" s="276"/>
      <c r="C16" s="277"/>
      <c r="D16" s="275" t="s">
        <v>256</v>
      </c>
      <c r="E16" s="275"/>
      <c r="F16" s="275"/>
      <c r="G16" s="275"/>
      <c r="H16" s="275"/>
      <c r="I16" s="275"/>
      <c r="J16" s="275"/>
      <c r="K16" s="273"/>
    </row>
    <row r="17" s="1" customFormat="1" ht="15" customHeight="1">
      <c r="B17" s="276"/>
      <c r="C17" s="277"/>
      <c r="D17" s="275" t="s">
        <v>257</v>
      </c>
      <c r="E17" s="275"/>
      <c r="F17" s="275"/>
      <c r="G17" s="275"/>
      <c r="H17" s="275"/>
      <c r="I17" s="275"/>
      <c r="J17" s="275"/>
      <c r="K17" s="273"/>
    </row>
    <row r="18" s="1" customFormat="1" ht="15" customHeight="1">
      <c r="B18" s="276"/>
      <c r="C18" s="277"/>
      <c r="D18" s="277"/>
      <c r="E18" s="279" t="s">
        <v>79</v>
      </c>
      <c r="F18" s="275" t="s">
        <v>258</v>
      </c>
      <c r="G18" s="275"/>
      <c r="H18" s="275"/>
      <c r="I18" s="275"/>
      <c r="J18" s="275"/>
      <c r="K18" s="273"/>
    </row>
    <row r="19" s="1" customFormat="1" ht="15" customHeight="1">
      <c r="B19" s="276"/>
      <c r="C19" s="277"/>
      <c r="D19" s="277"/>
      <c r="E19" s="279" t="s">
        <v>259</v>
      </c>
      <c r="F19" s="275" t="s">
        <v>260</v>
      </c>
      <c r="G19" s="275"/>
      <c r="H19" s="275"/>
      <c r="I19" s="275"/>
      <c r="J19" s="275"/>
      <c r="K19" s="273"/>
    </row>
    <row r="20" s="1" customFormat="1" ht="15" customHeight="1">
      <c r="B20" s="276"/>
      <c r="C20" s="277"/>
      <c r="D20" s="277"/>
      <c r="E20" s="279" t="s">
        <v>261</v>
      </c>
      <c r="F20" s="275" t="s">
        <v>262</v>
      </c>
      <c r="G20" s="275"/>
      <c r="H20" s="275"/>
      <c r="I20" s="275"/>
      <c r="J20" s="275"/>
      <c r="K20" s="273"/>
    </row>
    <row r="21" s="1" customFormat="1" ht="15" customHeight="1">
      <c r="B21" s="276"/>
      <c r="C21" s="277"/>
      <c r="D21" s="277"/>
      <c r="E21" s="279" t="s">
        <v>83</v>
      </c>
      <c r="F21" s="275" t="s">
        <v>84</v>
      </c>
      <c r="G21" s="275"/>
      <c r="H21" s="275"/>
      <c r="I21" s="275"/>
      <c r="J21" s="275"/>
      <c r="K21" s="273"/>
    </row>
    <row r="22" s="1" customFormat="1" ht="15" customHeight="1">
      <c r="B22" s="276"/>
      <c r="C22" s="277"/>
      <c r="D22" s="277"/>
      <c r="E22" s="279" t="s">
        <v>263</v>
      </c>
      <c r="F22" s="275" t="s">
        <v>264</v>
      </c>
      <c r="G22" s="275"/>
      <c r="H22" s="275"/>
      <c r="I22" s="275"/>
      <c r="J22" s="275"/>
      <c r="K22" s="273"/>
    </row>
    <row r="23" s="1" customFormat="1" ht="15" customHeight="1">
      <c r="B23" s="276"/>
      <c r="C23" s="277"/>
      <c r="D23" s="277"/>
      <c r="E23" s="279" t="s">
        <v>265</v>
      </c>
      <c r="F23" s="275" t="s">
        <v>266</v>
      </c>
      <c r="G23" s="275"/>
      <c r="H23" s="275"/>
      <c r="I23" s="275"/>
      <c r="J23" s="275"/>
      <c r="K23" s="273"/>
    </row>
    <row r="24" s="1" customFormat="1" ht="12.75" customHeight="1">
      <c r="B24" s="276"/>
      <c r="C24" s="277"/>
      <c r="D24" s="277"/>
      <c r="E24" s="277"/>
      <c r="F24" s="277"/>
      <c r="G24" s="277"/>
      <c r="H24" s="277"/>
      <c r="I24" s="277"/>
      <c r="J24" s="277"/>
      <c r="K24" s="273"/>
    </row>
    <row r="25" s="1" customFormat="1" ht="15" customHeight="1">
      <c r="B25" s="276"/>
      <c r="C25" s="275" t="s">
        <v>267</v>
      </c>
      <c r="D25" s="275"/>
      <c r="E25" s="275"/>
      <c r="F25" s="275"/>
      <c r="G25" s="275"/>
      <c r="H25" s="275"/>
      <c r="I25" s="275"/>
      <c r="J25" s="275"/>
      <c r="K25" s="273"/>
    </row>
    <row r="26" s="1" customFormat="1" ht="15" customHeight="1">
      <c r="B26" s="276"/>
      <c r="C26" s="275" t="s">
        <v>268</v>
      </c>
      <c r="D26" s="275"/>
      <c r="E26" s="275"/>
      <c r="F26" s="275"/>
      <c r="G26" s="275"/>
      <c r="H26" s="275"/>
      <c r="I26" s="275"/>
      <c r="J26" s="275"/>
      <c r="K26" s="273"/>
    </row>
    <row r="27" s="1" customFormat="1" ht="15" customHeight="1">
      <c r="B27" s="276"/>
      <c r="C27" s="275"/>
      <c r="D27" s="275" t="s">
        <v>269</v>
      </c>
      <c r="E27" s="275"/>
      <c r="F27" s="275"/>
      <c r="G27" s="275"/>
      <c r="H27" s="275"/>
      <c r="I27" s="275"/>
      <c r="J27" s="275"/>
      <c r="K27" s="273"/>
    </row>
    <row r="28" s="1" customFormat="1" ht="15" customHeight="1">
      <c r="B28" s="276"/>
      <c r="C28" s="277"/>
      <c r="D28" s="275" t="s">
        <v>270</v>
      </c>
      <c r="E28" s="275"/>
      <c r="F28" s="275"/>
      <c r="G28" s="275"/>
      <c r="H28" s="275"/>
      <c r="I28" s="275"/>
      <c r="J28" s="275"/>
      <c r="K28" s="273"/>
    </row>
    <row r="29" s="1" customFormat="1" ht="12.75" customHeight="1">
      <c r="B29" s="276"/>
      <c r="C29" s="277"/>
      <c r="D29" s="277"/>
      <c r="E29" s="277"/>
      <c r="F29" s="277"/>
      <c r="G29" s="277"/>
      <c r="H29" s="277"/>
      <c r="I29" s="277"/>
      <c r="J29" s="277"/>
      <c r="K29" s="273"/>
    </row>
    <row r="30" s="1" customFormat="1" ht="15" customHeight="1">
      <c r="B30" s="276"/>
      <c r="C30" s="277"/>
      <c r="D30" s="275" t="s">
        <v>271</v>
      </c>
      <c r="E30" s="275"/>
      <c r="F30" s="275"/>
      <c r="G30" s="275"/>
      <c r="H30" s="275"/>
      <c r="I30" s="275"/>
      <c r="J30" s="275"/>
      <c r="K30" s="273"/>
    </row>
    <row r="31" s="1" customFormat="1" ht="15" customHeight="1">
      <c r="B31" s="276"/>
      <c r="C31" s="277"/>
      <c r="D31" s="275" t="s">
        <v>272</v>
      </c>
      <c r="E31" s="275"/>
      <c r="F31" s="275"/>
      <c r="G31" s="275"/>
      <c r="H31" s="275"/>
      <c r="I31" s="275"/>
      <c r="J31" s="275"/>
      <c r="K31" s="273"/>
    </row>
    <row r="32" s="1" customFormat="1" ht="12.75" customHeight="1">
      <c r="B32" s="276"/>
      <c r="C32" s="277"/>
      <c r="D32" s="277"/>
      <c r="E32" s="277"/>
      <c r="F32" s="277"/>
      <c r="G32" s="277"/>
      <c r="H32" s="277"/>
      <c r="I32" s="277"/>
      <c r="J32" s="277"/>
      <c r="K32" s="273"/>
    </row>
    <row r="33" s="1" customFormat="1" ht="15" customHeight="1">
      <c r="B33" s="276"/>
      <c r="C33" s="277"/>
      <c r="D33" s="275" t="s">
        <v>273</v>
      </c>
      <c r="E33" s="275"/>
      <c r="F33" s="275"/>
      <c r="G33" s="275"/>
      <c r="H33" s="275"/>
      <c r="I33" s="275"/>
      <c r="J33" s="275"/>
      <c r="K33" s="273"/>
    </row>
    <row r="34" s="1" customFormat="1" ht="15" customHeight="1">
      <c r="B34" s="276"/>
      <c r="C34" s="277"/>
      <c r="D34" s="275" t="s">
        <v>274</v>
      </c>
      <c r="E34" s="275"/>
      <c r="F34" s="275"/>
      <c r="G34" s="275"/>
      <c r="H34" s="275"/>
      <c r="I34" s="275"/>
      <c r="J34" s="275"/>
      <c r="K34" s="273"/>
    </row>
    <row r="35" s="1" customFormat="1" ht="15" customHeight="1">
      <c r="B35" s="276"/>
      <c r="C35" s="277"/>
      <c r="D35" s="275" t="s">
        <v>275</v>
      </c>
      <c r="E35" s="275"/>
      <c r="F35" s="275"/>
      <c r="G35" s="275"/>
      <c r="H35" s="275"/>
      <c r="I35" s="275"/>
      <c r="J35" s="275"/>
      <c r="K35" s="273"/>
    </row>
    <row r="36" s="1" customFormat="1" ht="15" customHeight="1">
      <c r="B36" s="276"/>
      <c r="C36" s="277"/>
      <c r="D36" s="275"/>
      <c r="E36" s="278" t="s">
        <v>101</v>
      </c>
      <c r="F36" s="275"/>
      <c r="G36" s="275" t="s">
        <v>276</v>
      </c>
      <c r="H36" s="275"/>
      <c r="I36" s="275"/>
      <c r="J36" s="275"/>
      <c r="K36" s="273"/>
    </row>
    <row r="37" s="1" customFormat="1" ht="30.75" customHeight="1">
      <c r="B37" s="276"/>
      <c r="C37" s="277"/>
      <c r="D37" s="275"/>
      <c r="E37" s="278" t="s">
        <v>277</v>
      </c>
      <c r="F37" s="275"/>
      <c r="G37" s="275" t="s">
        <v>278</v>
      </c>
      <c r="H37" s="275"/>
      <c r="I37" s="275"/>
      <c r="J37" s="275"/>
      <c r="K37" s="273"/>
    </row>
    <row r="38" s="1" customFormat="1" ht="15" customHeight="1">
      <c r="B38" s="276"/>
      <c r="C38" s="277"/>
      <c r="D38" s="275"/>
      <c r="E38" s="278" t="s">
        <v>54</v>
      </c>
      <c r="F38" s="275"/>
      <c r="G38" s="275" t="s">
        <v>279</v>
      </c>
      <c r="H38" s="275"/>
      <c r="I38" s="275"/>
      <c r="J38" s="275"/>
      <c r="K38" s="273"/>
    </row>
    <row r="39" s="1" customFormat="1" ht="15" customHeight="1">
      <c r="B39" s="276"/>
      <c r="C39" s="277"/>
      <c r="D39" s="275"/>
      <c r="E39" s="278" t="s">
        <v>55</v>
      </c>
      <c r="F39" s="275"/>
      <c r="G39" s="275" t="s">
        <v>280</v>
      </c>
      <c r="H39" s="275"/>
      <c r="I39" s="275"/>
      <c r="J39" s="275"/>
      <c r="K39" s="273"/>
    </row>
    <row r="40" s="1" customFormat="1" ht="15" customHeight="1">
      <c r="B40" s="276"/>
      <c r="C40" s="277"/>
      <c r="D40" s="275"/>
      <c r="E40" s="278" t="s">
        <v>102</v>
      </c>
      <c r="F40" s="275"/>
      <c r="G40" s="275" t="s">
        <v>281</v>
      </c>
      <c r="H40" s="275"/>
      <c r="I40" s="275"/>
      <c r="J40" s="275"/>
      <c r="K40" s="273"/>
    </row>
    <row r="41" s="1" customFormat="1" ht="15" customHeight="1">
      <c r="B41" s="276"/>
      <c r="C41" s="277"/>
      <c r="D41" s="275"/>
      <c r="E41" s="278" t="s">
        <v>103</v>
      </c>
      <c r="F41" s="275"/>
      <c r="G41" s="275" t="s">
        <v>282</v>
      </c>
      <c r="H41" s="275"/>
      <c r="I41" s="275"/>
      <c r="J41" s="275"/>
      <c r="K41" s="273"/>
    </row>
    <row r="42" s="1" customFormat="1" ht="15" customHeight="1">
      <c r="B42" s="276"/>
      <c r="C42" s="277"/>
      <c r="D42" s="275"/>
      <c r="E42" s="278" t="s">
        <v>283</v>
      </c>
      <c r="F42" s="275"/>
      <c r="G42" s="275" t="s">
        <v>284</v>
      </c>
      <c r="H42" s="275"/>
      <c r="I42" s="275"/>
      <c r="J42" s="275"/>
      <c r="K42" s="273"/>
    </row>
    <row r="43" s="1" customFormat="1" ht="15" customHeight="1">
      <c r="B43" s="276"/>
      <c r="C43" s="277"/>
      <c r="D43" s="275"/>
      <c r="E43" s="278"/>
      <c r="F43" s="275"/>
      <c r="G43" s="275" t="s">
        <v>285</v>
      </c>
      <c r="H43" s="275"/>
      <c r="I43" s="275"/>
      <c r="J43" s="275"/>
      <c r="K43" s="273"/>
    </row>
    <row r="44" s="1" customFormat="1" ht="15" customHeight="1">
      <c r="B44" s="276"/>
      <c r="C44" s="277"/>
      <c r="D44" s="275"/>
      <c r="E44" s="278" t="s">
        <v>286</v>
      </c>
      <c r="F44" s="275"/>
      <c r="G44" s="275" t="s">
        <v>287</v>
      </c>
      <c r="H44" s="275"/>
      <c r="I44" s="275"/>
      <c r="J44" s="275"/>
      <c r="K44" s="273"/>
    </row>
    <row r="45" s="1" customFormat="1" ht="15" customHeight="1">
      <c r="B45" s="276"/>
      <c r="C45" s="277"/>
      <c r="D45" s="275"/>
      <c r="E45" s="278" t="s">
        <v>105</v>
      </c>
      <c r="F45" s="275"/>
      <c r="G45" s="275" t="s">
        <v>288</v>
      </c>
      <c r="H45" s="275"/>
      <c r="I45" s="275"/>
      <c r="J45" s="275"/>
      <c r="K45" s="273"/>
    </row>
    <row r="46" s="1" customFormat="1" ht="12.75" customHeight="1">
      <c r="B46" s="276"/>
      <c r="C46" s="277"/>
      <c r="D46" s="275"/>
      <c r="E46" s="275"/>
      <c r="F46" s="275"/>
      <c r="G46" s="275"/>
      <c r="H46" s="275"/>
      <c r="I46" s="275"/>
      <c r="J46" s="275"/>
      <c r="K46" s="273"/>
    </row>
    <row r="47" s="1" customFormat="1" ht="15" customHeight="1">
      <c r="B47" s="276"/>
      <c r="C47" s="277"/>
      <c r="D47" s="275" t="s">
        <v>289</v>
      </c>
      <c r="E47" s="275"/>
      <c r="F47" s="275"/>
      <c r="G47" s="275"/>
      <c r="H47" s="275"/>
      <c r="I47" s="275"/>
      <c r="J47" s="275"/>
      <c r="K47" s="273"/>
    </row>
    <row r="48" s="1" customFormat="1" ht="15" customHeight="1">
      <c r="B48" s="276"/>
      <c r="C48" s="277"/>
      <c r="D48" s="277"/>
      <c r="E48" s="275" t="s">
        <v>290</v>
      </c>
      <c r="F48" s="275"/>
      <c r="G48" s="275"/>
      <c r="H48" s="275"/>
      <c r="I48" s="275"/>
      <c r="J48" s="275"/>
      <c r="K48" s="273"/>
    </row>
    <row r="49" s="1" customFormat="1" ht="15" customHeight="1">
      <c r="B49" s="276"/>
      <c r="C49" s="277"/>
      <c r="D49" s="277"/>
      <c r="E49" s="275" t="s">
        <v>291</v>
      </c>
      <c r="F49" s="275"/>
      <c r="G49" s="275"/>
      <c r="H49" s="275"/>
      <c r="I49" s="275"/>
      <c r="J49" s="275"/>
      <c r="K49" s="273"/>
    </row>
    <row r="50" s="1" customFormat="1" ht="15" customHeight="1">
      <c r="B50" s="276"/>
      <c r="C50" s="277"/>
      <c r="D50" s="277"/>
      <c r="E50" s="275" t="s">
        <v>292</v>
      </c>
      <c r="F50" s="275"/>
      <c r="G50" s="275"/>
      <c r="H50" s="275"/>
      <c r="I50" s="275"/>
      <c r="J50" s="275"/>
      <c r="K50" s="273"/>
    </row>
    <row r="51" s="1" customFormat="1" ht="15" customHeight="1">
      <c r="B51" s="276"/>
      <c r="C51" s="277"/>
      <c r="D51" s="275" t="s">
        <v>293</v>
      </c>
      <c r="E51" s="275"/>
      <c r="F51" s="275"/>
      <c r="G51" s="275"/>
      <c r="H51" s="275"/>
      <c r="I51" s="275"/>
      <c r="J51" s="275"/>
      <c r="K51" s="273"/>
    </row>
    <row r="52" s="1" customFormat="1" ht="25.5" customHeight="1">
      <c r="B52" s="271"/>
      <c r="C52" s="272" t="s">
        <v>294</v>
      </c>
      <c r="D52" s="272"/>
      <c r="E52" s="272"/>
      <c r="F52" s="272"/>
      <c r="G52" s="272"/>
      <c r="H52" s="272"/>
      <c r="I52" s="272"/>
      <c r="J52" s="272"/>
      <c r="K52" s="273"/>
    </row>
    <row r="53" s="1" customFormat="1" ht="5.25" customHeight="1">
      <c r="B53" s="271"/>
      <c r="C53" s="274"/>
      <c r="D53" s="274"/>
      <c r="E53" s="274"/>
      <c r="F53" s="274"/>
      <c r="G53" s="274"/>
      <c r="H53" s="274"/>
      <c r="I53" s="274"/>
      <c r="J53" s="274"/>
      <c r="K53" s="273"/>
    </row>
    <row r="54" s="1" customFormat="1" ht="15" customHeight="1">
      <c r="B54" s="271"/>
      <c r="C54" s="275" t="s">
        <v>295</v>
      </c>
      <c r="D54" s="275"/>
      <c r="E54" s="275"/>
      <c r="F54" s="275"/>
      <c r="G54" s="275"/>
      <c r="H54" s="275"/>
      <c r="I54" s="275"/>
      <c r="J54" s="275"/>
      <c r="K54" s="273"/>
    </row>
    <row r="55" s="1" customFormat="1" ht="15" customHeight="1">
      <c r="B55" s="271"/>
      <c r="C55" s="275" t="s">
        <v>296</v>
      </c>
      <c r="D55" s="275"/>
      <c r="E55" s="275"/>
      <c r="F55" s="275"/>
      <c r="G55" s="275"/>
      <c r="H55" s="275"/>
      <c r="I55" s="275"/>
      <c r="J55" s="275"/>
      <c r="K55" s="273"/>
    </row>
    <row r="56" s="1" customFormat="1" ht="12.75" customHeight="1">
      <c r="B56" s="271"/>
      <c r="C56" s="275"/>
      <c r="D56" s="275"/>
      <c r="E56" s="275"/>
      <c r="F56" s="275"/>
      <c r="G56" s="275"/>
      <c r="H56" s="275"/>
      <c r="I56" s="275"/>
      <c r="J56" s="275"/>
      <c r="K56" s="273"/>
    </row>
    <row r="57" s="1" customFormat="1" ht="15" customHeight="1">
      <c r="B57" s="271"/>
      <c r="C57" s="275" t="s">
        <v>297</v>
      </c>
      <c r="D57" s="275"/>
      <c r="E57" s="275"/>
      <c r="F57" s="275"/>
      <c r="G57" s="275"/>
      <c r="H57" s="275"/>
      <c r="I57" s="275"/>
      <c r="J57" s="275"/>
      <c r="K57" s="273"/>
    </row>
    <row r="58" s="1" customFormat="1" ht="15" customHeight="1">
      <c r="B58" s="271"/>
      <c r="C58" s="277"/>
      <c r="D58" s="275" t="s">
        <v>298</v>
      </c>
      <c r="E58" s="275"/>
      <c r="F58" s="275"/>
      <c r="G58" s="275"/>
      <c r="H58" s="275"/>
      <c r="I58" s="275"/>
      <c r="J58" s="275"/>
      <c r="K58" s="273"/>
    </row>
    <row r="59" s="1" customFormat="1" ht="15" customHeight="1">
      <c r="B59" s="271"/>
      <c r="C59" s="277"/>
      <c r="D59" s="275" t="s">
        <v>299</v>
      </c>
      <c r="E59" s="275"/>
      <c r="F59" s="275"/>
      <c r="G59" s="275"/>
      <c r="H59" s="275"/>
      <c r="I59" s="275"/>
      <c r="J59" s="275"/>
      <c r="K59" s="273"/>
    </row>
    <row r="60" s="1" customFormat="1" ht="15" customHeight="1">
      <c r="B60" s="271"/>
      <c r="C60" s="277"/>
      <c r="D60" s="275" t="s">
        <v>300</v>
      </c>
      <c r="E60" s="275"/>
      <c r="F60" s="275"/>
      <c r="G60" s="275"/>
      <c r="H60" s="275"/>
      <c r="I60" s="275"/>
      <c r="J60" s="275"/>
      <c r="K60" s="273"/>
    </row>
    <row r="61" s="1" customFormat="1" ht="15" customHeight="1">
      <c r="B61" s="271"/>
      <c r="C61" s="277"/>
      <c r="D61" s="275" t="s">
        <v>301</v>
      </c>
      <c r="E61" s="275"/>
      <c r="F61" s="275"/>
      <c r="G61" s="275"/>
      <c r="H61" s="275"/>
      <c r="I61" s="275"/>
      <c r="J61" s="275"/>
      <c r="K61" s="273"/>
    </row>
    <row r="62" s="1" customFormat="1" ht="15" customHeight="1">
      <c r="B62" s="271"/>
      <c r="C62" s="277"/>
      <c r="D62" s="280" t="s">
        <v>302</v>
      </c>
      <c r="E62" s="280"/>
      <c r="F62" s="280"/>
      <c r="G62" s="280"/>
      <c r="H62" s="280"/>
      <c r="I62" s="280"/>
      <c r="J62" s="280"/>
      <c r="K62" s="273"/>
    </row>
    <row r="63" s="1" customFormat="1" ht="15" customHeight="1">
      <c r="B63" s="271"/>
      <c r="C63" s="277"/>
      <c r="D63" s="275" t="s">
        <v>303</v>
      </c>
      <c r="E63" s="275"/>
      <c r="F63" s="275"/>
      <c r="G63" s="275"/>
      <c r="H63" s="275"/>
      <c r="I63" s="275"/>
      <c r="J63" s="275"/>
      <c r="K63" s="273"/>
    </row>
    <row r="64" s="1" customFormat="1" ht="12.75" customHeight="1">
      <c r="B64" s="271"/>
      <c r="C64" s="277"/>
      <c r="D64" s="277"/>
      <c r="E64" s="281"/>
      <c r="F64" s="277"/>
      <c r="G64" s="277"/>
      <c r="H64" s="277"/>
      <c r="I64" s="277"/>
      <c r="J64" s="277"/>
      <c r="K64" s="273"/>
    </row>
    <row r="65" s="1" customFormat="1" ht="15" customHeight="1">
      <c r="B65" s="271"/>
      <c r="C65" s="277"/>
      <c r="D65" s="275" t="s">
        <v>304</v>
      </c>
      <c r="E65" s="275"/>
      <c r="F65" s="275"/>
      <c r="G65" s="275"/>
      <c r="H65" s="275"/>
      <c r="I65" s="275"/>
      <c r="J65" s="275"/>
      <c r="K65" s="273"/>
    </row>
    <row r="66" s="1" customFormat="1" ht="15" customHeight="1">
      <c r="B66" s="271"/>
      <c r="C66" s="277"/>
      <c r="D66" s="280" t="s">
        <v>305</v>
      </c>
      <c r="E66" s="280"/>
      <c r="F66" s="280"/>
      <c r="G66" s="280"/>
      <c r="H66" s="280"/>
      <c r="I66" s="280"/>
      <c r="J66" s="280"/>
      <c r="K66" s="273"/>
    </row>
    <row r="67" s="1" customFormat="1" ht="15" customHeight="1">
      <c r="B67" s="271"/>
      <c r="C67" s="277"/>
      <c r="D67" s="275" t="s">
        <v>306</v>
      </c>
      <c r="E67" s="275"/>
      <c r="F67" s="275"/>
      <c r="G67" s="275"/>
      <c r="H67" s="275"/>
      <c r="I67" s="275"/>
      <c r="J67" s="275"/>
      <c r="K67" s="273"/>
    </row>
    <row r="68" s="1" customFormat="1" ht="15" customHeight="1">
      <c r="B68" s="271"/>
      <c r="C68" s="277"/>
      <c r="D68" s="275" t="s">
        <v>307</v>
      </c>
      <c r="E68" s="275"/>
      <c r="F68" s="275"/>
      <c r="G68" s="275"/>
      <c r="H68" s="275"/>
      <c r="I68" s="275"/>
      <c r="J68" s="275"/>
      <c r="K68" s="273"/>
    </row>
    <row r="69" s="1" customFormat="1" ht="15" customHeight="1">
      <c r="B69" s="271"/>
      <c r="C69" s="277"/>
      <c r="D69" s="275" t="s">
        <v>308</v>
      </c>
      <c r="E69" s="275"/>
      <c r="F69" s="275"/>
      <c r="G69" s="275"/>
      <c r="H69" s="275"/>
      <c r="I69" s="275"/>
      <c r="J69" s="275"/>
      <c r="K69" s="273"/>
    </row>
    <row r="70" s="1" customFormat="1" ht="15" customHeight="1">
      <c r="B70" s="271"/>
      <c r="C70" s="277"/>
      <c r="D70" s="275" t="s">
        <v>309</v>
      </c>
      <c r="E70" s="275"/>
      <c r="F70" s="275"/>
      <c r="G70" s="275"/>
      <c r="H70" s="275"/>
      <c r="I70" s="275"/>
      <c r="J70" s="275"/>
      <c r="K70" s="273"/>
    </row>
    <row r="71" s="1" customFormat="1" ht="12.75" customHeight="1">
      <c r="B71" s="282"/>
      <c r="C71" s="283"/>
      <c r="D71" s="283"/>
      <c r="E71" s="283"/>
      <c r="F71" s="283"/>
      <c r="G71" s="283"/>
      <c r="H71" s="283"/>
      <c r="I71" s="283"/>
      <c r="J71" s="283"/>
      <c r="K71" s="284"/>
    </row>
    <row r="72" s="1" customFormat="1" ht="18.75" customHeight="1">
      <c r="B72" s="285"/>
      <c r="C72" s="285"/>
      <c r="D72" s="285"/>
      <c r="E72" s="285"/>
      <c r="F72" s="285"/>
      <c r="G72" s="285"/>
      <c r="H72" s="285"/>
      <c r="I72" s="285"/>
      <c r="J72" s="285"/>
      <c r="K72" s="286"/>
    </row>
    <row r="73" s="1" customFormat="1" ht="18.75" customHeight="1">
      <c r="B73" s="286"/>
      <c r="C73" s="286"/>
      <c r="D73" s="286"/>
      <c r="E73" s="286"/>
      <c r="F73" s="286"/>
      <c r="G73" s="286"/>
      <c r="H73" s="286"/>
      <c r="I73" s="286"/>
      <c r="J73" s="286"/>
      <c r="K73" s="286"/>
    </row>
    <row r="74" s="1" customFormat="1" ht="7.5" customHeight="1">
      <c r="B74" s="287"/>
      <c r="C74" s="288"/>
      <c r="D74" s="288"/>
      <c r="E74" s="288"/>
      <c r="F74" s="288"/>
      <c r="G74" s="288"/>
      <c r="H74" s="288"/>
      <c r="I74" s="288"/>
      <c r="J74" s="288"/>
      <c r="K74" s="289"/>
    </row>
    <row r="75" s="1" customFormat="1" ht="45" customHeight="1">
      <c r="B75" s="290"/>
      <c r="C75" s="291" t="s">
        <v>310</v>
      </c>
      <c r="D75" s="291"/>
      <c r="E75" s="291"/>
      <c r="F75" s="291"/>
      <c r="G75" s="291"/>
      <c r="H75" s="291"/>
      <c r="I75" s="291"/>
      <c r="J75" s="291"/>
      <c r="K75" s="292"/>
    </row>
    <row r="76" s="1" customFormat="1" ht="17.25" customHeight="1">
      <c r="B76" s="290"/>
      <c r="C76" s="293" t="s">
        <v>311</v>
      </c>
      <c r="D76" s="293"/>
      <c r="E76" s="293"/>
      <c r="F76" s="293" t="s">
        <v>312</v>
      </c>
      <c r="G76" s="294"/>
      <c r="H76" s="293" t="s">
        <v>55</v>
      </c>
      <c r="I76" s="293" t="s">
        <v>58</v>
      </c>
      <c r="J76" s="293" t="s">
        <v>313</v>
      </c>
      <c r="K76" s="292"/>
    </row>
    <row r="77" s="1" customFormat="1" ht="17.25" customHeight="1">
      <c r="B77" s="290"/>
      <c r="C77" s="295" t="s">
        <v>314</v>
      </c>
      <c r="D77" s="295"/>
      <c r="E77" s="295"/>
      <c r="F77" s="296" t="s">
        <v>315</v>
      </c>
      <c r="G77" s="297"/>
      <c r="H77" s="295"/>
      <c r="I77" s="295"/>
      <c r="J77" s="295" t="s">
        <v>316</v>
      </c>
      <c r="K77" s="292"/>
    </row>
    <row r="78" s="1" customFormat="1" ht="5.25" customHeight="1">
      <c r="B78" s="290"/>
      <c r="C78" s="298"/>
      <c r="D78" s="298"/>
      <c r="E78" s="298"/>
      <c r="F78" s="298"/>
      <c r="G78" s="299"/>
      <c r="H78" s="298"/>
      <c r="I78" s="298"/>
      <c r="J78" s="298"/>
      <c r="K78" s="292"/>
    </row>
    <row r="79" s="1" customFormat="1" ht="15" customHeight="1">
      <c r="B79" s="290"/>
      <c r="C79" s="278" t="s">
        <v>54</v>
      </c>
      <c r="D79" s="300"/>
      <c r="E79" s="300"/>
      <c r="F79" s="301" t="s">
        <v>317</v>
      </c>
      <c r="G79" s="302"/>
      <c r="H79" s="278" t="s">
        <v>318</v>
      </c>
      <c r="I79" s="278" t="s">
        <v>319</v>
      </c>
      <c r="J79" s="278">
        <v>20</v>
      </c>
      <c r="K79" s="292"/>
    </row>
    <row r="80" s="1" customFormat="1" ht="15" customHeight="1">
      <c r="B80" s="290"/>
      <c r="C80" s="278" t="s">
        <v>320</v>
      </c>
      <c r="D80" s="278"/>
      <c r="E80" s="278"/>
      <c r="F80" s="301" t="s">
        <v>317</v>
      </c>
      <c r="G80" s="302"/>
      <c r="H80" s="278" t="s">
        <v>321</v>
      </c>
      <c r="I80" s="278" t="s">
        <v>319</v>
      </c>
      <c r="J80" s="278">
        <v>120</v>
      </c>
      <c r="K80" s="292"/>
    </row>
    <row r="81" s="1" customFormat="1" ht="15" customHeight="1">
      <c r="B81" s="303"/>
      <c r="C81" s="278" t="s">
        <v>322</v>
      </c>
      <c r="D81" s="278"/>
      <c r="E81" s="278"/>
      <c r="F81" s="301" t="s">
        <v>323</v>
      </c>
      <c r="G81" s="302"/>
      <c r="H81" s="278" t="s">
        <v>324</v>
      </c>
      <c r="I81" s="278" t="s">
        <v>319</v>
      </c>
      <c r="J81" s="278">
        <v>50</v>
      </c>
      <c r="K81" s="292"/>
    </row>
    <row r="82" s="1" customFormat="1" ht="15" customHeight="1">
      <c r="B82" s="303"/>
      <c r="C82" s="278" t="s">
        <v>325</v>
      </c>
      <c r="D82" s="278"/>
      <c r="E82" s="278"/>
      <c r="F82" s="301" t="s">
        <v>317</v>
      </c>
      <c r="G82" s="302"/>
      <c r="H82" s="278" t="s">
        <v>326</v>
      </c>
      <c r="I82" s="278" t="s">
        <v>327</v>
      </c>
      <c r="J82" s="278"/>
      <c r="K82" s="292"/>
    </row>
    <row r="83" s="1" customFormat="1" ht="15" customHeight="1">
      <c r="B83" s="303"/>
      <c r="C83" s="304" t="s">
        <v>328</v>
      </c>
      <c r="D83" s="304"/>
      <c r="E83" s="304"/>
      <c r="F83" s="305" t="s">
        <v>323</v>
      </c>
      <c r="G83" s="304"/>
      <c r="H83" s="304" t="s">
        <v>329</v>
      </c>
      <c r="I83" s="304" t="s">
        <v>319</v>
      </c>
      <c r="J83" s="304">
        <v>15</v>
      </c>
      <c r="K83" s="292"/>
    </row>
    <row r="84" s="1" customFormat="1" ht="15" customHeight="1">
      <c r="B84" s="303"/>
      <c r="C84" s="304" t="s">
        <v>330</v>
      </c>
      <c r="D84" s="304"/>
      <c r="E84" s="304"/>
      <c r="F84" s="305" t="s">
        <v>323</v>
      </c>
      <c r="G84" s="304"/>
      <c r="H84" s="304" t="s">
        <v>331</v>
      </c>
      <c r="I84" s="304" t="s">
        <v>319</v>
      </c>
      <c r="J84" s="304">
        <v>15</v>
      </c>
      <c r="K84" s="292"/>
    </row>
    <row r="85" s="1" customFormat="1" ht="15" customHeight="1">
      <c r="B85" s="303"/>
      <c r="C85" s="304" t="s">
        <v>332</v>
      </c>
      <c r="D85" s="304"/>
      <c r="E85" s="304"/>
      <c r="F85" s="305" t="s">
        <v>323</v>
      </c>
      <c r="G85" s="304"/>
      <c r="H85" s="304" t="s">
        <v>333</v>
      </c>
      <c r="I85" s="304" t="s">
        <v>319</v>
      </c>
      <c r="J85" s="304">
        <v>20</v>
      </c>
      <c r="K85" s="292"/>
    </row>
    <row r="86" s="1" customFormat="1" ht="15" customHeight="1">
      <c r="B86" s="303"/>
      <c r="C86" s="304" t="s">
        <v>334</v>
      </c>
      <c r="D86" s="304"/>
      <c r="E86" s="304"/>
      <c r="F86" s="305" t="s">
        <v>323</v>
      </c>
      <c r="G86" s="304"/>
      <c r="H86" s="304" t="s">
        <v>335</v>
      </c>
      <c r="I86" s="304" t="s">
        <v>319</v>
      </c>
      <c r="J86" s="304">
        <v>20</v>
      </c>
      <c r="K86" s="292"/>
    </row>
    <row r="87" s="1" customFormat="1" ht="15" customHeight="1">
      <c r="B87" s="303"/>
      <c r="C87" s="278" t="s">
        <v>336</v>
      </c>
      <c r="D87" s="278"/>
      <c r="E87" s="278"/>
      <c r="F87" s="301" t="s">
        <v>323</v>
      </c>
      <c r="G87" s="302"/>
      <c r="H87" s="278" t="s">
        <v>337</v>
      </c>
      <c r="I87" s="278" t="s">
        <v>319</v>
      </c>
      <c r="J87" s="278">
        <v>50</v>
      </c>
      <c r="K87" s="292"/>
    </row>
    <row r="88" s="1" customFormat="1" ht="15" customHeight="1">
      <c r="B88" s="303"/>
      <c r="C88" s="278" t="s">
        <v>338</v>
      </c>
      <c r="D88" s="278"/>
      <c r="E88" s="278"/>
      <c r="F88" s="301" t="s">
        <v>323</v>
      </c>
      <c r="G88" s="302"/>
      <c r="H88" s="278" t="s">
        <v>339</v>
      </c>
      <c r="I88" s="278" t="s">
        <v>319</v>
      </c>
      <c r="J88" s="278">
        <v>20</v>
      </c>
      <c r="K88" s="292"/>
    </row>
    <row r="89" s="1" customFormat="1" ht="15" customHeight="1">
      <c r="B89" s="303"/>
      <c r="C89" s="278" t="s">
        <v>340</v>
      </c>
      <c r="D89" s="278"/>
      <c r="E89" s="278"/>
      <c r="F89" s="301" t="s">
        <v>323</v>
      </c>
      <c r="G89" s="302"/>
      <c r="H89" s="278" t="s">
        <v>341</v>
      </c>
      <c r="I89" s="278" t="s">
        <v>319</v>
      </c>
      <c r="J89" s="278">
        <v>20</v>
      </c>
      <c r="K89" s="292"/>
    </row>
    <row r="90" s="1" customFormat="1" ht="15" customHeight="1">
      <c r="B90" s="303"/>
      <c r="C90" s="278" t="s">
        <v>342</v>
      </c>
      <c r="D90" s="278"/>
      <c r="E90" s="278"/>
      <c r="F90" s="301" t="s">
        <v>323</v>
      </c>
      <c r="G90" s="302"/>
      <c r="H90" s="278" t="s">
        <v>343</v>
      </c>
      <c r="I90" s="278" t="s">
        <v>319</v>
      </c>
      <c r="J90" s="278">
        <v>50</v>
      </c>
      <c r="K90" s="292"/>
    </row>
    <row r="91" s="1" customFormat="1" ht="15" customHeight="1">
      <c r="B91" s="303"/>
      <c r="C91" s="278" t="s">
        <v>344</v>
      </c>
      <c r="D91" s="278"/>
      <c r="E91" s="278"/>
      <c r="F91" s="301" t="s">
        <v>323</v>
      </c>
      <c r="G91" s="302"/>
      <c r="H91" s="278" t="s">
        <v>344</v>
      </c>
      <c r="I91" s="278" t="s">
        <v>319</v>
      </c>
      <c r="J91" s="278">
        <v>50</v>
      </c>
      <c r="K91" s="292"/>
    </row>
    <row r="92" s="1" customFormat="1" ht="15" customHeight="1">
      <c r="B92" s="303"/>
      <c r="C92" s="278" t="s">
        <v>345</v>
      </c>
      <c r="D92" s="278"/>
      <c r="E92" s="278"/>
      <c r="F92" s="301" t="s">
        <v>323</v>
      </c>
      <c r="G92" s="302"/>
      <c r="H92" s="278" t="s">
        <v>346</v>
      </c>
      <c r="I92" s="278" t="s">
        <v>319</v>
      </c>
      <c r="J92" s="278">
        <v>255</v>
      </c>
      <c r="K92" s="292"/>
    </row>
    <row r="93" s="1" customFormat="1" ht="15" customHeight="1">
      <c r="B93" s="303"/>
      <c r="C93" s="278" t="s">
        <v>347</v>
      </c>
      <c r="D93" s="278"/>
      <c r="E93" s="278"/>
      <c r="F93" s="301" t="s">
        <v>317</v>
      </c>
      <c r="G93" s="302"/>
      <c r="H93" s="278" t="s">
        <v>348</v>
      </c>
      <c r="I93" s="278" t="s">
        <v>349</v>
      </c>
      <c r="J93" s="278"/>
      <c r="K93" s="292"/>
    </row>
    <row r="94" s="1" customFormat="1" ht="15" customHeight="1">
      <c r="B94" s="303"/>
      <c r="C94" s="278" t="s">
        <v>350</v>
      </c>
      <c r="D94" s="278"/>
      <c r="E94" s="278"/>
      <c r="F94" s="301" t="s">
        <v>317</v>
      </c>
      <c r="G94" s="302"/>
      <c r="H94" s="278" t="s">
        <v>351</v>
      </c>
      <c r="I94" s="278" t="s">
        <v>352</v>
      </c>
      <c r="J94" s="278"/>
      <c r="K94" s="292"/>
    </row>
    <row r="95" s="1" customFormat="1" ht="15" customHeight="1">
      <c r="B95" s="303"/>
      <c r="C95" s="278" t="s">
        <v>353</v>
      </c>
      <c r="D95" s="278"/>
      <c r="E95" s="278"/>
      <c r="F95" s="301" t="s">
        <v>317</v>
      </c>
      <c r="G95" s="302"/>
      <c r="H95" s="278" t="s">
        <v>353</v>
      </c>
      <c r="I95" s="278" t="s">
        <v>352</v>
      </c>
      <c r="J95" s="278"/>
      <c r="K95" s="292"/>
    </row>
    <row r="96" s="1" customFormat="1" ht="15" customHeight="1">
      <c r="B96" s="303"/>
      <c r="C96" s="278" t="s">
        <v>39</v>
      </c>
      <c r="D96" s="278"/>
      <c r="E96" s="278"/>
      <c r="F96" s="301" t="s">
        <v>317</v>
      </c>
      <c r="G96" s="302"/>
      <c r="H96" s="278" t="s">
        <v>354</v>
      </c>
      <c r="I96" s="278" t="s">
        <v>352</v>
      </c>
      <c r="J96" s="278"/>
      <c r="K96" s="292"/>
    </row>
    <row r="97" s="1" customFormat="1" ht="15" customHeight="1">
      <c r="B97" s="303"/>
      <c r="C97" s="278" t="s">
        <v>49</v>
      </c>
      <c r="D97" s="278"/>
      <c r="E97" s="278"/>
      <c r="F97" s="301" t="s">
        <v>317</v>
      </c>
      <c r="G97" s="302"/>
      <c r="H97" s="278" t="s">
        <v>355</v>
      </c>
      <c r="I97" s="278" t="s">
        <v>352</v>
      </c>
      <c r="J97" s="278"/>
      <c r="K97" s="292"/>
    </row>
    <row r="98" s="1" customFormat="1" ht="15" customHeight="1">
      <c r="B98" s="306"/>
      <c r="C98" s="307"/>
      <c r="D98" s="307"/>
      <c r="E98" s="307"/>
      <c r="F98" s="307"/>
      <c r="G98" s="307"/>
      <c r="H98" s="307"/>
      <c r="I98" s="307"/>
      <c r="J98" s="307"/>
      <c r="K98" s="308"/>
    </row>
    <row r="99" s="1" customFormat="1" ht="18.75" customHeight="1">
      <c r="B99" s="309"/>
      <c r="C99" s="310"/>
      <c r="D99" s="310"/>
      <c r="E99" s="310"/>
      <c r="F99" s="310"/>
      <c r="G99" s="310"/>
      <c r="H99" s="310"/>
      <c r="I99" s="310"/>
      <c r="J99" s="310"/>
      <c r="K99" s="309"/>
    </row>
    <row r="100" s="1" customFormat="1" ht="18.75" customHeight="1">
      <c r="B100" s="286"/>
      <c r="C100" s="286"/>
      <c r="D100" s="286"/>
      <c r="E100" s="286"/>
      <c r="F100" s="286"/>
      <c r="G100" s="286"/>
      <c r="H100" s="286"/>
      <c r="I100" s="286"/>
      <c r="J100" s="286"/>
      <c r="K100" s="286"/>
    </row>
    <row r="101" s="1" customFormat="1" ht="7.5" customHeight="1">
      <c r="B101" s="287"/>
      <c r="C101" s="288"/>
      <c r="D101" s="288"/>
      <c r="E101" s="288"/>
      <c r="F101" s="288"/>
      <c r="G101" s="288"/>
      <c r="H101" s="288"/>
      <c r="I101" s="288"/>
      <c r="J101" s="288"/>
      <c r="K101" s="289"/>
    </row>
    <row r="102" s="1" customFormat="1" ht="45" customHeight="1">
      <c r="B102" s="290"/>
      <c r="C102" s="291" t="s">
        <v>356</v>
      </c>
      <c r="D102" s="291"/>
      <c r="E102" s="291"/>
      <c r="F102" s="291"/>
      <c r="G102" s="291"/>
      <c r="H102" s="291"/>
      <c r="I102" s="291"/>
      <c r="J102" s="291"/>
      <c r="K102" s="292"/>
    </row>
    <row r="103" s="1" customFormat="1" ht="17.25" customHeight="1">
      <c r="B103" s="290"/>
      <c r="C103" s="293" t="s">
        <v>311</v>
      </c>
      <c r="D103" s="293"/>
      <c r="E103" s="293"/>
      <c r="F103" s="293" t="s">
        <v>312</v>
      </c>
      <c r="G103" s="294"/>
      <c r="H103" s="293" t="s">
        <v>55</v>
      </c>
      <c r="I103" s="293" t="s">
        <v>58</v>
      </c>
      <c r="J103" s="293" t="s">
        <v>313</v>
      </c>
      <c r="K103" s="292"/>
    </row>
    <row r="104" s="1" customFormat="1" ht="17.25" customHeight="1">
      <c r="B104" s="290"/>
      <c r="C104" s="295" t="s">
        <v>314</v>
      </c>
      <c r="D104" s="295"/>
      <c r="E104" s="295"/>
      <c r="F104" s="296" t="s">
        <v>315</v>
      </c>
      <c r="G104" s="297"/>
      <c r="H104" s="295"/>
      <c r="I104" s="295"/>
      <c r="J104" s="295" t="s">
        <v>316</v>
      </c>
      <c r="K104" s="292"/>
    </row>
    <row r="105" s="1" customFormat="1" ht="5.25" customHeight="1">
      <c r="B105" s="290"/>
      <c r="C105" s="293"/>
      <c r="D105" s="293"/>
      <c r="E105" s="293"/>
      <c r="F105" s="293"/>
      <c r="G105" s="311"/>
      <c r="H105" s="293"/>
      <c r="I105" s="293"/>
      <c r="J105" s="293"/>
      <c r="K105" s="292"/>
    </row>
    <row r="106" s="1" customFormat="1" ht="15" customHeight="1">
      <c r="B106" s="290"/>
      <c r="C106" s="278" t="s">
        <v>54</v>
      </c>
      <c r="D106" s="300"/>
      <c r="E106" s="300"/>
      <c r="F106" s="301" t="s">
        <v>317</v>
      </c>
      <c r="G106" s="278"/>
      <c r="H106" s="278" t="s">
        <v>357</v>
      </c>
      <c r="I106" s="278" t="s">
        <v>319</v>
      </c>
      <c r="J106" s="278">
        <v>20</v>
      </c>
      <c r="K106" s="292"/>
    </row>
    <row r="107" s="1" customFormat="1" ht="15" customHeight="1">
      <c r="B107" s="290"/>
      <c r="C107" s="278" t="s">
        <v>320</v>
      </c>
      <c r="D107" s="278"/>
      <c r="E107" s="278"/>
      <c r="F107" s="301" t="s">
        <v>317</v>
      </c>
      <c r="G107" s="278"/>
      <c r="H107" s="278" t="s">
        <v>357</v>
      </c>
      <c r="I107" s="278" t="s">
        <v>319</v>
      </c>
      <c r="J107" s="278">
        <v>120</v>
      </c>
      <c r="K107" s="292"/>
    </row>
    <row r="108" s="1" customFormat="1" ht="15" customHeight="1">
      <c r="B108" s="303"/>
      <c r="C108" s="278" t="s">
        <v>322</v>
      </c>
      <c r="D108" s="278"/>
      <c r="E108" s="278"/>
      <c r="F108" s="301" t="s">
        <v>323</v>
      </c>
      <c r="G108" s="278"/>
      <c r="H108" s="278" t="s">
        <v>357</v>
      </c>
      <c r="I108" s="278" t="s">
        <v>319</v>
      </c>
      <c r="J108" s="278">
        <v>50</v>
      </c>
      <c r="K108" s="292"/>
    </row>
    <row r="109" s="1" customFormat="1" ht="15" customHeight="1">
      <c r="B109" s="303"/>
      <c r="C109" s="278" t="s">
        <v>325</v>
      </c>
      <c r="D109" s="278"/>
      <c r="E109" s="278"/>
      <c r="F109" s="301" t="s">
        <v>317</v>
      </c>
      <c r="G109" s="278"/>
      <c r="H109" s="278" t="s">
        <v>357</v>
      </c>
      <c r="I109" s="278" t="s">
        <v>327</v>
      </c>
      <c r="J109" s="278"/>
      <c r="K109" s="292"/>
    </row>
    <row r="110" s="1" customFormat="1" ht="15" customHeight="1">
      <c r="B110" s="303"/>
      <c r="C110" s="278" t="s">
        <v>336</v>
      </c>
      <c r="D110" s="278"/>
      <c r="E110" s="278"/>
      <c r="F110" s="301" t="s">
        <v>323</v>
      </c>
      <c r="G110" s="278"/>
      <c r="H110" s="278" t="s">
        <v>357</v>
      </c>
      <c r="I110" s="278" t="s">
        <v>319</v>
      </c>
      <c r="J110" s="278">
        <v>50</v>
      </c>
      <c r="K110" s="292"/>
    </row>
    <row r="111" s="1" customFormat="1" ht="15" customHeight="1">
      <c r="B111" s="303"/>
      <c r="C111" s="278" t="s">
        <v>344</v>
      </c>
      <c r="D111" s="278"/>
      <c r="E111" s="278"/>
      <c r="F111" s="301" t="s">
        <v>323</v>
      </c>
      <c r="G111" s="278"/>
      <c r="H111" s="278" t="s">
        <v>357</v>
      </c>
      <c r="I111" s="278" t="s">
        <v>319</v>
      </c>
      <c r="J111" s="278">
        <v>50</v>
      </c>
      <c r="K111" s="292"/>
    </row>
    <row r="112" s="1" customFormat="1" ht="15" customHeight="1">
      <c r="B112" s="303"/>
      <c r="C112" s="278" t="s">
        <v>342</v>
      </c>
      <c r="D112" s="278"/>
      <c r="E112" s="278"/>
      <c r="F112" s="301" t="s">
        <v>323</v>
      </c>
      <c r="G112" s="278"/>
      <c r="H112" s="278" t="s">
        <v>357</v>
      </c>
      <c r="I112" s="278" t="s">
        <v>319</v>
      </c>
      <c r="J112" s="278">
        <v>50</v>
      </c>
      <c r="K112" s="292"/>
    </row>
    <row r="113" s="1" customFormat="1" ht="15" customHeight="1">
      <c r="B113" s="303"/>
      <c r="C113" s="278" t="s">
        <v>54</v>
      </c>
      <c r="D113" s="278"/>
      <c r="E113" s="278"/>
      <c r="F113" s="301" t="s">
        <v>317</v>
      </c>
      <c r="G113" s="278"/>
      <c r="H113" s="278" t="s">
        <v>358</v>
      </c>
      <c r="I113" s="278" t="s">
        <v>319</v>
      </c>
      <c r="J113" s="278">
        <v>20</v>
      </c>
      <c r="K113" s="292"/>
    </row>
    <row r="114" s="1" customFormat="1" ht="15" customHeight="1">
      <c r="B114" s="303"/>
      <c r="C114" s="278" t="s">
        <v>359</v>
      </c>
      <c r="D114" s="278"/>
      <c r="E114" s="278"/>
      <c r="F114" s="301" t="s">
        <v>317</v>
      </c>
      <c r="G114" s="278"/>
      <c r="H114" s="278" t="s">
        <v>360</v>
      </c>
      <c r="I114" s="278" t="s">
        <v>319</v>
      </c>
      <c r="J114" s="278">
        <v>120</v>
      </c>
      <c r="K114" s="292"/>
    </row>
    <row r="115" s="1" customFormat="1" ht="15" customHeight="1">
      <c r="B115" s="303"/>
      <c r="C115" s="278" t="s">
        <v>39</v>
      </c>
      <c r="D115" s="278"/>
      <c r="E115" s="278"/>
      <c r="F115" s="301" t="s">
        <v>317</v>
      </c>
      <c r="G115" s="278"/>
      <c r="H115" s="278" t="s">
        <v>361</v>
      </c>
      <c r="I115" s="278" t="s">
        <v>352</v>
      </c>
      <c r="J115" s="278"/>
      <c r="K115" s="292"/>
    </row>
    <row r="116" s="1" customFormat="1" ht="15" customHeight="1">
      <c r="B116" s="303"/>
      <c r="C116" s="278" t="s">
        <v>49</v>
      </c>
      <c r="D116" s="278"/>
      <c r="E116" s="278"/>
      <c r="F116" s="301" t="s">
        <v>317</v>
      </c>
      <c r="G116" s="278"/>
      <c r="H116" s="278" t="s">
        <v>362</v>
      </c>
      <c r="I116" s="278" t="s">
        <v>352</v>
      </c>
      <c r="J116" s="278"/>
      <c r="K116" s="292"/>
    </row>
    <row r="117" s="1" customFormat="1" ht="15" customHeight="1">
      <c r="B117" s="303"/>
      <c r="C117" s="278" t="s">
        <v>58</v>
      </c>
      <c r="D117" s="278"/>
      <c r="E117" s="278"/>
      <c r="F117" s="301" t="s">
        <v>317</v>
      </c>
      <c r="G117" s="278"/>
      <c r="H117" s="278" t="s">
        <v>363</v>
      </c>
      <c r="I117" s="278" t="s">
        <v>364</v>
      </c>
      <c r="J117" s="278"/>
      <c r="K117" s="292"/>
    </row>
    <row r="118" s="1" customFormat="1" ht="15" customHeight="1">
      <c r="B118" s="306"/>
      <c r="C118" s="312"/>
      <c r="D118" s="312"/>
      <c r="E118" s="312"/>
      <c r="F118" s="312"/>
      <c r="G118" s="312"/>
      <c r="H118" s="312"/>
      <c r="I118" s="312"/>
      <c r="J118" s="312"/>
      <c r="K118" s="308"/>
    </row>
    <row r="119" s="1" customFormat="1" ht="18.75" customHeight="1">
      <c r="B119" s="313"/>
      <c r="C119" s="314"/>
      <c r="D119" s="314"/>
      <c r="E119" s="314"/>
      <c r="F119" s="315"/>
      <c r="G119" s="314"/>
      <c r="H119" s="314"/>
      <c r="I119" s="314"/>
      <c r="J119" s="314"/>
      <c r="K119" s="313"/>
    </row>
    <row r="120" s="1" customFormat="1" ht="18.75" customHeight="1">
      <c r="B120" s="286"/>
      <c r="C120" s="286"/>
      <c r="D120" s="286"/>
      <c r="E120" s="286"/>
      <c r="F120" s="286"/>
      <c r="G120" s="286"/>
      <c r="H120" s="286"/>
      <c r="I120" s="286"/>
      <c r="J120" s="286"/>
      <c r="K120" s="286"/>
    </row>
    <row r="121" s="1" customFormat="1" ht="7.5" customHeight="1">
      <c r="B121" s="316"/>
      <c r="C121" s="317"/>
      <c r="D121" s="317"/>
      <c r="E121" s="317"/>
      <c r="F121" s="317"/>
      <c r="G121" s="317"/>
      <c r="H121" s="317"/>
      <c r="I121" s="317"/>
      <c r="J121" s="317"/>
      <c r="K121" s="318"/>
    </row>
    <row r="122" s="1" customFormat="1" ht="45" customHeight="1">
      <c r="B122" s="319"/>
      <c r="C122" s="269" t="s">
        <v>365</v>
      </c>
      <c r="D122" s="269"/>
      <c r="E122" s="269"/>
      <c r="F122" s="269"/>
      <c r="G122" s="269"/>
      <c r="H122" s="269"/>
      <c r="I122" s="269"/>
      <c r="J122" s="269"/>
      <c r="K122" s="320"/>
    </row>
    <row r="123" s="1" customFormat="1" ht="17.25" customHeight="1">
      <c r="B123" s="321"/>
      <c r="C123" s="293" t="s">
        <v>311</v>
      </c>
      <c r="D123" s="293"/>
      <c r="E123" s="293"/>
      <c r="F123" s="293" t="s">
        <v>312</v>
      </c>
      <c r="G123" s="294"/>
      <c r="H123" s="293" t="s">
        <v>55</v>
      </c>
      <c r="I123" s="293" t="s">
        <v>58</v>
      </c>
      <c r="J123" s="293" t="s">
        <v>313</v>
      </c>
      <c r="K123" s="322"/>
    </row>
    <row r="124" s="1" customFormat="1" ht="17.25" customHeight="1">
      <c r="B124" s="321"/>
      <c r="C124" s="295" t="s">
        <v>314</v>
      </c>
      <c r="D124" s="295"/>
      <c r="E124" s="295"/>
      <c r="F124" s="296" t="s">
        <v>315</v>
      </c>
      <c r="G124" s="297"/>
      <c r="H124" s="295"/>
      <c r="I124" s="295"/>
      <c r="J124" s="295" t="s">
        <v>316</v>
      </c>
      <c r="K124" s="322"/>
    </row>
    <row r="125" s="1" customFormat="1" ht="5.25" customHeight="1">
      <c r="B125" s="323"/>
      <c r="C125" s="298"/>
      <c r="D125" s="298"/>
      <c r="E125" s="298"/>
      <c r="F125" s="298"/>
      <c r="G125" s="324"/>
      <c r="H125" s="298"/>
      <c r="I125" s="298"/>
      <c r="J125" s="298"/>
      <c r="K125" s="325"/>
    </row>
    <row r="126" s="1" customFormat="1" ht="15" customHeight="1">
      <c r="B126" s="323"/>
      <c r="C126" s="278" t="s">
        <v>320</v>
      </c>
      <c r="D126" s="300"/>
      <c r="E126" s="300"/>
      <c r="F126" s="301" t="s">
        <v>317</v>
      </c>
      <c r="G126" s="278"/>
      <c r="H126" s="278" t="s">
        <v>357</v>
      </c>
      <c r="I126" s="278" t="s">
        <v>319</v>
      </c>
      <c r="J126" s="278">
        <v>120</v>
      </c>
      <c r="K126" s="326"/>
    </row>
    <row r="127" s="1" customFormat="1" ht="15" customHeight="1">
      <c r="B127" s="323"/>
      <c r="C127" s="278" t="s">
        <v>366</v>
      </c>
      <c r="D127" s="278"/>
      <c r="E127" s="278"/>
      <c r="F127" s="301" t="s">
        <v>317</v>
      </c>
      <c r="G127" s="278"/>
      <c r="H127" s="278" t="s">
        <v>367</v>
      </c>
      <c r="I127" s="278" t="s">
        <v>319</v>
      </c>
      <c r="J127" s="278" t="s">
        <v>368</v>
      </c>
      <c r="K127" s="326"/>
    </row>
    <row r="128" s="1" customFormat="1" ht="15" customHeight="1">
      <c r="B128" s="323"/>
      <c r="C128" s="278" t="s">
        <v>265</v>
      </c>
      <c r="D128" s="278"/>
      <c r="E128" s="278"/>
      <c r="F128" s="301" t="s">
        <v>317</v>
      </c>
      <c r="G128" s="278"/>
      <c r="H128" s="278" t="s">
        <v>369</v>
      </c>
      <c r="I128" s="278" t="s">
        <v>319</v>
      </c>
      <c r="J128" s="278" t="s">
        <v>368</v>
      </c>
      <c r="K128" s="326"/>
    </row>
    <row r="129" s="1" customFormat="1" ht="15" customHeight="1">
      <c r="B129" s="323"/>
      <c r="C129" s="278" t="s">
        <v>328</v>
      </c>
      <c r="D129" s="278"/>
      <c r="E129" s="278"/>
      <c r="F129" s="301" t="s">
        <v>323</v>
      </c>
      <c r="G129" s="278"/>
      <c r="H129" s="278" t="s">
        <v>329</v>
      </c>
      <c r="I129" s="278" t="s">
        <v>319</v>
      </c>
      <c r="J129" s="278">
        <v>15</v>
      </c>
      <c r="K129" s="326"/>
    </row>
    <row r="130" s="1" customFormat="1" ht="15" customHeight="1">
      <c r="B130" s="323"/>
      <c r="C130" s="304" t="s">
        <v>330</v>
      </c>
      <c r="D130" s="304"/>
      <c r="E130" s="304"/>
      <c r="F130" s="305" t="s">
        <v>323</v>
      </c>
      <c r="G130" s="304"/>
      <c r="H130" s="304" t="s">
        <v>331</v>
      </c>
      <c r="I130" s="304" t="s">
        <v>319</v>
      </c>
      <c r="J130" s="304">
        <v>15</v>
      </c>
      <c r="K130" s="326"/>
    </row>
    <row r="131" s="1" customFormat="1" ht="15" customHeight="1">
      <c r="B131" s="323"/>
      <c r="C131" s="304" t="s">
        <v>332</v>
      </c>
      <c r="D131" s="304"/>
      <c r="E131" s="304"/>
      <c r="F131" s="305" t="s">
        <v>323</v>
      </c>
      <c r="G131" s="304"/>
      <c r="H131" s="304" t="s">
        <v>333</v>
      </c>
      <c r="I131" s="304" t="s">
        <v>319</v>
      </c>
      <c r="J131" s="304">
        <v>20</v>
      </c>
      <c r="K131" s="326"/>
    </row>
    <row r="132" s="1" customFormat="1" ht="15" customHeight="1">
      <c r="B132" s="323"/>
      <c r="C132" s="304" t="s">
        <v>334</v>
      </c>
      <c r="D132" s="304"/>
      <c r="E132" s="304"/>
      <c r="F132" s="305" t="s">
        <v>323</v>
      </c>
      <c r="G132" s="304"/>
      <c r="H132" s="304" t="s">
        <v>335</v>
      </c>
      <c r="I132" s="304" t="s">
        <v>319</v>
      </c>
      <c r="J132" s="304">
        <v>20</v>
      </c>
      <c r="K132" s="326"/>
    </row>
    <row r="133" s="1" customFormat="1" ht="15" customHeight="1">
      <c r="B133" s="323"/>
      <c r="C133" s="278" t="s">
        <v>322</v>
      </c>
      <c r="D133" s="278"/>
      <c r="E133" s="278"/>
      <c r="F133" s="301" t="s">
        <v>323</v>
      </c>
      <c r="G133" s="278"/>
      <c r="H133" s="278" t="s">
        <v>357</v>
      </c>
      <c r="I133" s="278" t="s">
        <v>319</v>
      </c>
      <c r="J133" s="278">
        <v>50</v>
      </c>
      <c r="K133" s="326"/>
    </row>
    <row r="134" s="1" customFormat="1" ht="15" customHeight="1">
      <c r="B134" s="323"/>
      <c r="C134" s="278" t="s">
        <v>336</v>
      </c>
      <c r="D134" s="278"/>
      <c r="E134" s="278"/>
      <c r="F134" s="301" t="s">
        <v>323</v>
      </c>
      <c r="G134" s="278"/>
      <c r="H134" s="278" t="s">
        <v>357</v>
      </c>
      <c r="I134" s="278" t="s">
        <v>319</v>
      </c>
      <c r="J134" s="278">
        <v>50</v>
      </c>
      <c r="K134" s="326"/>
    </row>
    <row r="135" s="1" customFormat="1" ht="15" customHeight="1">
      <c r="B135" s="323"/>
      <c r="C135" s="278" t="s">
        <v>342</v>
      </c>
      <c r="D135" s="278"/>
      <c r="E135" s="278"/>
      <c r="F135" s="301" t="s">
        <v>323</v>
      </c>
      <c r="G135" s="278"/>
      <c r="H135" s="278" t="s">
        <v>357</v>
      </c>
      <c r="I135" s="278" t="s">
        <v>319</v>
      </c>
      <c r="J135" s="278">
        <v>50</v>
      </c>
      <c r="K135" s="326"/>
    </row>
    <row r="136" s="1" customFormat="1" ht="15" customHeight="1">
      <c r="B136" s="323"/>
      <c r="C136" s="278" t="s">
        <v>344</v>
      </c>
      <c r="D136" s="278"/>
      <c r="E136" s="278"/>
      <c r="F136" s="301" t="s">
        <v>323</v>
      </c>
      <c r="G136" s="278"/>
      <c r="H136" s="278" t="s">
        <v>357</v>
      </c>
      <c r="I136" s="278" t="s">
        <v>319</v>
      </c>
      <c r="J136" s="278">
        <v>50</v>
      </c>
      <c r="K136" s="326"/>
    </row>
    <row r="137" s="1" customFormat="1" ht="15" customHeight="1">
      <c r="B137" s="323"/>
      <c r="C137" s="278" t="s">
        <v>345</v>
      </c>
      <c r="D137" s="278"/>
      <c r="E137" s="278"/>
      <c r="F137" s="301" t="s">
        <v>323</v>
      </c>
      <c r="G137" s="278"/>
      <c r="H137" s="278" t="s">
        <v>370</v>
      </c>
      <c r="I137" s="278" t="s">
        <v>319</v>
      </c>
      <c r="J137" s="278">
        <v>255</v>
      </c>
      <c r="K137" s="326"/>
    </row>
    <row r="138" s="1" customFormat="1" ht="15" customHeight="1">
      <c r="B138" s="323"/>
      <c r="C138" s="278" t="s">
        <v>347</v>
      </c>
      <c r="D138" s="278"/>
      <c r="E138" s="278"/>
      <c r="F138" s="301" t="s">
        <v>317</v>
      </c>
      <c r="G138" s="278"/>
      <c r="H138" s="278" t="s">
        <v>371</v>
      </c>
      <c r="I138" s="278" t="s">
        <v>349</v>
      </c>
      <c r="J138" s="278"/>
      <c r="K138" s="326"/>
    </row>
    <row r="139" s="1" customFormat="1" ht="15" customHeight="1">
      <c r="B139" s="323"/>
      <c r="C139" s="278" t="s">
        <v>350</v>
      </c>
      <c r="D139" s="278"/>
      <c r="E139" s="278"/>
      <c r="F139" s="301" t="s">
        <v>317</v>
      </c>
      <c r="G139" s="278"/>
      <c r="H139" s="278" t="s">
        <v>372</v>
      </c>
      <c r="I139" s="278" t="s">
        <v>352</v>
      </c>
      <c r="J139" s="278"/>
      <c r="K139" s="326"/>
    </row>
    <row r="140" s="1" customFormat="1" ht="15" customHeight="1">
      <c r="B140" s="323"/>
      <c r="C140" s="278" t="s">
        <v>353</v>
      </c>
      <c r="D140" s="278"/>
      <c r="E140" s="278"/>
      <c r="F140" s="301" t="s">
        <v>317</v>
      </c>
      <c r="G140" s="278"/>
      <c r="H140" s="278" t="s">
        <v>353</v>
      </c>
      <c r="I140" s="278" t="s">
        <v>352</v>
      </c>
      <c r="J140" s="278"/>
      <c r="K140" s="326"/>
    </row>
    <row r="141" s="1" customFormat="1" ht="15" customHeight="1">
      <c r="B141" s="323"/>
      <c r="C141" s="278" t="s">
        <v>39</v>
      </c>
      <c r="D141" s="278"/>
      <c r="E141" s="278"/>
      <c r="F141" s="301" t="s">
        <v>317</v>
      </c>
      <c r="G141" s="278"/>
      <c r="H141" s="278" t="s">
        <v>373</v>
      </c>
      <c r="I141" s="278" t="s">
        <v>352</v>
      </c>
      <c r="J141" s="278"/>
      <c r="K141" s="326"/>
    </row>
    <row r="142" s="1" customFormat="1" ht="15" customHeight="1">
      <c r="B142" s="323"/>
      <c r="C142" s="278" t="s">
        <v>374</v>
      </c>
      <c r="D142" s="278"/>
      <c r="E142" s="278"/>
      <c r="F142" s="301" t="s">
        <v>317</v>
      </c>
      <c r="G142" s="278"/>
      <c r="H142" s="278" t="s">
        <v>375</v>
      </c>
      <c r="I142" s="278" t="s">
        <v>352</v>
      </c>
      <c r="J142" s="278"/>
      <c r="K142" s="326"/>
    </row>
    <row r="143" s="1" customFormat="1" ht="15" customHeight="1">
      <c r="B143" s="327"/>
      <c r="C143" s="328"/>
      <c r="D143" s="328"/>
      <c r="E143" s="328"/>
      <c r="F143" s="328"/>
      <c r="G143" s="328"/>
      <c r="H143" s="328"/>
      <c r="I143" s="328"/>
      <c r="J143" s="328"/>
      <c r="K143" s="329"/>
    </row>
    <row r="144" s="1" customFormat="1" ht="18.75" customHeight="1">
      <c r="B144" s="314"/>
      <c r="C144" s="314"/>
      <c r="D144" s="314"/>
      <c r="E144" s="314"/>
      <c r="F144" s="315"/>
      <c r="G144" s="314"/>
      <c r="H144" s="314"/>
      <c r="I144" s="314"/>
      <c r="J144" s="314"/>
      <c r="K144" s="314"/>
    </row>
    <row r="145" s="1" customFormat="1" ht="18.75" customHeight="1">
      <c r="B145" s="286"/>
      <c r="C145" s="286"/>
      <c r="D145" s="286"/>
      <c r="E145" s="286"/>
      <c r="F145" s="286"/>
      <c r="G145" s="286"/>
      <c r="H145" s="286"/>
      <c r="I145" s="286"/>
      <c r="J145" s="286"/>
      <c r="K145" s="286"/>
    </row>
    <row r="146" s="1" customFormat="1" ht="7.5" customHeight="1">
      <c r="B146" s="287"/>
      <c r="C146" s="288"/>
      <c r="D146" s="288"/>
      <c r="E146" s="288"/>
      <c r="F146" s="288"/>
      <c r="G146" s="288"/>
      <c r="H146" s="288"/>
      <c r="I146" s="288"/>
      <c r="J146" s="288"/>
      <c r="K146" s="289"/>
    </row>
    <row r="147" s="1" customFormat="1" ht="45" customHeight="1">
      <c r="B147" s="290"/>
      <c r="C147" s="291" t="s">
        <v>376</v>
      </c>
      <c r="D147" s="291"/>
      <c r="E147" s="291"/>
      <c r="F147" s="291"/>
      <c r="G147" s="291"/>
      <c r="H147" s="291"/>
      <c r="I147" s="291"/>
      <c r="J147" s="291"/>
      <c r="K147" s="292"/>
    </row>
    <row r="148" s="1" customFormat="1" ht="17.25" customHeight="1">
      <c r="B148" s="290"/>
      <c r="C148" s="293" t="s">
        <v>311</v>
      </c>
      <c r="D148" s="293"/>
      <c r="E148" s="293"/>
      <c r="F148" s="293" t="s">
        <v>312</v>
      </c>
      <c r="G148" s="294"/>
      <c r="H148" s="293" t="s">
        <v>55</v>
      </c>
      <c r="I148" s="293" t="s">
        <v>58</v>
      </c>
      <c r="J148" s="293" t="s">
        <v>313</v>
      </c>
      <c r="K148" s="292"/>
    </row>
    <row r="149" s="1" customFormat="1" ht="17.25" customHeight="1">
      <c r="B149" s="290"/>
      <c r="C149" s="295" t="s">
        <v>314</v>
      </c>
      <c r="D149" s="295"/>
      <c r="E149" s="295"/>
      <c r="F149" s="296" t="s">
        <v>315</v>
      </c>
      <c r="G149" s="297"/>
      <c r="H149" s="295"/>
      <c r="I149" s="295"/>
      <c r="J149" s="295" t="s">
        <v>316</v>
      </c>
      <c r="K149" s="292"/>
    </row>
    <row r="150" s="1" customFormat="1" ht="5.25" customHeight="1">
      <c r="B150" s="303"/>
      <c r="C150" s="298"/>
      <c r="D150" s="298"/>
      <c r="E150" s="298"/>
      <c r="F150" s="298"/>
      <c r="G150" s="299"/>
      <c r="H150" s="298"/>
      <c r="I150" s="298"/>
      <c r="J150" s="298"/>
      <c r="K150" s="326"/>
    </row>
    <row r="151" s="1" customFormat="1" ht="15" customHeight="1">
      <c r="B151" s="303"/>
      <c r="C151" s="330" t="s">
        <v>320</v>
      </c>
      <c r="D151" s="278"/>
      <c r="E151" s="278"/>
      <c r="F151" s="331" t="s">
        <v>317</v>
      </c>
      <c r="G151" s="278"/>
      <c r="H151" s="330" t="s">
        <v>357</v>
      </c>
      <c r="I151" s="330" t="s">
        <v>319</v>
      </c>
      <c r="J151" s="330">
        <v>120</v>
      </c>
      <c r="K151" s="326"/>
    </row>
    <row r="152" s="1" customFormat="1" ht="15" customHeight="1">
      <c r="B152" s="303"/>
      <c r="C152" s="330" t="s">
        <v>366</v>
      </c>
      <c r="D152" s="278"/>
      <c r="E152" s="278"/>
      <c r="F152" s="331" t="s">
        <v>317</v>
      </c>
      <c r="G152" s="278"/>
      <c r="H152" s="330" t="s">
        <v>377</v>
      </c>
      <c r="I152" s="330" t="s">
        <v>319</v>
      </c>
      <c r="J152" s="330" t="s">
        <v>368</v>
      </c>
      <c r="K152" s="326"/>
    </row>
    <row r="153" s="1" customFormat="1" ht="15" customHeight="1">
      <c r="B153" s="303"/>
      <c r="C153" s="330" t="s">
        <v>265</v>
      </c>
      <c r="D153" s="278"/>
      <c r="E153" s="278"/>
      <c r="F153" s="331" t="s">
        <v>317</v>
      </c>
      <c r="G153" s="278"/>
      <c r="H153" s="330" t="s">
        <v>378</v>
      </c>
      <c r="I153" s="330" t="s">
        <v>319</v>
      </c>
      <c r="J153" s="330" t="s">
        <v>368</v>
      </c>
      <c r="K153" s="326"/>
    </row>
    <row r="154" s="1" customFormat="1" ht="15" customHeight="1">
      <c r="B154" s="303"/>
      <c r="C154" s="330" t="s">
        <v>322</v>
      </c>
      <c r="D154" s="278"/>
      <c r="E154" s="278"/>
      <c r="F154" s="331" t="s">
        <v>323</v>
      </c>
      <c r="G154" s="278"/>
      <c r="H154" s="330" t="s">
        <v>357</v>
      </c>
      <c r="I154" s="330" t="s">
        <v>319</v>
      </c>
      <c r="J154" s="330">
        <v>50</v>
      </c>
      <c r="K154" s="326"/>
    </row>
    <row r="155" s="1" customFormat="1" ht="15" customHeight="1">
      <c r="B155" s="303"/>
      <c r="C155" s="330" t="s">
        <v>325</v>
      </c>
      <c r="D155" s="278"/>
      <c r="E155" s="278"/>
      <c r="F155" s="331" t="s">
        <v>317</v>
      </c>
      <c r="G155" s="278"/>
      <c r="H155" s="330" t="s">
        <v>357</v>
      </c>
      <c r="I155" s="330" t="s">
        <v>327</v>
      </c>
      <c r="J155" s="330"/>
      <c r="K155" s="326"/>
    </row>
    <row r="156" s="1" customFormat="1" ht="15" customHeight="1">
      <c r="B156" s="303"/>
      <c r="C156" s="330" t="s">
        <v>336</v>
      </c>
      <c r="D156" s="278"/>
      <c r="E156" s="278"/>
      <c r="F156" s="331" t="s">
        <v>323</v>
      </c>
      <c r="G156" s="278"/>
      <c r="H156" s="330" t="s">
        <v>357</v>
      </c>
      <c r="I156" s="330" t="s">
        <v>319</v>
      </c>
      <c r="J156" s="330">
        <v>50</v>
      </c>
      <c r="K156" s="326"/>
    </row>
    <row r="157" s="1" customFormat="1" ht="15" customHeight="1">
      <c r="B157" s="303"/>
      <c r="C157" s="330" t="s">
        <v>344</v>
      </c>
      <c r="D157" s="278"/>
      <c r="E157" s="278"/>
      <c r="F157" s="331" t="s">
        <v>323</v>
      </c>
      <c r="G157" s="278"/>
      <c r="H157" s="330" t="s">
        <v>357</v>
      </c>
      <c r="I157" s="330" t="s">
        <v>319</v>
      </c>
      <c r="J157" s="330">
        <v>50</v>
      </c>
      <c r="K157" s="326"/>
    </row>
    <row r="158" s="1" customFormat="1" ht="15" customHeight="1">
      <c r="B158" s="303"/>
      <c r="C158" s="330" t="s">
        <v>342</v>
      </c>
      <c r="D158" s="278"/>
      <c r="E158" s="278"/>
      <c r="F158" s="331" t="s">
        <v>323</v>
      </c>
      <c r="G158" s="278"/>
      <c r="H158" s="330" t="s">
        <v>357</v>
      </c>
      <c r="I158" s="330" t="s">
        <v>319</v>
      </c>
      <c r="J158" s="330">
        <v>50</v>
      </c>
      <c r="K158" s="326"/>
    </row>
    <row r="159" s="1" customFormat="1" ht="15" customHeight="1">
      <c r="B159" s="303"/>
      <c r="C159" s="330" t="s">
        <v>90</v>
      </c>
      <c r="D159" s="278"/>
      <c r="E159" s="278"/>
      <c r="F159" s="331" t="s">
        <v>317</v>
      </c>
      <c r="G159" s="278"/>
      <c r="H159" s="330" t="s">
        <v>379</v>
      </c>
      <c r="I159" s="330" t="s">
        <v>319</v>
      </c>
      <c r="J159" s="330" t="s">
        <v>380</v>
      </c>
      <c r="K159" s="326"/>
    </row>
    <row r="160" s="1" customFormat="1" ht="15" customHeight="1">
      <c r="B160" s="303"/>
      <c r="C160" s="330" t="s">
        <v>381</v>
      </c>
      <c r="D160" s="278"/>
      <c r="E160" s="278"/>
      <c r="F160" s="331" t="s">
        <v>317</v>
      </c>
      <c r="G160" s="278"/>
      <c r="H160" s="330" t="s">
        <v>382</v>
      </c>
      <c r="I160" s="330" t="s">
        <v>352</v>
      </c>
      <c r="J160" s="330"/>
      <c r="K160" s="326"/>
    </row>
    <row r="161" s="1" customFormat="1" ht="15" customHeight="1">
      <c r="B161" s="332"/>
      <c r="C161" s="312"/>
      <c r="D161" s="312"/>
      <c r="E161" s="312"/>
      <c r="F161" s="312"/>
      <c r="G161" s="312"/>
      <c r="H161" s="312"/>
      <c r="I161" s="312"/>
      <c r="J161" s="312"/>
      <c r="K161" s="333"/>
    </row>
    <row r="162" s="1" customFormat="1" ht="18.75" customHeight="1">
      <c r="B162" s="314"/>
      <c r="C162" s="324"/>
      <c r="D162" s="324"/>
      <c r="E162" s="324"/>
      <c r="F162" s="334"/>
      <c r="G162" s="324"/>
      <c r="H162" s="324"/>
      <c r="I162" s="324"/>
      <c r="J162" s="324"/>
      <c r="K162" s="314"/>
    </row>
    <row r="163" s="1" customFormat="1" ht="18.75" customHeight="1">
      <c r="B163" s="286"/>
      <c r="C163" s="286"/>
      <c r="D163" s="286"/>
      <c r="E163" s="286"/>
      <c r="F163" s="286"/>
      <c r="G163" s="286"/>
      <c r="H163" s="286"/>
      <c r="I163" s="286"/>
      <c r="J163" s="286"/>
      <c r="K163" s="286"/>
    </row>
    <row r="164" s="1" customFormat="1" ht="7.5" customHeight="1">
      <c r="B164" s="265"/>
      <c r="C164" s="266"/>
      <c r="D164" s="266"/>
      <c r="E164" s="266"/>
      <c r="F164" s="266"/>
      <c r="G164" s="266"/>
      <c r="H164" s="266"/>
      <c r="I164" s="266"/>
      <c r="J164" s="266"/>
      <c r="K164" s="267"/>
    </row>
    <row r="165" s="1" customFormat="1" ht="45" customHeight="1">
      <c r="B165" s="268"/>
      <c r="C165" s="269" t="s">
        <v>383</v>
      </c>
      <c r="D165" s="269"/>
      <c r="E165" s="269"/>
      <c r="F165" s="269"/>
      <c r="G165" s="269"/>
      <c r="H165" s="269"/>
      <c r="I165" s="269"/>
      <c r="J165" s="269"/>
      <c r="K165" s="270"/>
    </row>
    <row r="166" s="1" customFormat="1" ht="17.25" customHeight="1">
      <c r="B166" s="268"/>
      <c r="C166" s="293" t="s">
        <v>311</v>
      </c>
      <c r="D166" s="293"/>
      <c r="E166" s="293"/>
      <c r="F166" s="293" t="s">
        <v>312</v>
      </c>
      <c r="G166" s="335"/>
      <c r="H166" s="336" t="s">
        <v>55</v>
      </c>
      <c r="I166" s="336" t="s">
        <v>58</v>
      </c>
      <c r="J166" s="293" t="s">
        <v>313</v>
      </c>
      <c r="K166" s="270"/>
    </row>
    <row r="167" s="1" customFormat="1" ht="17.25" customHeight="1">
      <c r="B167" s="271"/>
      <c r="C167" s="295" t="s">
        <v>314</v>
      </c>
      <c r="D167" s="295"/>
      <c r="E167" s="295"/>
      <c r="F167" s="296" t="s">
        <v>315</v>
      </c>
      <c r="G167" s="337"/>
      <c r="H167" s="338"/>
      <c r="I167" s="338"/>
      <c r="J167" s="295" t="s">
        <v>316</v>
      </c>
      <c r="K167" s="273"/>
    </row>
    <row r="168" s="1" customFormat="1" ht="5.25" customHeight="1">
      <c r="B168" s="303"/>
      <c r="C168" s="298"/>
      <c r="D168" s="298"/>
      <c r="E168" s="298"/>
      <c r="F168" s="298"/>
      <c r="G168" s="299"/>
      <c r="H168" s="298"/>
      <c r="I168" s="298"/>
      <c r="J168" s="298"/>
      <c r="K168" s="326"/>
    </row>
    <row r="169" s="1" customFormat="1" ht="15" customHeight="1">
      <c r="B169" s="303"/>
      <c r="C169" s="278" t="s">
        <v>320</v>
      </c>
      <c r="D169" s="278"/>
      <c r="E169" s="278"/>
      <c r="F169" s="301" t="s">
        <v>317</v>
      </c>
      <c r="G169" s="278"/>
      <c r="H169" s="278" t="s">
        <v>357</v>
      </c>
      <c r="I169" s="278" t="s">
        <v>319</v>
      </c>
      <c r="J169" s="278">
        <v>120</v>
      </c>
      <c r="K169" s="326"/>
    </row>
    <row r="170" s="1" customFormat="1" ht="15" customHeight="1">
      <c r="B170" s="303"/>
      <c r="C170" s="278" t="s">
        <v>366</v>
      </c>
      <c r="D170" s="278"/>
      <c r="E170" s="278"/>
      <c r="F170" s="301" t="s">
        <v>317</v>
      </c>
      <c r="G170" s="278"/>
      <c r="H170" s="278" t="s">
        <v>367</v>
      </c>
      <c r="I170" s="278" t="s">
        <v>319</v>
      </c>
      <c r="J170" s="278" t="s">
        <v>368</v>
      </c>
      <c r="K170" s="326"/>
    </row>
    <row r="171" s="1" customFormat="1" ht="15" customHeight="1">
      <c r="B171" s="303"/>
      <c r="C171" s="278" t="s">
        <v>265</v>
      </c>
      <c r="D171" s="278"/>
      <c r="E171" s="278"/>
      <c r="F171" s="301" t="s">
        <v>317</v>
      </c>
      <c r="G171" s="278"/>
      <c r="H171" s="278" t="s">
        <v>384</v>
      </c>
      <c r="I171" s="278" t="s">
        <v>319</v>
      </c>
      <c r="J171" s="278" t="s">
        <v>368</v>
      </c>
      <c r="K171" s="326"/>
    </row>
    <row r="172" s="1" customFormat="1" ht="15" customHeight="1">
      <c r="B172" s="303"/>
      <c r="C172" s="278" t="s">
        <v>322</v>
      </c>
      <c r="D172" s="278"/>
      <c r="E172" s="278"/>
      <c r="F172" s="301" t="s">
        <v>323</v>
      </c>
      <c r="G172" s="278"/>
      <c r="H172" s="278" t="s">
        <v>384</v>
      </c>
      <c r="I172" s="278" t="s">
        <v>319</v>
      </c>
      <c r="J172" s="278">
        <v>50</v>
      </c>
      <c r="K172" s="326"/>
    </row>
    <row r="173" s="1" customFormat="1" ht="15" customHeight="1">
      <c r="B173" s="303"/>
      <c r="C173" s="278" t="s">
        <v>325</v>
      </c>
      <c r="D173" s="278"/>
      <c r="E173" s="278"/>
      <c r="F173" s="301" t="s">
        <v>317</v>
      </c>
      <c r="G173" s="278"/>
      <c r="H173" s="278" t="s">
        <v>384</v>
      </c>
      <c r="I173" s="278" t="s">
        <v>327</v>
      </c>
      <c r="J173" s="278"/>
      <c r="K173" s="326"/>
    </row>
    <row r="174" s="1" customFormat="1" ht="15" customHeight="1">
      <c r="B174" s="303"/>
      <c r="C174" s="278" t="s">
        <v>336</v>
      </c>
      <c r="D174" s="278"/>
      <c r="E174" s="278"/>
      <c r="F174" s="301" t="s">
        <v>323</v>
      </c>
      <c r="G174" s="278"/>
      <c r="H174" s="278" t="s">
        <v>384</v>
      </c>
      <c r="I174" s="278" t="s">
        <v>319</v>
      </c>
      <c r="J174" s="278">
        <v>50</v>
      </c>
      <c r="K174" s="326"/>
    </row>
    <row r="175" s="1" customFormat="1" ht="15" customHeight="1">
      <c r="B175" s="303"/>
      <c r="C175" s="278" t="s">
        <v>344</v>
      </c>
      <c r="D175" s="278"/>
      <c r="E175" s="278"/>
      <c r="F175" s="301" t="s">
        <v>323</v>
      </c>
      <c r="G175" s="278"/>
      <c r="H175" s="278" t="s">
        <v>384</v>
      </c>
      <c r="I175" s="278" t="s">
        <v>319</v>
      </c>
      <c r="J175" s="278">
        <v>50</v>
      </c>
      <c r="K175" s="326"/>
    </row>
    <row r="176" s="1" customFormat="1" ht="15" customHeight="1">
      <c r="B176" s="303"/>
      <c r="C176" s="278" t="s">
        <v>342</v>
      </c>
      <c r="D176" s="278"/>
      <c r="E176" s="278"/>
      <c r="F176" s="301" t="s">
        <v>323</v>
      </c>
      <c r="G176" s="278"/>
      <c r="H176" s="278" t="s">
        <v>384</v>
      </c>
      <c r="I176" s="278" t="s">
        <v>319</v>
      </c>
      <c r="J176" s="278">
        <v>50</v>
      </c>
      <c r="K176" s="326"/>
    </row>
    <row r="177" s="1" customFormat="1" ht="15" customHeight="1">
      <c r="B177" s="303"/>
      <c r="C177" s="278" t="s">
        <v>101</v>
      </c>
      <c r="D177" s="278"/>
      <c r="E177" s="278"/>
      <c r="F177" s="301" t="s">
        <v>317</v>
      </c>
      <c r="G177" s="278"/>
      <c r="H177" s="278" t="s">
        <v>385</v>
      </c>
      <c r="I177" s="278" t="s">
        <v>386</v>
      </c>
      <c r="J177" s="278"/>
      <c r="K177" s="326"/>
    </row>
    <row r="178" s="1" customFormat="1" ht="15" customHeight="1">
      <c r="B178" s="303"/>
      <c r="C178" s="278" t="s">
        <v>58</v>
      </c>
      <c r="D178" s="278"/>
      <c r="E178" s="278"/>
      <c r="F178" s="301" t="s">
        <v>317</v>
      </c>
      <c r="G178" s="278"/>
      <c r="H178" s="278" t="s">
        <v>387</v>
      </c>
      <c r="I178" s="278" t="s">
        <v>388</v>
      </c>
      <c r="J178" s="278">
        <v>1</v>
      </c>
      <c r="K178" s="326"/>
    </row>
    <row r="179" s="1" customFormat="1" ht="15" customHeight="1">
      <c r="B179" s="303"/>
      <c r="C179" s="278" t="s">
        <v>54</v>
      </c>
      <c r="D179" s="278"/>
      <c r="E179" s="278"/>
      <c r="F179" s="301" t="s">
        <v>317</v>
      </c>
      <c r="G179" s="278"/>
      <c r="H179" s="278" t="s">
        <v>389</v>
      </c>
      <c r="I179" s="278" t="s">
        <v>319</v>
      </c>
      <c r="J179" s="278">
        <v>20</v>
      </c>
      <c r="K179" s="326"/>
    </row>
    <row r="180" s="1" customFormat="1" ht="15" customHeight="1">
      <c r="B180" s="303"/>
      <c r="C180" s="278" t="s">
        <v>55</v>
      </c>
      <c r="D180" s="278"/>
      <c r="E180" s="278"/>
      <c r="F180" s="301" t="s">
        <v>317</v>
      </c>
      <c r="G180" s="278"/>
      <c r="H180" s="278" t="s">
        <v>390</v>
      </c>
      <c r="I180" s="278" t="s">
        <v>319</v>
      </c>
      <c r="J180" s="278">
        <v>255</v>
      </c>
      <c r="K180" s="326"/>
    </row>
    <row r="181" s="1" customFormat="1" ht="15" customHeight="1">
      <c r="B181" s="303"/>
      <c r="C181" s="278" t="s">
        <v>102</v>
      </c>
      <c r="D181" s="278"/>
      <c r="E181" s="278"/>
      <c r="F181" s="301" t="s">
        <v>317</v>
      </c>
      <c r="G181" s="278"/>
      <c r="H181" s="278" t="s">
        <v>281</v>
      </c>
      <c r="I181" s="278" t="s">
        <v>319</v>
      </c>
      <c r="J181" s="278">
        <v>10</v>
      </c>
      <c r="K181" s="326"/>
    </row>
    <row r="182" s="1" customFormat="1" ht="15" customHeight="1">
      <c r="B182" s="303"/>
      <c r="C182" s="278" t="s">
        <v>103</v>
      </c>
      <c r="D182" s="278"/>
      <c r="E182" s="278"/>
      <c r="F182" s="301" t="s">
        <v>317</v>
      </c>
      <c r="G182" s="278"/>
      <c r="H182" s="278" t="s">
        <v>391</v>
      </c>
      <c r="I182" s="278" t="s">
        <v>352</v>
      </c>
      <c r="J182" s="278"/>
      <c r="K182" s="326"/>
    </row>
    <row r="183" s="1" customFormat="1" ht="15" customHeight="1">
      <c r="B183" s="303"/>
      <c r="C183" s="278" t="s">
        <v>392</v>
      </c>
      <c r="D183" s="278"/>
      <c r="E183" s="278"/>
      <c r="F183" s="301" t="s">
        <v>317</v>
      </c>
      <c r="G183" s="278"/>
      <c r="H183" s="278" t="s">
        <v>393</v>
      </c>
      <c r="I183" s="278" t="s">
        <v>352</v>
      </c>
      <c r="J183" s="278"/>
      <c r="K183" s="326"/>
    </row>
    <row r="184" s="1" customFormat="1" ht="15" customHeight="1">
      <c r="B184" s="303"/>
      <c r="C184" s="278" t="s">
        <v>381</v>
      </c>
      <c r="D184" s="278"/>
      <c r="E184" s="278"/>
      <c r="F184" s="301" t="s">
        <v>317</v>
      </c>
      <c r="G184" s="278"/>
      <c r="H184" s="278" t="s">
        <v>394</v>
      </c>
      <c r="I184" s="278" t="s">
        <v>352</v>
      </c>
      <c r="J184" s="278"/>
      <c r="K184" s="326"/>
    </row>
    <row r="185" s="1" customFormat="1" ht="15" customHeight="1">
      <c r="B185" s="303"/>
      <c r="C185" s="278" t="s">
        <v>105</v>
      </c>
      <c r="D185" s="278"/>
      <c r="E185" s="278"/>
      <c r="F185" s="301" t="s">
        <v>323</v>
      </c>
      <c r="G185" s="278"/>
      <c r="H185" s="278" t="s">
        <v>395</v>
      </c>
      <c r="I185" s="278" t="s">
        <v>319</v>
      </c>
      <c r="J185" s="278">
        <v>50</v>
      </c>
      <c r="K185" s="326"/>
    </row>
    <row r="186" s="1" customFormat="1" ht="15" customHeight="1">
      <c r="B186" s="303"/>
      <c r="C186" s="278" t="s">
        <v>396</v>
      </c>
      <c r="D186" s="278"/>
      <c r="E186" s="278"/>
      <c r="F186" s="301" t="s">
        <v>323</v>
      </c>
      <c r="G186" s="278"/>
      <c r="H186" s="278" t="s">
        <v>397</v>
      </c>
      <c r="I186" s="278" t="s">
        <v>398</v>
      </c>
      <c r="J186" s="278"/>
      <c r="K186" s="326"/>
    </row>
    <row r="187" s="1" customFormat="1" ht="15" customHeight="1">
      <c r="B187" s="303"/>
      <c r="C187" s="278" t="s">
        <v>399</v>
      </c>
      <c r="D187" s="278"/>
      <c r="E187" s="278"/>
      <c r="F187" s="301" t="s">
        <v>323</v>
      </c>
      <c r="G187" s="278"/>
      <c r="H187" s="278" t="s">
        <v>400</v>
      </c>
      <c r="I187" s="278" t="s">
        <v>398</v>
      </c>
      <c r="J187" s="278"/>
      <c r="K187" s="326"/>
    </row>
    <row r="188" s="1" customFormat="1" ht="15" customHeight="1">
      <c r="B188" s="303"/>
      <c r="C188" s="278" t="s">
        <v>401</v>
      </c>
      <c r="D188" s="278"/>
      <c r="E188" s="278"/>
      <c r="F188" s="301" t="s">
        <v>323</v>
      </c>
      <c r="G188" s="278"/>
      <c r="H188" s="278" t="s">
        <v>402</v>
      </c>
      <c r="I188" s="278" t="s">
        <v>398</v>
      </c>
      <c r="J188" s="278"/>
      <c r="K188" s="326"/>
    </row>
    <row r="189" s="1" customFormat="1" ht="15" customHeight="1">
      <c r="B189" s="303"/>
      <c r="C189" s="339" t="s">
        <v>403</v>
      </c>
      <c r="D189" s="278"/>
      <c r="E189" s="278"/>
      <c r="F189" s="301" t="s">
        <v>323</v>
      </c>
      <c r="G189" s="278"/>
      <c r="H189" s="278" t="s">
        <v>404</v>
      </c>
      <c r="I189" s="278" t="s">
        <v>405</v>
      </c>
      <c r="J189" s="340" t="s">
        <v>406</v>
      </c>
      <c r="K189" s="326"/>
    </row>
    <row r="190" s="16" customFormat="1" ht="15" customHeight="1">
      <c r="B190" s="341"/>
      <c r="C190" s="342" t="s">
        <v>407</v>
      </c>
      <c r="D190" s="343"/>
      <c r="E190" s="343"/>
      <c r="F190" s="344" t="s">
        <v>323</v>
      </c>
      <c r="G190" s="343"/>
      <c r="H190" s="343" t="s">
        <v>408</v>
      </c>
      <c r="I190" s="343" t="s">
        <v>405</v>
      </c>
      <c r="J190" s="345" t="s">
        <v>406</v>
      </c>
      <c r="K190" s="346"/>
    </row>
    <row r="191" s="1" customFormat="1" ht="15" customHeight="1">
      <c r="B191" s="303"/>
      <c r="C191" s="339" t="s">
        <v>43</v>
      </c>
      <c r="D191" s="278"/>
      <c r="E191" s="278"/>
      <c r="F191" s="301" t="s">
        <v>317</v>
      </c>
      <c r="G191" s="278"/>
      <c r="H191" s="275" t="s">
        <v>409</v>
      </c>
      <c r="I191" s="278" t="s">
        <v>410</v>
      </c>
      <c r="J191" s="278"/>
      <c r="K191" s="326"/>
    </row>
    <row r="192" s="1" customFormat="1" ht="15" customHeight="1">
      <c r="B192" s="303"/>
      <c r="C192" s="339" t="s">
        <v>411</v>
      </c>
      <c r="D192" s="278"/>
      <c r="E192" s="278"/>
      <c r="F192" s="301" t="s">
        <v>317</v>
      </c>
      <c r="G192" s="278"/>
      <c r="H192" s="278" t="s">
        <v>412</v>
      </c>
      <c r="I192" s="278" t="s">
        <v>352</v>
      </c>
      <c r="J192" s="278"/>
      <c r="K192" s="326"/>
    </row>
    <row r="193" s="1" customFormat="1" ht="15" customHeight="1">
      <c r="B193" s="303"/>
      <c r="C193" s="339" t="s">
        <v>413</v>
      </c>
      <c r="D193" s="278"/>
      <c r="E193" s="278"/>
      <c r="F193" s="301" t="s">
        <v>317</v>
      </c>
      <c r="G193" s="278"/>
      <c r="H193" s="278" t="s">
        <v>414</v>
      </c>
      <c r="I193" s="278" t="s">
        <v>352</v>
      </c>
      <c r="J193" s="278"/>
      <c r="K193" s="326"/>
    </row>
    <row r="194" s="1" customFormat="1" ht="15" customHeight="1">
      <c r="B194" s="303"/>
      <c r="C194" s="339" t="s">
        <v>415</v>
      </c>
      <c r="D194" s="278"/>
      <c r="E194" s="278"/>
      <c r="F194" s="301" t="s">
        <v>323</v>
      </c>
      <c r="G194" s="278"/>
      <c r="H194" s="278" t="s">
        <v>416</v>
      </c>
      <c r="I194" s="278" t="s">
        <v>352</v>
      </c>
      <c r="J194" s="278"/>
      <c r="K194" s="326"/>
    </row>
    <row r="195" s="1" customFormat="1" ht="15" customHeight="1">
      <c r="B195" s="332"/>
      <c r="C195" s="347"/>
      <c r="D195" s="312"/>
      <c r="E195" s="312"/>
      <c r="F195" s="312"/>
      <c r="G195" s="312"/>
      <c r="H195" s="312"/>
      <c r="I195" s="312"/>
      <c r="J195" s="312"/>
      <c r="K195" s="333"/>
    </row>
    <row r="196" s="1" customFormat="1" ht="18.75" customHeight="1">
      <c r="B196" s="314"/>
      <c r="C196" s="324"/>
      <c r="D196" s="324"/>
      <c r="E196" s="324"/>
      <c r="F196" s="334"/>
      <c r="G196" s="324"/>
      <c r="H196" s="324"/>
      <c r="I196" s="324"/>
      <c r="J196" s="324"/>
      <c r="K196" s="314"/>
    </row>
    <row r="197" s="1" customFormat="1" ht="18.75" customHeight="1">
      <c r="B197" s="314"/>
      <c r="C197" s="324"/>
      <c r="D197" s="324"/>
      <c r="E197" s="324"/>
      <c r="F197" s="334"/>
      <c r="G197" s="324"/>
      <c r="H197" s="324"/>
      <c r="I197" s="324"/>
      <c r="J197" s="324"/>
      <c r="K197" s="314"/>
    </row>
    <row r="198" s="1" customFormat="1" ht="18.75" customHeight="1">
      <c r="B198" s="286"/>
      <c r="C198" s="286"/>
      <c r="D198" s="286"/>
      <c r="E198" s="286"/>
      <c r="F198" s="286"/>
      <c r="G198" s="286"/>
      <c r="H198" s="286"/>
      <c r="I198" s="286"/>
      <c r="J198" s="286"/>
      <c r="K198" s="286"/>
    </row>
    <row r="199" s="1" customFormat="1" ht="13.5">
      <c r="B199" s="265"/>
      <c r="C199" s="266"/>
      <c r="D199" s="266"/>
      <c r="E199" s="266"/>
      <c r="F199" s="266"/>
      <c r="G199" s="266"/>
      <c r="H199" s="266"/>
      <c r="I199" s="266"/>
      <c r="J199" s="266"/>
      <c r="K199" s="267"/>
    </row>
    <row r="200" s="1" customFormat="1" ht="21">
      <c r="B200" s="268"/>
      <c r="C200" s="269" t="s">
        <v>417</v>
      </c>
      <c r="D200" s="269"/>
      <c r="E200" s="269"/>
      <c r="F200" s="269"/>
      <c r="G200" s="269"/>
      <c r="H200" s="269"/>
      <c r="I200" s="269"/>
      <c r="J200" s="269"/>
      <c r="K200" s="270"/>
    </row>
    <row r="201" s="1" customFormat="1" ht="25.5" customHeight="1">
      <c r="B201" s="268"/>
      <c r="C201" s="348" t="s">
        <v>418</v>
      </c>
      <c r="D201" s="348"/>
      <c r="E201" s="348"/>
      <c r="F201" s="348" t="s">
        <v>419</v>
      </c>
      <c r="G201" s="349"/>
      <c r="H201" s="348" t="s">
        <v>420</v>
      </c>
      <c r="I201" s="348"/>
      <c r="J201" s="348"/>
      <c r="K201" s="270"/>
    </row>
    <row r="202" s="1" customFormat="1" ht="5.25" customHeight="1">
      <c r="B202" s="303"/>
      <c r="C202" s="298"/>
      <c r="D202" s="298"/>
      <c r="E202" s="298"/>
      <c r="F202" s="298"/>
      <c r="G202" s="324"/>
      <c r="H202" s="298"/>
      <c r="I202" s="298"/>
      <c r="J202" s="298"/>
      <c r="K202" s="326"/>
    </row>
    <row r="203" s="1" customFormat="1" ht="15" customHeight="1">
      <c r="B203" s="303"/>
      <c r="C203" s="278" t="s">
        <v>410</v>
      </c>
      <c r="D203" s="278"/>
      <c r="E203" s="278"/>
      <c r="F203" s="301" t="s">
        <v>44</v>
      </c>
      <c r="G203" s="278"/>
      <c r="H203" s="278" t="s">
        <v>421</v>
      </c>
      <c r="I203" s="278"/>
      <c r="J203" s="278"/>
      <c r="K203" s="326"/>
    </row>
    <row r="204" s="1" customFormat="1" ht="15" customHeight="1">
      <c r="B204" s="303"/>
      <c r="C204" s="278"/>
      <c r="D204" s="278"/>
      <c r="E204" s="278"/>
      <c r="F204" s="301" t="s">
        <v>45</v>
      </c>
      <c r="G204" s="278"/>
      <c r="H204" s="278" t="s">
        <v>422</v>
      </c>
      <c r="I204" s="278"/>
      <c r="J204" s="278"/>
      <c r="K204" s="326"/>
    </row>
    <row r="205" s="1" customFormat="1" ht="15" customHeight="1">
      <c r="B205" s="303"/>
      <c r="C205" s="278"/>
      <c r="D205" s="278"/>
      <c r="E205" s="278"/>
      <c r="F205" s="301" t="s">
        <v>48</v>
      </c>
      <c r="G205" s="278"/>
      <c r="H205" s="278" t="s">
        <v>423</v>
      </c>
      <c r="I205" s="278"/>
      <c r="J205" s="278"/>
      <c r="K205" s="326"/>
    </row>
    <row r="206" s="1" customFormat="1" ht="15" customHeight="1">
      <c r="B206" s="303"/>
      <c r="C206" s="278"/>
      <c r="D206" s="278"/>
      <c r="E206" s="278"/>
      <c r="F206" s="301" t="s">
        <v>46</v>
      </c>
      <c r="G206" s="278"/>
      <c r="H206" s="278" t="s">
        <v>424</v>
      </c>
      <c r="I206" s="278"/>
      <c r="J206" s="278"/>
      <c r="K206" s="326"/>
    </row>
    <row r="207" s="1" customFormat="1" ht="15" customHeight="1">
      <c r="B207" s="303"/>
      <c r="C207" s="278"/>
      <c r="D207" s="278"/>
      <c r="E207" s="278"/>
      <c r="F207" s="301" t="s">
        <v>47</v>
      </c>
      <c r="G207" s="278"/>
      <c r="H207" s="278" t="s">
        <v>425</v>
      </c>
      <c r="I207" s="278"/>
      <c r="J207" s="278"/>
      <c r="K207" s="326"/>
    </row>
    <row r="208" s="1" customFormat="1" ht="15" customHeight="1">
      <c r="B208" s="303"/>
      <c r="C208" s="278"/>
      <c r="D208" s="278"/>
      <c r="E208" s="278"/>
      <c r="F208" s="301"/>
      <c r="G208" s="278"/>
      <c r="H208" s="278"/>
      <c r="I208" s="278"/>
      <c r="J208" s="278"/>
      <c r="K208" s="326"/>
    </row>
    <row r="209" s="1" customFormat="1" ht="15" customHeight="1">
      <c r="B209" s="303"/>
      <c r="C209" s="278" t="s">
        <v>364</v>
      </c>
      <c r="D209" s="278"/>
      <c r="E209" s="278"/>
      <c r="F209" s="301" t="s">
        <v>79</v>
      </c>
      <c r="G209" s="278"/>
      <c r="H209" s="278" t="s">
        <v>426</v>
      </c>
      <c r="I209" s="278"/>
      <c r="J209" s="278"/>
      <c r="K209" s="326"/>
    </row>
    <row r="210" s="1" customFormat="1" ht="15" customHeight="1">
      <c r="B210" s="303"/>
      <c r="C210" s="278"/>
      <c r="D210" s="278"/>
      <c r="E210" s="278"/>
      <c r="F210" s="301" t="s">
        <v>261</v>
      </c>
      <c r="G210" s="278"/>
      <c r="H210" s="278" t="s">
        <v>262</v>
      </c>
      <c r="I210" s="278"/>
      <c r="J210" s="278"/>
      <c r="K210" s="326"/>
    </row>
    <row r="211" s="1" customFormat="1" ht="15" customHeight="1">
      <c r="B211" s="303"/>
      <c r="C211" s="278"/>
      <c r="D211" s="278"/>
      <c r="E211" s="278"/>
      <c r="F211" s="301" t="s">
        <v>259</v>
      </c>
      <c r="G211" s="278"/>
      <c r="H211" s="278" t="s">
        <v>427</v>
      </c>
      <c r="I211" s="278"/>
      <c r="J211" s="278"/>
      <c r="K211" s="326"/>
    </row>
    <row r="212" s="1" customFormat="1" ht="15" customHeight="1">
      <c r="B212" s="350"/>
      <c r="C212" s="278"/>
      <c r="D212" s="278"/>
      <c r="E212" s="278"/>
      <c r="F212" s="301" t="s">
        <v>83</v>
      </c>
      <c r="G212" s="339"/>
      <c r="H212" s="330" t="s">
        <v>84</v>
      </c>
      <c r="I212" s="330"/>
      <c r="J212" s="330"/>
      <c r="K212" s="351"/>
    </row>
    <row r="213" s="1" customFormat="1" ht="15" customHeight="1">
      <c r="B213" s="350"/>
      <c r="C213" s="278"/>
      <c r="D213" s="278"/>
      <c r="E213" s="278"/>
      <c r="F213" s="301" t="s">
        <v>263</v>
      </c>
      <c r="G213" s="339"/>
      <c r="H213" s="330" t="s">
        <v>428</v>
      </c>
      <c r="I213" s="330"/>
      <c r="J213" s="330"/>
      <c r="K213" s="351"/>
    </row>
    <row r="214" s="1" customFormat="1" ht="15" customHeight="1">
      <c r="B214" s="350"/>
      <c r="C214" s="278"/>
      <c r="D214" s="278"/>
      <c r="E214" s="278"/>
      <c r="F214" s="301"/>
      <c r="G214" s="339"/>
      <c r="H214" s="330"/>
      <c r="I214" s="330"/>
      <c r="J214" s="330"/>
      <c r="K214" s="351"/>
    </row>
    <row r="215" s="1" customFormat="1" ht="15" customHeight="1">
      <c r="B215" s="350"/>
      <c r="C215" s="278" t="s">
        <v>388</v>
      </c>
      <c r="D215" s="278"/>
      <c r="E215" s="278"/>
      <c r="F215" s="301">
        <v>1</v>
      </c>
      <c r="G215" s="339"/>
      <c r="H215" s="330" t="s">
        <v>429</v>
      </c>
      <c r="I215" s="330"/>
      <c r="J215" s="330"/>
      <c r="K215" s="351"/>
    </row>
    <row r="216" s="1" customFormat="1" ht="15" customHeight="1">
      <c r="B216" s="350"/>
      <c r="C216" s="278"/>
      <c r="D216" s="278"/>
      <c r="E216" s="278"/>
      <c r="F216" s="301">
        <v>2</v>
      </c>
      <c r="G216" s="339"/>
      <c r="H216" s="330" t="s">
        <v>430</v>
      </c>
      <c r="I216" s="330"/>
      <c r="J216" s="330"/>
      <c r="K216" s="351"/>
    </row>
    <row r="217" s="1" customFormat="1" ht="15" customHeight="1">
      <c r="B217" s="350"/>
      <c r="C217" s="278"/>
      <c r="D217" s="278"/>
      <c r="E217" s="278"/>
      <c r="F217" s="301">
        <v>3</v>
      </c>
      <c r="G217" s="339"/>
      <c r="H217" s="330" t="s">
        <v>431</v>
      </c>
      <c r="I217" s="330"/>
      <c r="J217" s="330"/>
      <c r="K217" s="351"/>
    </row>
    <row r="218" s="1" customFormat="1" ht="15" customHeight="1">
      <c r="B218" s="350"/>
      <c r="C218" s="278"/>
      <c r="D218" s="278"/>
      <c r="E218" s="278"/>
      <c r="F218" s="301">
        <v>4</v>
      </c>
      <c r="G218" s="339"/>
      <c r="H218" s="330" t="s">
        <v>432</v>
      </c>
      <c r="I218" s="330"/>
      <c r="J218" s="330"/>
      <c r="K218" s="351"/>
    </row>
    <row r="219" s="1" customFormat="1" ht="12.75" customHeight="1">
      <c r="B219" s="352"/>
      <c r="C219" s="353"/>
      <c r="D219" s="353"/>
      <c r="E219" s="353"/>
      <c r="F219" s="353"/>
      <c r="G219" s="353"/>
      <c r="H219" s="353"/>
      <c r="I219" s="353"/>
      <c r="J219" s="353"/>
      <c r="K219" s="35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Jindřich Honner</dc:creator>
  <cp:lastModifiedBy>Jindřich Honner</cp:lastModifiedBy>
  <dcterms:created xsi:type="dcterms:W3CDTF">2025-08-01T05:51:00Z</dcterms:created>
  <dcterms:modified xsi:type="dcterms:W3CDTF">2025-08-01T05:51:04Z</dcterms:modified>
</cp:coreProperties>
</file>