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Pol'!$A$1:$Y$473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/>
  <c r="I65"/>
  <c r="I64"/>
  <c r="I63"/>
  <c r="I17" s="1"/>
  <c r="I62"/>
  <c r="I61"/>
  <c r="I60"/>
  <c r="I59"/>
  <c r="I58"/>
  <c r="I57"/>
  <c r="I56"/>
  <c r="I55"/>
  <c r="I54"/>
  <c r="I53"/>
  <c r="G42"/>
  <c r="F42"/>
  <c r="G41"/>
  <c r="F41"/>
  <c r="G39"/>
  <c r="F39"/>
  <c r="G472" i="12"/>
  <c r="BA229"/>
  <c r="BA168"/>
  <c r="BA144"/>
  <c r="BA139"/>
  <c r="BA116"/>
  <c r="BA57"/>
  <c r="BA47"/>
  <c r="BA38"/>
  <c r="BA10"/>
  <c r="G9"/>
  <c r="I9"/>
  <c r="I8" s="1"/>
  <c r="K9"/>
  <c r="M9"/>
  <c r="O9"/>
  <c r="Q9"/>
  <c r="Q8" s="1"/>
  <c r="V9"/>
  <c r="G14"/>
  <c r="G8" s="1"/>
  <c r="I14"/>
  <c r="K14"/>
  <c r="K8" s="1"/>
  <c r="O14"/>
  <c r="O8" s="1"/>
  <c r="Q14"/>
  <c r="V14"/>
  <c r="V8" s="1"/>
  <c r="G20"/>
  <c r="I20"/>
  <c r="K20"/>
  <c r="M20"/>
  <c r="O20"/>
  <c r="Q20"/>
  <c r="V20"/>
  <c r="G27"/>
  <c r="M27" s="1"/>
  <c r="I27"/>
  <c r="K27"/>
  <c r="O27"/>
  <c r="Q27"/>
  <c r="V27"/>
  <c r="G33"/>
  <c r="I33"/>
  <c r="K33"/>
  <c r="M33"/>
  <c r="O33"/>
  <c r="Q33"/>
  <c r="V33"/>
  <c r="G37"/>
  <c r="M37" s="1"/>
  <c r="I37"/>
  <c r="K37"/>
  <c r="O37"/>
  <c r="Q37"/>
  <c r="V37"/>
  <c r="G46"/>
  <c r="I46"/>
  <c r="K46"/>
  <c r="M46"/>
  <c r="O46"/>
  <c r="Q46"/>
  <c r="V46"/>
  <c r="G56"/>
  <c r="M56" s="1"/>
  <c r="I56"/>
  <c r="K56"/>
  <c r="O56"/>
  <c r="Q56"/>
  <c r="V56"/>
  <c r="G67"/>
  <c r="I67"/>
  <c r="K67"/>
  <c r="M67"/>
  <c r="O67"/>
  <c r="Q67"/>
  <c r="V67"/>
  <c r="G78"/>
  <c r="M78" s="1"/>
  <c r="I78"/>
  <c r="K78"/>
  <c r="O78"/>
  <c r="Q78"/>
  <c r="V78"/>
  <c r="G82"/>
  <c r="I82"/>
  <c r="K82"/>
  <c r="M82"/>
  <c r="O82"/>
  <c r="Q82"/>
  <c r="V82"/>
  <c r="G95"/>
  <c r="M95" s="1"/>
  <c r="I95"/>
  <c r="K95"/>
  <c r="O95"/>
  <c r="Q95"/>
  <c r="V95"/>
  <c r="G102"/>
  <c r="I102"/>
  <c r="K102"/>
  <c r="M102"/>
  <c r="O102"/>
  <c r="Q102"/>
  <c r="V102"/>
  <c r="G107"/>
  <c r="M107" s="1"/>
  <c r="I107"/>
  <c r="K107"/>
  <c r="O107"/>
  <c r="Q107"/>
  <c r="V107"/>
  <c r="G115"/>
  <c r="G114" s="1"/>
  <c r="I115"/>
  <c r="K115"/>
  <c r="K114" s="1"/>
  <c r="O115"/>
  <c r="O114" s="1"/>
  <c r="Q115"/>
  <c r="V115"/>
  <c r="V114" s="1"/>
  <c r="G120"/>
  <c r="I120"/>
  <c r="I114" s="1"/>
  <c r="K120"/>
  <c r="M120"/>
  <c r="O120"/>
  <c r="Q120"/>
  <c r="Q114" s="1"/>
  <c r="V120"/>
  <c r="G125"/>
  <c r="M125" s="1"/>
  <c r="I125"/>
  <c r="K125"/>
  <c r="O125"/>
  <c r="Q125"/>
  <c r="V125"/>
  <c r="G132"/>
  <c r="I132"/>
  <c r="K132"/>
  <c r="M132"/>
  <c r="O132"/>
  <c r="Q132"/>
  <c r="V132"/>
  <c r="G138"/>
  <c r="M138" s="1"/>
  <c r="I138"/>
  <c r="K138"/>
  <c r="O138"/>
  <c r="Q138"/>
  <c r="V138"/>
  <c r="G143"/>
  <c r="I143"/>
  <c r="K143"/>
  <c r="M143"/>
  <c r="O143"/>
  <c r="Q143"/>
  <c r="V143"/>
  <c r="G150"/>
  <c r="M150" s="1"/>
  <c r="I150"/>
  <c r="K150"/>
  <c r="O150"/>
  <c r="Q150"/>
  <c r="V150"/>
  <c r="G155"/>
  <c r="G154" s="1"/>
  <c r="I155"/>
  <c r="I154" s="1"/>
  <c r="K155"/>
  <c r="K154" s="1"/>
  <c r="M155"/>
  <c r="M154" s="1"/>
  <c r="O155"/>
  <c r="O154" s="1"/>
  <c r="Q155"/>
  <c r="Q154" s="1"/>
  <c r="V155"/>
  <c r="V154" s="1"/>
  <c r="G167"/>
  <c r="I167"/>
  <c r="K167"/>
  <c r="M167"/>
  <c r="O167"/>
  <c r="Q167"/>
  <c r="V167"/>
  <c r="G178"/>
  <c r="I178"/>
  <c r="K178"/>
  <c r="M178"/>
  <c r="O178"/>
  <c r="Q178"/>
  <c r="V178"/>
  <c r="G182"/>
  <c r="I182"/>
  <c r="K182"/>
  <c r="M182"/>
  <c r="O182"/>
  <c r="Q182"/>
  <c r="V182"/>
  <c r="G193"/>
  <c r="I193"/>
  <c r="I192" s="1"/>
  <c r="K193"/>
  <c r="M193"/>
  <c r="O193"/>
  <c r="Q193"/>
  <c r="Q192" s="1"/>
  <c r="V193"/>
  <c r="G197"/>
  <c r="G192" s="1"/>
  <c r="I197"/>
  <c r="K197"/>
  <c r="K192" s="1"/>
  <c r="O197"/>
  <c r="O192" s="1"/>
  <c r="Q197"/>
  <c r="V197"/>
  <c r="V192" s="1"/>
  <c r="G202"/>
  <c r="I202"/>
  <c r="K202"/>
  <c r="M202"/>
  <c r="O202"/>
  <c r="Q202"/>
  <c r="V202"/>
  <c r="G205"/>
  <c r="K205"/>
  <c r="O205"/>
  <c r="V205"/>
  <c r="G206"/>
  <c r="I206"/>
  <c r="I205" s="1"/>
  <c r="K206"/>
  <c r="M206"/>
  <c r="M205" s="1"/>
  <c r="O206"/>
  <c r="Q206"/>
  <c r="Q205" s="1"/>
  <c r="V206"/>
  <c r="G217"/>
  <c r="K217"/>
  <c r="O217"/>
  <c r="V217"/>
  <c r="G218"/>
  <c r="I218"/>
  <c r="I217" s="1"/>
  <c r="K218"/>
  <c r="M218"/>
  <c r="M217" s="1"/>
  <c r="O218"/>
  <c r="Q218"/>
  <c r="Q217" s="1"/>
  <c r="V218"/>
  <c r="G222"/>
  <c r="K222"/>
  <c r="O222"/>
  <c r="V222"/>
  <c r="G223"/>
  <c r="I223"/>
  <c r="I222" s="1"/>
  <c r="K223"/>
  <c r="M223"/>
  <c r="M222" s="1"/>
  <c r="O223"/>
  <c r="Q223"/>
  <c r="Q222" s="1"/>
  <c r="V223"/>
  <c r="G228"/>
  <c r="I228"/>
  <c r="I227" s="1"/>
  <c r="K228"/>
  <c r="M228"/>
  <c r="O228"/>
  <c r="Q228"/>
  <c r="Q227" s="1"/>
  <c r="V228"/>
  <c r="G234"/>
  <c r="G227" s="1"/>
  <c r="I234"/>
  <c r="K234"/>
  <c r="K227" s="1"/>
  <c r="O234"/>
  <c r="O227" s="1"/>
  <c r="Q234"/>
  <c r="V234"/>
  <c r="V227" s="1"/>
  <c r="G239"/>
  <c r="I239"/>
  <c r="K239"/>
  <c r="M239"/>
  <c r="O239"/>
  <c r="Q239"/>
  <c r="V239"/>
  <c r="G243"/>
  <c r="M243" s="1"/>
  <c r="I243"/>
  <c r="K243"/>
  <c r="O243"/>
  <c r="Q243"/>
  <c r="V243"/>
  <c r="G247"/>
  <c r="I247"/>
  <c r="K247"/>
  <c r="M247"/>
  <c r="O247"/>
  <c r="Q247"/>
  <c r="V247"/>
  <c r="G251"/>
  <c r="M251" s="1"/>
  <c r="I251"/>
  <c r="K251"/>
  <c r="O251"/>
  <c r="Q251"/>
  <c r="V251"/>
  <c r="G256"/>
  <c r="G255" s="1"/>
  <c r="I256"/>
  <c r="K256"/>
  <c r="K255" s="1"/>
  <c r="O256"/>
  <c r="O255" s="1"/>
  <c r="Q256"/>
  <c r="V256"/>
  <c r="V255" s="1"/>
  <c r="G260"/>
  <c r="I260"/>
  <c r="I255" s="1"/>
  <c r="K260"/>
  <c r="M260"/>
  <c r="O260"/>
  <c r="Q260"/>
  <c r="Q255" s="1"/>
  <c r="V260"/>
  <c r="G265"/>
  <c r="I265"/>
  <c r="I264" s="1"/>
  <c r="K265"/>
  <c r="M265"/>
  <c r="O265"/>
  <c r="Q265"/>
  <c r="Q264" s="1"/>
  <c r="V265"/>
  <c r="G272"/>
  <c r="G264" s="1"/>
  <c r="I272"/>
  <c r="K272"/>
  <c r="K264" s="1"/>
  <c r="O272"/>
  <c r="O264" s="1"/>
  <c r="Q272"/>
  <c r="V272"/>
  <c r="V264" s="1"/>
  <c r="G303"/>
  <c r="I303"/>
  <c r="K303"/>
  <c r="M303"/>
  <c r="O303"/>
  <c r="Q303"/>
  <c r="V303"/>
  <c r="G307"/>
  <c r="M307" s="1"/>
  <c r="I307"/>
  <c r="K307"/>
  <c r="O307"/>
  <c r="Q307"/>
  <c r="V307"/>
  <c r="G338"/>
  <c r="I338"/>
  <c r="K338"/>
  <c r="M338"/>
  <c r="O338"/>
  <c r="Q338"/>
  <c r="V338"/>
  <c r="G342"/>
  <c r="M342" s="1"/>
  <c r="I342"/>
  <c r="K342"/>
  <c r="O342"/>
  <c r="Q342"/>
  <c r="V342"/>
  <c r="G352"/>
  <c r="I352"/>
  <c r="K352"/>
  <c r="M352"/>
  <c r="O352"/>
  <c r="Q352"/>
  <c r="V352"/>
  <c r="G356"/>
  <c r="M356" s="1"/>
  <c r="I356"/>
  <c r="K356"/>
  <c r="O356"/>
  <c r="Q356"/>
  <c r="V356"/>
  <c r="G378"/>
  <c r="I378"/>
  <c r="K378"/>
  <c r="M378"/>
  <c r="O378"/>
  <c r="Q378"/>
  <c r="V378"/>
  <c r="G382"/>
  <c r="M382" s="1"/>
  <c r="I382"/>
  <c r="K382"/>
  <c r="O382"/>
  <c r="Q382"/>
  <c r="V382"/>
  <c r="G388"/>
  <c r="G387" s="1"/>
  <c r="I388"/>
  <c r="K388"/>
  <c r="K387" s="1"/>
  <c r="O388"/>
  <c r="O387" s="1"/>
  <c r="Q388"/>
  <c r="V388"/>
  <c r="V387" s="1"/>
  <c r="G393"/>
  <c r="I393"/>
  <c r="I387" s="1"/>
  <c r="K393"/>
  <c r="M393"/>
  <c r="O393"/>
  <c r="Q393"/>
  <c r="Q387" s="1"/>
  <c r="V393"/>
  <c r="G398"/>
  <c r="M398" s="1"/>
  <c r="I398"/>
  <c r="K398"/>
  <c r="O398"/>
  <c r="Q398"/>
  <c r="V398"/>
  <c r="G402"/>
  <c r="I402"/>
  <c r="K402"/>
  <c r="M402"/>
  <c r="O402"/>
  <c r="Q402"/>
  <c r="V402"/>
  <c r="G408"/>
  <c r="I408"/>
  <c r="I407" s="1"/>
  <c r="K408"/>
  <c r="M408"/>
  <c r="O408"/>
  <c r="Q408"/>
  <c r="Q407" s="1"/>
  <c r="V408"/>
  <c r="G411"/>
  <c r="G407" s="1"/>
  <c r="I411"/>
  <c r="K411"/>
  <c r="K407" s="1"/>
  <c r="O411"/>
  <c r="O407" s="1"/>
  <c r="Q411"/>
  <c r="V411"/>
  <c r="V407" s="1"/>
  <c r="G415"/>
  <c r="G414" s="1"/>
  <c r="I415"/>
  <c r="K415"/>
  <c r="K414" s="1"/>
  <c r="O415"/>
  <c r="O414" s="1"/>
  <c r="Q415"/>
  <c r="V415"/>
  <c r="V414" s="1"/>
  <c r="G419"/>
  <c r="I419"/>
  <c r="I414" s="1"/>
  <c r="K419"/>
  <c r="M419"/>
  <c r="O419"/>
  <c r="Q419"/>
  <c r="Q414" s="1"/>
  <c r="V419"/>
  <c r="G432"/>
  <c r="M432" s="1"/>
  <c r="I432"/>
  <c r="K432"/>
  <c r="O432"/>
  <c r="Q432"/>
  <c r="V432"/>
  <c r="G436"/>
  <c r="I436"/>
  <c r="K436"/>
  <c r="M436"/>
  <c r="O436"/>
  <c r="Q436"/>
  <c r="V436"/>
  <c r="G449"/>
  <c r="M449" s="1"/>
  <c r="I449"/>
  <c r="K449"/>
  <c r="O449"/>
  <c r="Q449"/>
  <c r="V449"/>
  <c r="G458"/>
  <c r="I458"/>
  <c r="K458"/>
  <c r="M458"/>
  <c r="O458"/>
  <c r="Q458"/>
  <c r="V458"/>
  <c r="G464"/>
  <c r="I464"/>
  <c r="I463" s="1"/>
  <c r="K464"/>
  <c r="M464"/>
  <c r="O464"/>
  <c r="Q464"/>
  <c r="Q463" s="1"/>
  <c r="V464"/>
  <c r="G468"/>
  <c r="G463" s="1"/>
  <c r="I468"/>
  <c r="K468"/>
  <c r="K463" s="1"/>
  <c r="O468"/>
  <c r="O463" s="1"/>
  <c r="Q468"/>
  <c r="V468"/>
  <c r="V463" s="1"/>
  <c r="AE472"/>
  <c r="AF472"/>
  <c r="I20" i="1"/>
  <c r="I19"/>
  <c r="I18"/>
  <c r="F43"/>
  <c r="G23" s="1"/>
  <c r="G43"/>
  <c r="G25" s="1"/>
  <c r="A25" s="1"/>
  <c r="H40"/>
  <c r="H39"/>
  <c r="I39" s="1"/>
  <c r="I43" s="1"/>
  <c r="H41" l="1"/>
  <c r="I41" s="1"/>
  <c r="I67"/>
  <c r="J66" s="1"/>
  <c r="I16"/>
  <c r="I21" s="1"/>
  <c r="J55"/>
  <c r="J63"/>
  <c r="H42"/>
  <c r="I42" s="1"/>
  <c r="G26"/>
  <c r="A26"/>
  <c r="A23"/>
  <c r="G28"/>
  <c r="M468" i="12"/>
  <c r="M463" s="1"/>
  <c r="M415"/>
  <c r="M414" s="1"/>
  <c r="M411"/>
  <c r="M407" s="1"/>
  <c r="M388"/>
  <c r="M387" s="1"/>
  <c r="M272"/>
  <c r="M264" s="1"/>
  <c r="M256"/>
  <c r="M255" s="1"/>
  <c r="M234"/>
  <c r="M227" s="1"/>
  <c r="M197"/>
  <c r="M192" s="1"/>
  <c r="M115"/>
  <c r="M114" s="1"/>
  <c r="M14"/>
  <c r="M8" s="1"/>
  <c r="J42" i="1"/>
  <c r="J41"/>
  <c r="J39"/>
  <c r="J43" s="1"/>
  <c r="H43"/>
  <c r="J28"/>
  <c r="J26"/>
  <c r="G38"/>
  <c r="F38"/>
  <c r="J23"/>
  <c r="J24"/>
  <c r="J25"/>
  <c r="J27"/>
  <c r="E24"/>
  <c r="E26"/>
  <c r="J59" l="1"/>
  <c r="J65"/>
  <c r="J61"/>
  <c r="J57"/>
  <c r="J64"/>
  <c r="J62"/>
  <c r="J60"/>
  <c r="J58"/>
  <c r="J56"/>
  <c r="J54"/>
  <c r="J53"/>
  <c r="G24"/>
  <c r="A27" s="1"/>
  <c r="A24"/>
  <c r="J67" l="1"/>
  <c r="A29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<sst xmlns="http://schemas.openxmlformats.org/spreadsheetml/2006/main" count="1505" uniqueCount="502">
  <si>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</si>
  <si>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</si>
  <si>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</si>
  <si>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</si>
  <si>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</si>
  <si>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</si>
  <si>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</si>
  <si>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</si>
  <si>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</si>
  <si>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</si>
  <si>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</si>
  <si>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</si>
  <si>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</si>
  <si>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</si>
  <si>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</si>
  <si>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</si>
  <si>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</si>
  <si>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</si>
  <si>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</si>
  <si>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</si>
  <si>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</si>
  <si>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</si>
  <si>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</si>
  <si>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</si>
  <si>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</si>
  <si>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</si>
  <si>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</si>
  <si>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</si>
  <si>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</si>
  <si>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</si>
  <si>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</si>
  <si>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</si>
  <si>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</si>
  <si>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</si>
  <si>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</si>
  <si>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</si>
  <si>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</si>
  <si>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</si>
  <si>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</si>
  <si>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</si>
  <si>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</si>
  <si>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</si>
  <si>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</si>
  <si>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</si>
  <si>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Zadní vstup do spojovacího krčku  ZŠ Kamenická, do objektu č.p.1145</t>
  </si>
  <si>
    <t>SO 01</t>
  </si>
  <si>
    <t>Objekt:</t>
  </si>
  <si>
    <t>Rozpočet:</t>
  </si>
  <si>
    <t>Ing. Jiří Marek</t>
  </si>
  <si>
    <t>002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</si>
  <si>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</si>
  <si>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</si>
  <si>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</si>
  <si>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</si>
  <si>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</si>
  <si>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</si>
  <si>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</si>
  <si>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</si>
  <si>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Stavební objekt</t>
  </si>
  <si>
    <t>Celkem za stavbu</t>
  </si>
  <si>
    <t>CZK</t>
  </si>
  <si>
    <t>#POPS</t>
  </si>
  <si>
    <t>Popis stavby: 002 - Zadní vstup do spojovacího krčku  ZŠ Kamenická, do objektu č.p.1145</t>
  </si>
  <si>
    <t>#POPO</t>
  </si>
  <si>
    <t>Popis objektu: SO 01 - Zadní vstup do spojovacího krčku  ZŠ Kamenická, do objektu č.p.1145</t>
  </si>
  <si>
    <t>#POPR</t>
  </si>
  <si>
    <t>Popis rozpočtu: 1 - Zadní vstup do spojovacího krčku  ZŠ Kamenická, do objektu č.p.1145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</si>
  <si>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</si>
  <si>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</si>
  <si>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</si>
  <si>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</si>
  <si>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</si>
  <si>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</si>
  <si>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</si>
  <si>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</si>
  <si>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</si>
  <si>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</si>
  <si>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</si>
  <si>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</si>
  <si>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</si>
  <si>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</si>
  <si>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</si>
  <si>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</si>
  <si>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</si>
  <si>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</si>
  <si>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</si>
  <si>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</si>
  <si>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</si>
  <si>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772</t>
  </si>
  <si>
    <t>Kamenné dlažby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</si>
  <si>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</si>
  <si>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</si>
  <si>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</si>
  <si>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</si>
  <si>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</si>
  <si>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</si>
  <si>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</si>
  <si>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</si>
  <si>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</si>
  <si>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</si>
  <si>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</si>
  <si>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</si>
  <si>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</si>
  <si>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</si>
  <si>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</si>
  <si>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</si>
  <si>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</si>
  <si>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</si>
  <si>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</si>
  <si>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</si>
  <si>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</si>
  <si>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</si>
  <si>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</si>
  <si>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</si>
  <si>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</si>
  <si>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</si>
  <si>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</si>
  <si>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</si>
  <si>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</si>
  <si>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</si>
  <si>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</si>
  <si>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</si>
  <si>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</si>
  <si>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</si>
  <si>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</si>
  <si>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</si>
  <si>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</si>
  <si>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a stromů o průměru do 10 cm při celkové ploše do 1 000 m2</t>
  </si>
  <si>
    <t>m2</t>
  </si>
  <si>
    <t>800-1</t>
  </si>
  <si>
    <t>RTS 24/ I</t>
  </si>
  <si>
    <t>Práce</t>
  </si>
  <si>
    <t>Běžná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</si>
  <si>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</si>
  <si>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</si>
  <si>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</si>
  <si>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 xml:space="preserve">odstranění 3 ks keře= cca 3 x 1m2 : </t>
  </si>
  <si>
    <t>VV</t>
  </si>
  <si>
    <t>3</t>
  </si>
  <si>
    <t>SPU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</si>
  <si>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</si>
  <si>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</si>
  <si>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</si>
  <si>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Včetně nákladů na přihrnování křovin, očištění spáleniště, uložení popela a zbytků na hromadu.</t>
  </si>
  <si>
    <t>POP</t>
  </si>
  <si>
    <t xml:space="preserve">spálení, po odstranění 3 ks keřů= cca 3 x 1m2 : </t>
  </si>
  <si>
    <t>113106231R00</t>
  </si>
  <si>
    <t>Rozebrání vozovek a ploch s jakoukoliv výplní spár   v jakékoliv ploše, ze zámkové dlažky, kladených do lože z kameniva</t>
  </si>
  <si>
    <t>822-1</t>
  </si>
  <si>
    <t>s přemístěním hmot na skládku na vzdálenost do 3 m nebo s naložením na dopravní prostředek</t>
  </si>
  <si>
    <t xml:space="preserve">částečný zásah do chodníku, v místě budoucího schodiště = cca 1m2 : </t>
  </si>
  <si>
    <t xml:space="preserve">odstranění dlažby v místě budoucích patek pro zábradlí -3 ks  300 x 300 mm : </t>
  </si>
  <si>
    <t>3*0,3*0,3</t>
  </si>
  <si>
    <t>113107315R00</t>
  </si>
  <si>
    <t>Odstranění podkladů nebo krytů z kameniva těženého, v ploše jednotlivě do 50 m2, tloušťka vrstvy 150 mm</t>
  </si>
  <si>
    <t xml:space="preserve">odstranění podkladu u schodiště = cca 1m2 : </t>
  </si>
  <si>
    <t xml:space="preserve">odstranění podkladu v místě 3 ks patek : </t>
  </si>
  <si>
    <t>113107510R00</t>
  </si>
  <si>
    <t>Odstranění podkladů nebo krytů z kameniva hrubého drceného, v ploše jednotlivě do 50 m2, tloušťka vrstvy 100 mm</t>
  </si>
  <si>
    <t xml:space="preserve">odstranění kačírku u okapního chodníku, v délce cca 8m, šíře cca 350 mm : </t>
  </si>
  <si>
    <t>8*0,35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</si>
  <si>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</si>
  <si>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</si>
  <si>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</si>
  <si>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</si>
  <si>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 xml:space="preserve">obrubník u nájezdové rampy : </t>
  </si>
  <si>
    <t>1,58</t>
  </si>
  <si>
    <t xml:space="preserve">obrubník u schodiště : </t>
  </si>
  <si>
    <t>1,66</t>
  </si>
  <si>
    <t xml:space="preserve">obrubník u okapového chodníčku z kačírku : </t>
  </si>
  <si>
    <t>7,99</t>
  </si>
  <si>
    <t>120901121R00</t>
  </si>
  <si>
    <t>Bourání konstrukcí v odkopávkách a prokopávkách z betonu, prostého, pneumatickým kladivem</t>
  </si>
  <si>
    <t>m3</t>
  </si>
  <si>
    <t>korytech vodotečí, melioračních kanálech s přemístěním suti na hromady na vzdálenost do 20 m nebo s naložením na dopravní prostředek,</t>
  </si>
  <si>
    <t xml:space="preserve">odbourání betonu u odstraňovaných obrubníků, cca 15 x 15 cm : </t>
  </si>
  <si>
    <t>1,58*0,15*0,15</t>
  </si>
  <si>
    <t>1,66*0,15*0,15</t>
  </si>
  <si>
    <t>7,99*0,15*0,15</t>
  </si>
  <si>
    <t>121101103R00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</si>
  <si>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</si>
  <si>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</si>
  <si>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 xml:space="preserve">sejmutí ornice v místě budoucího chodníku a schodiště v tl. cca 15 cm : </t>
  </si>
  <si>
    <t xml:space="preserve">odvoz na pozemek školy pro další využití : </t>
  </si>
  <si>
    <t xml:space="preserve">nájezdová rampa : </t>
  </si>
  <si>
    <t>1,6*3,45*0,15</t>
  </si>
  <si>
    <t xml:space="preserve">budoucí schodiště : </t>
  </si>
  <si>
    <t>1,7*3,8*0,15</t>
  </si>
  <si>
    <t xml:space="preserve">budoucí chodník od nového vstupu po rampu : </t>
  </si>
  <si>
    <t>4,75*1,3*0,15</t>
  </si>
  <si>
    <t>122201101R00</t>
  </si>
  <si>
    <t>Odkopávky a  prokopávky nezapažené v hornině 3  do 100 m3</t>
  </si>
  <si>
    <t>s přehozením výkopku na vzdálenost do 3 m nebo s naložením na dopravní prostředek,</t>
  </si>
  <si>
    <t xml:space="preserve">hrubá odkopávka strojně-odvoz na skládku , cca do 10 km(např. Dobkovice) : </t>
  </si>
  <si>
    <t xml:space="preserve">v tl. cca 20 cm : </t>
  </si>
  <si>
    <t>1,6*3,45*0,2</t>
  </si>
  <si>
    <t>1,7*3,8*0,2</t>
  </si>
  <si>
    <t>4,75*1,3*0,2</t>
  </si>
  <si>
    <t>122201109R00</t>
  </si>
  <si>
    <t>Odkopávky a  prokopávky nezapažené v hornině 3  příplatek k cenám za lepivost horniny</t>
  </si>
  <si>
    <t>3,63/3</t>
  </si>
  <si>
    <t>139601102R00</t>
  </si>
  <si>
    <t>Ruční výkop jam, rýh a šachet v hornině 3</t>
  </si>
  <si>
    <t>s přehozením na vzdálenost do 5 m nebo s naložením na ruční dopravní prostředek</t>
  </si>
  <si>
    <t xml:space="preserve">ruční dorovnání v místě rampy a chodníku, v tl. cca 5cm, výkopek naložen strojně : </t>
  </si>
  <si>
    <t/>
  </si>
  <si>
    <t>1,6*3,45*0,05</t>
  </si>
  <si>
    <t>4,75*1,3*0,05</t>
  </si>
  <si>
    <t xml:space="preserve">budoucí schodiště do tvaru dle řezu A-A, cca 1m3, včetně 4 ks patek pro Z2 : </t>
  </si>
  <si>
    <t xml:space="preserve">vyhloubení pro 4ks patek 300 x 300 mm,hloubky cca 80 cm- pro zábradlí Z3 : </t>
  </si>
  <si>
    <t>4*0,3*0,3*0,8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</si>
  <si>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</si>
  <si>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</si>
  <si>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</si>
  <si>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odkopávky = 3,63m3 : </t>
  </si>
  <si>
    <t>3,63</t>
  </si>
  <si>
    <t xml:space="preserve">ruční výkop =1,87m3 : </t>
  </si>
  <si>
    <t>1,87</t>
  </si>
  <si>
    <t>181201102R00</t>
  </si>
  <si>
    <t>Úprava pláně v násypech v hornině 1 až 4, se zhutněním</t>
  </si>
  <si>
    <t>vyrovnání výškových rozdílů, plochy vodorovné a plochy do sklonu 1 : 5,</t>
  </si>
  <si>
    <t xml:space="preserve">úprava terénu po dokončení chodníku se schodištěm-cca 15m2 : </t>
  </si>
  <si>
    <t>15</t>
  </si>
  <si>
    <t>199000005R00</t>
  </si>
  <si>
    <t>Poplatky za skládku zeminy 1- 4, skupina 17 05 04 z Katalogu odpadů</t>
  </si>
  <si>
    <t>t</t>
  </si>
  <si>
    <t xml:space="preserve">cca 1,5t/m3 : </t>
  </si>
  <si>
    <t>3,63*1,5</t>
  </si>
  <si>
    <t>1,87*1,5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</si>
  <si>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</si>
  <si>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</si>
  <si>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</si>
  <si>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 xml:space="preserve">dle výkresu  č. 03 upravované podloží cca 17m2 : </t>
  </si>
  <si>
    <t>17</t>
  </si>
  <si>
    <t>271531115R00</t>
  </si>
  <si>
    <t xml:space="preserve">Uložení polštáře pod základy se zhutněním a urovnáním povrchu </t>
  </si>
  <si>
    <t>801-1</t>
  </si>
  <si>
    <t>bez dodávky kameniva</t>
  </si>
  <si>
    <t xml:space="preserve">podkladní štěrk pod stupni schodištěv tl. 10cm : </t>
  </si>
  <si>
    <t>7*1,5*0,3*0,1</t>
  </si>
  <si>
    <t>274272140RT3</t>
  </si>
  <si>
    <t>Zdivo základové z bednicích tvárnic tloušťky 300 mm, výplň betonem C 16/20</t>
  </si>
  <si>
    <t>s výplní betonem, bez výztuže,</t>
  </si>
  <si>
    <t xml:space="preserve">první a poslední stupeň- 3 vrstvy : </t>
  </si>
  <si>
    <t>2*1,5*0,75</t>
  </si>
  <si>
    <t xml:space="preserve">stupně 2 až 7 -po jedné vrstvě : </t>
  </si>
  <si>
    <t>5*1,5*0,25</t>
  </si>
  <si>
    <t>275313611R00</t>
  </si>
  <si>
    <t>Beton základových patek prostý třídy C 16/20</t>
  </si>
  <si>
    <t xml:space="preserve">beton patek u schodiště-pro zábradlí - 4 ks 0,3 x 0,3 x 0,8m : </t>
  </si>
  <si>
    <t xml:space="preserve">beton patek pro zábradlí u  nového chodníku- 4 ks 0,3 x 0,3 x 0,8m : </t>
  </si>
  <si>
    <t>275351215RT1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</si>
  <si>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</si>
  <si>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</si>
  <si>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 xml:space="preserve">předpoklad nutnosti bednění vrchních částí patek- cca výšky 20 cm : </t>
  </si>
  <si>
    <t>8*4*0,3*0,2</t>
  </si>
  <si>
    <t>275351216R00</t>
  </si>
  <si>
    <t>Bednění stěn základových patek odstranění</t>
  </si>
  <si>
    <t>Včetně očištění, vytřídění a uložení bednícího materiálu.</t>
  </si>
  <si>
    <t xml:space="preserve">odstranění bednění : </t>
  </si>
  <si>
    <t>583423241R</t>
  </si>
  <si>
    <t>Kamenivo nestanovené drcené; frakce 0,0 až 32,0 mm</t>
  </si>
  <si>
    <t>SPCM</t>
  </si>
  <si>
    <t>Specifikace</t>
  </si>
  <si>
    <t>POL3_</t>
  </si>
  <si>
    <t xml:space="preserve">dodávka podkladního štěruk pod stupni schodiště v tl. 10cm : </t>
  </si>
  <si>
    <t>7*1,5*0,3*0,1*1,7</t>
  </si>
  <si>
    <t>564751111R00</t>
  </si>
  <si>
    <t>Podklad nebo kryt z kameniva hrubého drceného tloušťka po zhutnění 150 mm</t>
  </si>
  <si>
    <t>velikost 32 - 63 mm s rozprostřením a zhutněním</t>
  </si>
  <si>
    <t xml:space="preserve">podklad pod zámkovou dlažbu : </t>
  </si>
  <si>
    <t xml:space="preserve">nájezd rampy : </t>
  </si>
  <si>
    <t>2,3*1,5</t>
  </si>
  <si>
    <t xml:space="preserve">před vstupem do objektu : </t>
  </si>
  <si>
    <t>2*1,895</t>
  </si>
  <si>
    <t xml:space="preserve">podél objektu : </t>
  </si>
  <si>
    <t>5,932*1,5</t>
  </si>
  <si>
    <t xml:space="preserve">původní chodník- cca 1m2 : 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</si>
  <si>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</si>
  <si>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</si>
  <si>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</si>
  <si>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</si>
  <si>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</si>
  <si>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 xml:space="preserve">předpoklad řezání dlažby cca 10m : </t>
  </si>
  <si>
    <t>10</t>
  </si>
  <si>
    <t>592451124R</t>
  </si>
  <si>
    <t>dlažba betonová dvouvrstvá, skladebná; obdélník; dlaždice bez fazety; šedá; l = 200 mm; š = 100 mm; tl. 60,0 mm</t>
  </si>
  <si>
    <t>2,3*1,5*1,1</t>
  </si>
  <si>
    <t>2*1,895*1,1</t>
  </si>
  <si>
    <t>5,932*1,5*1,1</t>
  </si>
  <si>
    <t xml:space="preserve">původní chodník- cca 1m2-původní dlažba : </t>
  </si>
  <si>
    <t>0</t>
  </si>
  <si>
    <t>766601211RT1</t>
  </si>
  <si>
    <t xml:space="preserve">Těsnění připojovací spáry spára ostění, interiér - fólie parotěsná šířky 70 mm samolepicí, výplň PU pěnou, exteriér - páska paropropustná šířky 10 mm, tl. 2/10 mm expanzní,  </t>
  </si>
  <si>
    <t>800-766</t>
  </si>
  <si>
    <t>POL1_7</t>
  </si>
  <si>
    <t xml:space="preserve">hliníkové vstupní dveře : </t>
  </si>
  <si>
    <t>2*(1,978+2,95)*2</t>
  </si>
  <si>
    <t>766711021R00</t>
  </si>
  <si>
    <t xml:space="preserve">Montáž otvorových prvků plastových vstupních dveří,  </t>
  </si>
  <si>
    <t>Montáž plastových dveří včetně dodávky a montáže PU pěny.</t>
  </si>
  <si>
    <t>2*(1,978+2,95)</t>
  </si>
  <si>
    <t>100991</t>
  </si>
  <si>
    <t>Dveře vchodové, hliníkové  1978 x2950, parametry dle výplní otvorů</t>
  </si>
  <si>
    <t>kus</t>
  </si>
  <si>
    <t>Vlastní</t>
  </si>
  <si>
    <t>Indiv</t>
  </si>
  <si>
    <t>916661111RT3</t>
  </si>
  <si>
    <t>Osazení parkového obrubníku betonového včetně dodávky obrubníku 80x250x500 mm, s boční opěrou z betonu prostého</t>
  </si>
  <si>
    <t>se zřízením lože z betonu prostého C 12/15 tl. 80-100 mm</t>
  </si>
  <si>
    <t xml:space="preserve">u rampy : </t>
  </si>
  <si>
    <t>2,3</t>
  </si>
  <si>
    <t>4,51</t>
  </si>
  <si>
    <t xml:space="preserve">ukončení u vchodu : </t>
  </si>
  <si>
    <t xml:space="preserve">podél schodiště : </t>
  </si>
  <si>
    <t>2*2,3</t>
  </si>
  <si>
    <t>941955001R00</t>
  </si>
  <si>
    <t>Lešení lehké pracovní pomocné pomocné, o výšce lešeňové podlahy do 1,2 m</t>
  </si>
  <si>
    <t>800-3</t>
  </si>
  <si>
    <t xml:space="preserve">nový vstup : </t>
  </si>
  <si>
    <t>2*1,2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</si>
  <si>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</si>
  <si>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</si>
  <si>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POL1_1</t>
  </si>
  <si>
    <t xml:space="preserve">cca 4 x 2m : </t>
  </si>
  <si>
    <t>4*2</t>
  </si>
  <si>
    <t>962032551R00</t>
  </si>
  <si>
    <t xml:space="preserve">Bourání zdiva nadzákladového z pórobetonových tvárnic,  </t>
  </si>
  <si>
    <t>801-3</t>
  </si>
  <si>
    <t>nebo vybourání otvorů průřezové plochy přes 4 m2 ve zdivu nadzákladovém, včetně pomocného lešení o výšce podlahy do 1900 mm a pro zatížení do 1,5 kPa  (150 kg/m2)</t>
  </si>
  <si>
    <t xml:space="preserve">odbourání parapetního zdiva pro osazení dveří : </t>
  </si>
  <si>
    <t xml:space="preserve">předpoklad zdiva-porobeton, výšky 1,25m šíře cca 44cm  délky 2m : </t>
  </si>
  <si>
    <t>2*0,44*1,25</t>
  </si>
  <si>
    <t>968061113R00</t>
  </si>
  <si>
    <t>Vyvěšení nebo zavěšení dřevěných křídel oken, plochy přes 1,5 m2</t>
  </si>
  <si>
    <t>oken, dveří a vrat, s uložením a opětovným zavěšením po provedení stavebních změn,</t>
  </si>
  <si>
    <t xml:space="preserve">odstranění fasádní výplně-cca v 3 ks křídel : </t>
  </si>
  <si>
    <t>968083003R00</t>
  </si>
  <si>
    <t>Vybourání plastových výplní otvorů oken, do 4 m2</t>
  </si>
  <si>
    <t xml:space="preserve">vybourání části plastové výplně -pro osazení dveří : </t>
  </si>
  <si>
    <t>2*1,7</t>
  </si>
  <si>
    <t>968096001R00</t>
  </si>
  <si>
    <t xml:space="preserve">Vybourání vnitřních parapetů plastových, šířky do 20 cm,  </t>
  </si>
  <si>
    <t xml:space="preserve">demontáž části vnitřního parapetu : </t>
  </si>
  <si>
    <t>970041018R00</t>
  </si>
  <si>
    <t>Jádrové vrtání, kruhové prostupy v prostém betonu jádrové vrtání , d 14-18 mm</t>
  </si>
  <si>
    <t xml:space="preserve">vrtání pro chemické ukotvení zábradlí Z3-  3 místa po 4 ks kotev, délky cca 150 mm : </t>
  </si>
  <si>
    <t>3*4*0,15</t>
  </si>
  <si>
    <t>764410850R00</t>
  </si>
  <si>
    <t>Demontáž oplechování parapetů rš od 100 do 330 mm</t>
  </si>
  <si>
    <t>800-764</t>
  </si>
  <si>
    <t xml:space="preserve">demontáž části vnějšího parapetu : </t>
  </si>
  <si>
    <t>900      R02</t>
  </si>
  <si>
    <t>Hodinové zúčtovací sazby stavební dělník, tarifní třída 5</t>
  </si>
  <si>
    <t>h</t>
  </si>
  <si>
    <t xml:space="preserve">vyměřování, pasování, přípomoce- cca 10 hodin : </t>
  </si>
  <si>
    <t>998223011R00</t>
  </si>
  <si>
    <t>Přesun hmot pozemních komunikací, kryt dlážděný jakékoliv délky objektu</t>
  </si>
  <si>
    <t>vodorovně do 200 m</t>
  </si>
  <si>
    <t>16,81</t>
  </si>
  <si>
    <t>767221130R00</t>
  </si>
  <si>
    <t>Montáž zábradlí schodišťových z trubek nebo tenkostěnných profilů do zdiva, o hmotnosti 1 m zábradlí přes 25 kg</t>
  </si>
  <si>
    <t>800-767</t>
  </si>
  <si>
    <t xml:space="preserve">osazení zábradlí do budovaných patek : </t>
  </si>
  <si>
    <t xml:space="preserve">zábradlí Z1-2 ks : </t>
  </si>
  <si>
    <t>2*2,324</t>
  </si>
  <si>
    <t xml:space="preserve">zábradlí Z2-1 ks : </t>
  </si>
  <si>
    <t>1*3</t>
  </si>
  <si>
    <t>767951114R00</t>
  </si>
  <si>
    <t>Pozinkování ocelových výrobků objem zakázky od 100 do 300 kg</t>
  </si>
  <si>
    <t>kg</t>
  </si>
  <si>
    <t xml:space="preserve">výroba zábradlí : </t>
  </si>
  <si>
    <t xml:space="preserve">výplň zábradlí : </t>
  </si>
  <si>
    <t xml:space="preserve">zábradlí Z1 -2 ks : </t>
  </si>
  <si>
    <t xml:space="preserve">2 x 20 ks, délky cca 1m : </t>
  </si>
  <si>
    <t>2*20*1*0,617</t>
  </si>
  <si>
    <t xml:space="preserve">zábradlí Z2 : </t>
  </si>
  <si>
    <t xml:space="preserve">13 ks ,délky 0,75m + 13 ks, délky 0,9m : </t>
  </si>
  <si>
    <t>13*0,75*0,617</t>
  </si>
  <si>
    <t>13*0,9*0,617</t>
  </si>
  <si>
    <t xml:space="preserve">nosná část zábradlí : </t>
  </si>
  <si>
    <t xml:space="preserve">2 x 2ks ks, délky 1,8m + 2 x 1 ks délky 2,141m + 2 x 1 ks délky 0,262m + 2 x1 ks délky 2,324m : </t>
  </si>
  <si>
    <t>2*2*1,8*5,62</t>
  </si>
  <si>
    <t>2*1*2,141*5,62</t>
  </si>
  <si>
    <t>2*1*0,262*5,62</t>
  </si>
  <si>
    <t>2*1*2,324*5,62</t>
  </si>
  <si>
    <t xml:space="preserve">2 ks délky 3m + 1 ks, délky 1,15m+ 1 ks délky 1,025m + 1 ks délky 0,9m : </t>
  </si>
  <si>
    <t>2*3*5,62</t>
  </si>
  <si>
    <t>1*1,15*5,62</t>
  </si>
  <si>
    <t>1*1,025*5,62</t>
  </si>
  <si>
    <t>1*0,9*2,93</t>
  </si>
  <si>
    <t xml:space="preserve">zábradlí Z3 : </t>
  </si>
  <si>
    <t xml:space="preserve">horní část_3 ks délky 4,485m + 3 ks délky 1m : </t>
  </si>
  <si>
    <t>3*4,485*5,62</t>
  </si>
  <si>
    <t>3*1*5,62</t>
  </si>
  <si>
    <t xml:space="preserve">rampová část_3 ks délky 2,13m + 1 ks délky 1m : </t>
  </si>
  <si>
    <t>3*2,13*5,62</t>
  </si>
  <si>
    <t>1*1*5,62</t>
  </si>
  <si>
    <t>767995101R00</t>
  </si>
  <si>
    <t>Výroba a montáž atypických kovovových doplňků staveb hmotnosti do 5 kg</t>
  </si>
  <si>
    <t xml:space="preserve">výroba tří kusů patních plechů-pro zábradlí Z2, včetně barevného nátěru : </t>
  </si>
  <si>
    <t>3*0,15*0,25*47,1</t>
  </si>
  <si>
    <t>767995107R00</t>
  </si>
  <si>
    <t>Výroba a montáž atypických kovovových doplňků staveb hmotnosti přes 250 do 500 kg</t>
  </si>
  <si>
    <t>998767101R00</t>
  </si>
  <si>
    <t>Přesun hmot pro kovové stavební doplňk. konstrukce v objektech výšky do 6 m</t>
  </si>
  <si>
    <t>50 m vodorovně</t>
  </si>
  <si>
    <t>0,37</t>
  </si>
  <si>
    <t>13210332R</t>
  </si>
  <si>
    <t>Tyč ocelová válcovaná za tepla průřez: kruhový; značka: S235JR (1.0038); d = 10 mm</t>
  </si>
  <si>
    <t xml:space="preserve">dodávka výplně zábradlí : </t>
  </si>
  <si>
    <t>2*20*1*0,000617*1,1</t>
  </si>
  <si>
    <t>13*0,75*0,000617*1,1</t>
  </si>
  <si>
    <t>13*0,9*0,000617*1,1</t>
  </si>
  <si>
    <t>13611220R</t>
  </si>
  <si>
    <t>Výrobek plochý ocelový válcovaný za tepla - plech; hladký; tl = 6,00 mm</t>
  </si>
  <si>
    <t xml:space="preserve">dodávka tří kusů patních plechů-pro zábradlí Z3 : </t>
  </si>
  <si>
    <t>3*0,15*0,25*0,0471*1,1</t>
  </si>
  <si>
    <t>14587264R</t>
  </si>
  <si>
    <t>Profil ocelový uzavřený průřez: čtvercový; značka: S235JRH (1.0039); B = 50 mm; T = 4,0 mm</t>
  </si>
  <si>
    <t xml:space="preserve">dodávka Jacklu zábradlí : </t>
  </si>
  <si>
    <t>2*2*1,8*0,00562*1,1</t>
  </si>
  <si>
    <t>2*1*2,141*0,00562*1,1</t>
  </si>
  <si>
    <t>2*1*0,262*0,00562*1,1</t>
  </si>
  <si>
    <t>2*1*2,324*0,00562*1,1</t>
  </si>
  <si>
    <t>2*3*0,00562*1,1</t>
  </si>
  <si>
    <t>1*1,15*0,00562*1,1</t>
  </si>
  <si>
    <t>1*1,025*0,00562*1,1</t>
  </si>
  <si>
    <t>1*0,9*0,00562*1,1</t>
  </si>
  <si>
    <t>3*4,485*0,00562*1,1</t>
  </si>
  <si>
    <t>3*1*0,00562*1,1</t>
  </si>
  <si>
    <t>3*2,13*0,00562*1,1</t>
  </si>
  <si>
    <t>1*1*0,00562*1,1</t>
  </si>
  <si>
    <t>31171337.AR</t>
  </si>
  <si>
    <t>kotva pro chemické kotvení typ šroub s rovným čelem pro chem.maltu; nerezová ocel; rozměr kotvy 12x160 mm; max.užitná délka 26 mm; d otvoru 14 mm; závit M12; hloubka závrtu 110 mm; kotevní hloubka 110 mm</t>
  </si>
  <si>
    <t xml:space="preserve">šrouby  pro chemické ukotvení zábradlí Z3-  3 místa po 4 ks kotev, délky cca 120 mm : </t>
  </si>
  <si>
    <t>3*4</t>
  </si>
  <si>
    <t>31171802.AR</t>
  </si>
  <si>
    <t>ampule pro chem. kotvu závrtná; pr.ampule 12 mm; p. otvoru pro ampuli 14 mm; průměr otvoru ve fix.materiálu 13-14 mm; průměr otvoru v betonu 14 mm; min.hloubka otvoru 110 mm; max.síla fixovaného materiálu 34 mm; min.síla zákl.materiálu 140 mm; použitelnost vhodné pro beton, použitelné pro kámen, plnou cihlu, plné betonové bloky</t>
  </si>
  <si>
    <t xml:space="preserve">ampule  pro chemické ukotvení zábradlí Z3-  3 místa po 4 ks kotev, délky cca 120 mm : </t>
  </si>
  <si>
    <t xml:space="preserve">typ ampule dle statiky : </t>
  </si>
  <si>
    <t>772231303R00</t>
  </si>
  <si>
    <t>Montáž obkladu stupňů deskami z tvrdých kamenů stupnicovými deskami pravoúhlými nebo kosoúhlými, tloušťky 40 a 50 mm</t>
  </si>
  <si>
    <t>800-782</t>
  </si>
  <si>
    <t>s přímou nebo zakřivenou výstupní čárou</t>
  </si>
  <si>
    <t xml:space="preserve">montáž obkladu schodiště-stupeň : </t>
  </si>
  <si>
    <t>7*1,5*0,31</t>
  </si>
  <si>
    <t>772231413R00</t>
  </si>
  <si>
    <t>Montáž obkladu stupňů deskami z tvrdých kamenů podstupnicovými deskami výšky do 200 mm, tloušťky do 30 mm včetně</t>
  </si>
  <si>
    <t xml:space="preserve">montáž obkladu schodiště-podstupnice : </t>
  </si>
  <si>
    <t>7*1,5*0,16</t>
  </si>
  <si>
    <t>998772101R00</t>
  </si>
  <si>
    <t>Přesun hmot pro kamenné dlažby, obklady schodišťových stupňů a soklů v objektech výšky do 6 m</t>
  </si>
  <si>
    <t>0,19</t>
  </si>
  <si>
    <t>28412268R</t>
  </si>
  <si>
    <t>profil úhlový schodový; PVC; tl = 3,5 mm; š = 1 020 mm; l = 20 000 mm</t>
  </si>
  <si>
    <t xml:space="preserve">dodávka obkladu schodiště : </t>
  </si>
  <si>
    <t>7*1,5*0,31*1,1</t>
  </si>
  <si>
    <t>7*1,5*0,16*1,1</t>
  </si>
  <si>
    <t>79901</t>
  </si>
  <si>
    <t>Montáž a dodávka skleněné stříšky nad vstupem 1000 x 2500 mm</t>
  </si>
  <si>
    <t>79902</t>
  </si>
  <si>
    <t>Dílenská dokumentace zábradlí</t>
  </si>
  <si>
    <t>kpl</t>
  </si>
  <si>
    <t>979089001R00</t>
  </si>
  <si>
    <t xml:space="preserve">Poplatek za uložení </t>
  </si>
  <si>
    <t xml:space="preserve">štěrk podkladní + z ok. chodníku : </t>
  </si>
  <si>
    <t>0,42+0,62</t>
  </si>
  <si>
    <t>979081111R00</t>
  </si>
  <si>
    <t>Odvoz suti a vybouraných hmot na skládku do 1 km</t>
  </si>
  <si>
    <t>Včetně naložení na dopravní prostředek a složení na skládku, bez poplatku za skládku.</t>
  </si>
  <si>
    <t xml:space="preserve">obrubníky : </t>
  </si>
  <si>
    <t>2,47</t>
  </si>
  <si>
    <t xml:space="preserve">beton od obrub : </t>
  </si>
  <si>
    <t>0,5</t>
  </si>
  <si>
    <t xml:space="preserve">kamenivo : </t>
  </si>
  <si>
    <t xml:space="preserve">zdivo parapetní : </t>
  </si>
  <si>
    <t>0,76</t>
  </si>
  <si>
    <t xml:space="preserve">okno + parapet vnitřní : </t>
  </si>
  <si>
    <t>0,14+0,02</t>
  </si>
  <si>
    <t>979081121R00</t>
  </si>
  <si>
    <t>Odvoz suti a vybouraných hmot na skládku příplatek za každý další 1 km</t>
  </si>
  <si>
    <t xml:space="preserve">odvoz do cca 10 km= 10-1=9 x množství : </t>
  </si>
  <si>
    <t>9*4,93</t>
  </si>
  <si>
    <t>979082111R00</t>
  </si>
  <si>
    <t>Vnitrostaveništní doprava suti a vybouraných hmot do 10 m</t>
  </si>
  <si>
    <t xml:space="preserve">přesun v rámci staveniště do cca 10m : </t>
  </si>
  <si>
    <t>979990107R00</t>
  </si>
  <si>
    <t>Poplatek za uložení, směs betonu, cihel a dřeva,  , skupina 17 09 04 z Katalogu odpadů</t>
  </si>
  <si>
    <t>kategorie 17 09 04 smíšené stavební a demoliční odpady</t>
  </si>
  <si>
    <t>979990163R00</t>
  </si>
  <si>
    <t>Poplatek za uložení, plast+sklo,  , skupina 17 09 04 z Katalogu odpadů</t>
  </si>
  <si>
    <t>005121 R</t>
  </si>
  <si>
    <t>Zařízení staveniště</t>
  </si>
  <si>
    <t>Soubor</t>
  </si>
  <si>
    <t>VRN</t>
  </si>
  <si>
    <t>POL99_1</t>
  </si>
  <si>
    <t>Veškeré náklady spojené s vybudováním, provozem a odstraněním zařízení staveniště.</t>
  </si>
  <si>
    <t>VRN2</t>
  </si>
  <si>
    <t>Přesun stavebních kapacit</t>
  </si>
  <si>
    <t>SUM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</si>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</sst>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22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1769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42</v>
      </c>
      <c r="D5" s="128" t="s">
        <v>50</v>
      </c>
      <c r="E5" s="91"/>
      <c r="F5" s="91"/>
      <c r="G5" s="91"/>
      <c r="H5" s="18" t="s">
        <v>40</v>
      </c>
      <c r="I5" s="130" t="s">
        <v>54</v>
      </c>
      <c r="J5" s="8"/>
    </row>
    <row r="6" spans="1:15" ht="15.75" customHeight="1">
      <c r="A6" s="2"/>
      <c r="B6" s="28"/>
      <c r="C6" s="55"/>
      <c r="D6" s="110" t="s">
        <v>51</v>
      </c>
      <c r="E6" s="92"/>
      <c r="F6" s="92"/>
      <c r="G6" s="92"/>
      <c r="H6" s="18" t="s">
        <v>34</v>
      </c>
      <c r="I6" s="130" t="s">
        <v>55</v>
      </c>
      <c r="J6" s="8"/>
    </row>
    <row r="7" spans="1:15" ht="15.75" customHeight="1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31" t="s">
        <v>56</v>
      </c>
      <c r="E11" s="131"/>
      <c r="F11" s="131"/>
      <c r="G11" s="131"/>
      <c r="H11" s="18" t="s">
        <v>40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SUMIF(F53:F66,A16,I53:I66)+SUMIF(F53:F66,"PSU",I53:I66)</f>
        <v>0</v>
      </c>
      <c r="J16" s="85"/>
    </row>
    <row r="17" spans="1:10" ht="23.25" customHeight="1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SUMIF(F53:F66,A17,I53:I66)</f>
        <v>0</v>
      </c>
      <c r="J17" s="85"/>
    </row>
    <row r="18" spans="1:10" ht="23.25" customHeight="1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SUMIF(F53:F66,A18,I53:I66)</f>
        <v>0</v>
      </c>
      <c r="J18" s="85"/>
    </row>
    <row r="19" spans="1:10" ht="23.25" customHeight="1">
      <c r="A19" s="198" t="s">
        <v>95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SUMIF(F53:F66,A19,I53:I66)</f>
        <v>0</v>
      </c>
      <c r="J19" s="85"/>
    </row>
    <row r="20" spans="1:10" ht="23.25" customHeight="1">
      <c r="A20" s="198" t="s">
        <v>96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SUMIF(F53:F66,A20,I53:I66)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>
      <c r="A39" s="138">
        <v>1</v>
      </c>
      <c r="B39" s="148" t="s">
        <v>57</v>
      </c>
      <c r="C39" s="149"/>
      <c r="D39" s="149"/>
      <c r="E39" s="149"/>
      <c r="F39" s="150">
        <f>'SO 01 1 Pol'!AE472</f>
        <v>0</v>
      </c>
      <c r="G39" s="151">
        <f>'SO 01 1 Pol'!AF472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>
      <c r="A40" s="138">
        <v>2</v>
      </c>
      <c r="B40" s="154"/>
      <c r="C40" s="155" t="s">
        <v>58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>
      <c r="A41" s="138">
        <v>2</v>
      </c>
      <c r="B41" s="154" t="s">
        <v>45</v>
      </c>
      <c r="C41" s="155" t="s">
        <v>44</v>
      </c>
      <c r="D41" s="155"/>
      <c r="E41" s="155"/>
      <c r="F41" s="156">
        <f>'SO 01 1 Pol'!AE472</f>
        <v>0</v>
      </c>
      <c r="G41" s="157">
        <f>'SO 01 1 Pol'!AF472</f>
        <v>0</v>
      </c>
      <c r="H41" s="157">
        <f>(F41*SazbaDPH1/100)+(G41*SazbaDPH2/100)</f>
        <v>0</v>
      </c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>
      <c r="A42" s="138">
        <v>3</v>
      </c>
      <c r="B42" s="159" t="s">
        <v>43</v>
      </c>
      <c r="C42" s="149" t="s">
        <v>44</v>
      </c>
      <c r="D42" s="149"/>
      <c r="E42" s="149"/>
      <c r="F42" s="160">
        <f>'SO 01 1 Pol'!AE472</f>
        <v>0</v>
      </c>
      <c r="G42" s="152">
        <f>'SO 01 1 Pol'!AF472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>
      <c r="A43" s="138"/>
      <c r="B43" s="161" t="s">
        <v>59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>
      <c r="A45" t="s">
        <v>61</v>
      </c>
      <c r="B45" t="s">
        <v>62</v>
      </c>
    </row>
    <row r="46" spans="1:10">
      <c r="A46" t="s">
        <v>63</v>
      </c>
      <c r="B46" t="s">
        <v>64</v>
      </c>
    </row>
    <row r="47" spans="1:10">
      <c r="A47" t="s">
        <v>65</v>
      </c>
      <c r="B47" t="s">
        <v>66</v>
      </c>
    </row>
    <row r="50" spans="1:10" ht="15.75">
      <c r="B50" s="177" t="s">
        <v>67</v>
      </c>
    </row>
    <row r="52" spans="1:10" ht="25.5" customHeight="1">
      <c r="A52" s="179"/>
      <c r="B52" s="182" t="s">
        <v>17</v>
      </c>
      <c r="C52" s="182" t="s">
        <v>5</v>
      </c>
      <c r="D52" s="183"/>
      <c r="E52" s="183"/>
      <c r="F52" s="184" t="s">
        <v>68</v>
      </c>
      <c r="G52" s="184"/>
      <c r="H52" s="184"/>
      <c r="I52" s="184" t="s">
        <v>29</v>
      </c>
      <c r="J52" s="184" t="s">
        <v>0</v>
      </c>
    </row>
    <row r="53" spans="1:10" ht="36.75" customHeight="1">
      <c r="A53" s="180"/>
      <c r="B53" s="185" t="s">
        <v>43</v>
      </c>
      <c r="C53" s="186" t="s">
        <v>69</v>
      </c>
      <c r="D53" s="187"/>
      <c r="E53" s="187"/>
      <c r="F53" s="194" t="s">
        <v>24</v>
      </c>
      <c r="G53" s="195"/>
      <c r="H53" s="195"/>
      <c r="I53" s="195">
        <f>'SO 01 1 Pol'!G8</f>
        <v>0</v>
      </c>
      <c r="J53" s="191" t="str">
        <f>IF(I67=0,"",I53/I67*100)</f>
        <v/>
      </c>
    </row>
    <row r="54" spans="1:10" ht="36.75" customHeight="1">
      <c r="A54" s="180"/>
      <c r="B54" s="185" t="s">
        <v>70</v>
      </c>
      <c r="C54" s="186" t="s">
        <v>71</v>
      </c>
      <c r="D54" s="187"/>
      <c r="E54" s="187"/>
      <c r="F54" s="194" t="s">
        <v>24</v>
      </c>
      <c r="G54" s="195"/>
      <c r="H54" s="195"/>
      <c r="I54" s="195">
        <f>'SO 01 1 Pol'!G114</f>
        <v>0</v>
      </c>
      <c r="J54" s="191" t="str">
        <f>IF(I67=0,"",I54/I67*100)</f>
        <v/>
      </c>
    </row>
    <row r="55" spans="1:10" ht="36.75" customHeight="1">
      <c r="A55" s="180"/>
      <c r="B55" s="185" t="s">
        <v>72</v>
      </c>
      <c r="C55" s="186" t="s">
        <v>73</v>
      </c>
      <c r="D55" s="187"/>
      <c r="E55" s="187"/>
      <c r="F55" s="194" t="s">
        <v>24</v>
      </c>
      <c r="G55" s="195"/>
      <c r="H55" s="195"/>
      <c r="I55" s="195">
        <f>'SO 01 1 Pol'!G154</f>
        <v>0</v>
      </c>
      <c r="J55" s="191" t="str">
        <f>IF(I67=0,"",I55/I67*100)</f>
        <v/>
      </c>
    </row>
    <row r="56" spans="1:10" ht="36.75" customHeight="1">
      <c r="A56" s="180"/>
      <c r="B56" s="185" t="s">
        <v>74</v>
      </c>
      <c r="C56" s="186" t="s">
        <v>75</v>
      </c>
      <c r="D56" s="187"/>
      <c r="E56" s="187"/>
      <c r="F56" s="194" t="s">
        <v>24</v>
      </c>
      <c r="G56" s="195"/>
      <c r="H56" s="195"/>
      <c r="I56" s="195">
        <f>'SO 01 1 Pol'!G192</f>
        <v>0</v>
      </c>
      <c r="J56" s="191" t="str">
        <f>IF(I67=0,"",I56/I67*100)</f>
        <v/>
      </c>
    </row>
    <row r="57" spans="1:10" ht="36.75" customHeight="1">
      <c r="A57" s="180"/>
      <c r="B57" s="185" t="s">
        <v>76</v>
      </c>
      <c r="C57" s="186" t="s">
        <v>77</v>
      </c>
      <c r="D57" s="187"/>
      <c r="E57" s="187"/>
      <c r="F57" s="194" t="s">
        <v>24</v>
      </c>
      <c r="G57" s="195"/>
      <c r="H57" s="195"/>
      <c r="I57" s="195">
        <f>'SO 01 1 Pol'!G205</f>
        <v>0</v>
      </c>
      <c r="J57" s="191" t="str">
        <f>IF(I67=0,"",I57/I67*100)</f>
        <v/>
      </c>
    </row>
    <row r="58" spans="1:10" ht="36.75" customHeight="1">
      <c r="A58" s="180"/>
      <c r="B58" s="185" t="s">
        <v>78</v>
      </c>
      <c r="C58" s="186" t="s">
        <v>79</v>
      </c>
      <c r="D58" s="187"/>
      <c r="E58" s="187"/>
      <c r="F58" s="194" t="s">
        <v>24</v>
      </c>
      <c r="G58" s="195"/>
      <c r="H58" s="195"/>
      <c r="I58" s="195">
        <f>'SO 01 1 Pol'!G217</f>
        <v>0</v>
      </c>
      <c r="J58" s="191" t="str">
        <f>IF(I67=0,"",I58/I67*100)</f>
        <v/>
      </c>
    </row>
    <row r="59" spans="1:10" ht="36.75" customHeight="1">
      <c r="A59" s="180"/>
      <c r="B59" s="185" t="s">
        <v>80</v>
      </c>
      <c r="C59" s="186" t="s">
        <v>81</v>
      </c>
      <c r="D59" s="187"/>
      <c r="E59" s="187"/>
      <c r="F59" s="194" t="s">
        <v>24</v>
      </c>
      <c r="G59" s="195"/>
      <c r="H59" s="195"/>
      <c r="I59" s="195">
        <f>'SO 01 1 Pol'!G222</f>
        <v>0</v>
      </c>
      <c r="J59" s="191" t="str">
        <f>IF(I67=0,"",I59/I67*100)</f>
        <v/>
      </c>
    </row>
    <row r="60" spans="1:10" ht="36.75" customHeight="1">
      <c r="A60" s="180"/>
      <c r="B60" s="185" t="s">
        <v>82</v>
      </c>
      <c r="C60" s="186" t="s">
        <v>83</v>
      </c>
      <c r="D60" s="187"/>
      <c r="E60" s="187"/>
      <c r="F60" s="194" t="s">
        <v>24</v>
      </c>
      <c r="G60" s="195"/>
      <c r="H60" s="195"/>
      <c r="I60" s="195">
        <f>'SO 01 1 Pol'!G227</f>
        <v>0</v>
      </c>
      <c r="J60" s="191" t="str">
        <f>IF(I67=0,"",I60/I67*100)</f>
        <v/>
      </c>
    </row>
    <row r="61" spans="1:10" ht="36.75" customHeight="1">
      <c r="A61" s="180"/>
      <c r="B61" s="185" t="s">
        <v>84</v>
      </c>
      <c r="C61" s="186" t="s">
        <v>85</v>
      </c>
      <c r="D61" s="187"/>
      <c r="E61" s="187"/>
      <c r="F61" s="194" t="s">
        <v>24</v>
      </c>
      <c r="G61" s="195"/>
      <c r="H61" s="195"/>
      <c r="I61" s="195">
        <f>'SO 01 1 Pol'!G255</f>
        <v>0</v>
      </c>
      <c r="J61" s="191" t="str">
        <f>IF(I67=0,"",I61/I67*100)</f>
        <v/>
      </c>
    </row>
    <row r="62" spans="1:10" ht="36.75" customHeight="1">
      <c r="A62" s="180"/>
      <c r="B62" s="185" t="s">
        <v>86</v>
      </c>
      <c r="C62" s="186" t="s">
        <v>87</v>
      </c>
      <c r="D62" s="187"/>
      <c r="E62" s="187"/>
      <c r="F62" s="194" t="s">
        <v>25</v>
      </c>
      <c r="G62" s="195"/>
      <c r="H62" s="195"/>
      <c r="I62" s="195">
        <f>'SO 01 1 Pol'!G264</f>
        <v>0</v>
      </c>
      <c r="J62" s="191" t="str">
        <f>IF(I67=0,"",I62/I67*100)</f>
        <v/>
      </c>
    </row>
    <row r="63" spans="1:10" ht="36.75" customHeight="1">
      <c r="A63" s="180"/>
      <c r="B63" s="185" t="s">
        <v>88</v>
      </c>
      <c r="C63" s="186" t="s">
        <v>89</v>
      </c>
      <c r="D63" s="187"/>
      <c r="E63" s="187"/>
      <c r="F63" s="194" t="s">
        <v>25</v>
      </c>
      <c r="G63" s="195"/>
      <c r="H63" s="195"/>
      <c r="I63" s="195">
        <f>'SO 01 1 Pol'!G387</f>
        <v>0</v>
      </c>
      <c r="J63" s="191" t="str">
        <f>IF(I67=0,"",I63/I67*100)</f>
        <v/>
      </c>
    </row>
    <row r="64" spans="1:10" ht="36.75" customHeight="1">
      <c r="A64" s="180"/>
      <c r="B64" s="185" t="s">
        <v>90</v>
      </c>
      <c r="C64" s="186" t="s">
        <v>91</v>
      </c>
      <c r="D64" s="187"/>
      <c r="E64" s="187"/>
      <c r="F64" s="194" t="s">
        <v>25</v>
      </c>
      <c r="G64" s="195"/>
      <c r="H64" s="195"/>
      <c r="I64" s="195">
        <f>'SO 01 1 Pol'!G407</f>
        <v>0</v>
      </c>
      <c r="J64" s="191" t="str">
        <f>IF(I67=0,"",I64/I67*100)</f>
        <v/>
      </c>
    </row>
    <row r="65" spans="1:10" ht="36.75" customHeight="1">
      <c r="A65" s="180"/>
      <c r="B65" s="185" t="s">
        <v>92</v>
      </c>
      <c r="C65" s="186" t="s">
        <v>93</v>
      </c>
      <c r="D65" s="187"/>
      <c r="E65" s="187"/>
      <c r="F65" s="194" t="s">
        <v>94</v>
      </c>
      <c r="G65" s="195"/>
      <c r="H65" s="195"/>
      <c r="I65" s="195">
        <f>'SO 01 1 Pol'!G414</f>
        <v>0</v>
      </c>
      <c r="J65" s="191" t="str">
        <f>IF(I67=0,"",I65/I67*100)</f>
        <v/>
      </c>
    </row>
    <row r="66" spans="1:10" ht="36.75" customHeight="1">
      <c r="A66" s="180"/>
      <c r="B66" s="185" t="s">
        <v>95</v>
      </c>
      <c r="C66" s="186" t="s">
        <v>27</v>
      </c>
      <c r="D66" s="187"/>
      <c r="E66" s="187"/>
      <c r="F66" s="194" t="s">
        <v>95</v>
      </c>
      <c r="G66" s="195"/>
      <c r="H66" s="195"/>
      <c r="I66" s="195">
        <f>'SO 01 1 Pol'!G463</f>
        <v>0</v>
      </c>
      <c r="J66" s="191" t="str">
        <f>IF(I67=0,"",I66/I67*100)</f>
        <v/>
      </c>
    </row>
    <row r="67" spans="1:10" ht="25.5" customHeight="1">
      <c r="A67" s="181"/>
      <c r="B67" s="188" t="s">
        <v>1</v>
      </c>
      <c r="C67" s="189"/>
      <c r="D67" s="190"/>
      <c r="E67" s="190"/>
      <c r="F67" s="196"/>
      <c r="G67" s="197"/>
      <c r="H67" s="197"/>
      <c r="I67" s="197">
        <f>SUM(I53:I66)</f>
        <v>0</v>
      </c>
      <c r="J67" s="192">
        <f>SUM(J53:J66)</f>
        <v>0</v>
      </c>
    </row>
    <row r="68" spans="1:10">
      <c r="F68" s="137"/>
      <c r="G68" s="137"/>
      <c r="H68" s="137"/>
      <c r="I68" s="137"/>
      <c r="J68" s="193"/>
    </row>
    <row r="69" spans="1:10">
      <c r="F69" s="137"/>
      <c r="G69" s="137"/>
      <c r="H69" s="137"/>
      <c r="I69" s="137"/>
      <c r="J69" s="193"/>
    </row>
    <row r="70" spans="1:10">
      <c r="F70" s="137"/>
      <c r="G70" s="137"/>
      <c r="H70" s="137"/>
      <c r="I70" s="137"/>
      <c r="J70" s="193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3:E63"/>
    <mergeCell ref="C64:E64"/>
    <mergeCell ref="C65:E65"/>
    <mergeCell ref="C66:E66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9" t="s">
        <v>97</v>
      </c>
      <c r="B1" s="199"/>
      <c r="C1" s="199"/>
      <c r="D1" s="199"/>
      <c r="E1" s="199"/>
      <c r="F1" s="199"/>
      <c r="G1" s="199"/>
      <c r="AG1" t="s">
        <v>98</v>
      </c>
    </row>
    <row r="2" spans="1:60" ht="24.95" customHeight="1">
      <c r="A2" s="200" t="s">
        <v>7</v>
      </c>
      <c r="B2" s="49" t="s">
        <v>49</v>
      </c>
      <c r="C2" s="203" t="s">
        <v>44</v>
      </c>
      <c r="D2" s="201"/>
      <c r="E2" s="201"/>
      <c r="F2" s="201"/>
      <c r="G2" s="202"/>
      <c r="AG2" t="s">
        <v>99</v>
      </c>
    </row>
    <row r="3" spans="1:60" ht="24.95" customHeight="1">
      <c r="A3" s="200" t="s">
        <v>8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99</v>
      </c>
      <c r="AG3" t="s">
        <v>100</v>
      </c>
    </row>
    <row r="4" spans="1:60" ht="24.95" customHeight="1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101</v>
      </c>
    </row>
    <row r="5" spans="1:60">
      <c r="D5" s="10"/>
    </row>
    <row r="6" spans="1:60" ht="38.25">
      <c r="A6" s="210" t="s">
        <v>102</v>
      </c>
      <c r="B6" s="212" t="s">
        <v>103</v>
      </c>
      <c r="C6" s="212" t="s">
        <v>104</v>
      </c>
      <c r="D6" s="211" t="s">
        <v>105</v>
      </c>
      <c r="E6" s="210" t="s">
        <v>106</v>
      </c>
      <c r="F6" s="209" t="s">
        <v>107</v>
      </c>
      <c r="G6" s="210" t="s">
        <v>29</v>
      </c>
      <c r="H6" s="213" t="s">
        <v>30</v>
      </c>
      <c r="I6" s="213" t="s">
        <v>108</v>
      </c>
      <c r="J6" s="213" t="s">
        <v>31</v>
      </c>
      <c r="K6" s="213" t="s">
        <v>109</v>
      </c>
      <c r="L6" s="213" t="s">
        <v>110</v>
      </c>
      <c r="M6" s="213" t="s">
        <v>111</v>
      </c>
      <c r="N6" s="213" t="s">
        <v>112</v>
      </c>
      <c r="O6" s="213" t="s">
        <v>113</v>
      </c>
      <c r="P6" s="213" t="s">
        <v>114</v>
      </c>
      <c r="Q6" s="213" t="s">
        <v>115</v>
      </c>
      <c r="R6" s="213" t="s">
        <v>116</v>
      </c>
      <c r="S6" s="213" t="s">
        <v>117</v>
      </c>
      <c r="T6" s="213" t="s">
        <v>118</v>
      </c>
      <c r="U6" s="213" t="s">
        <v>119</v>
      </c>
      <c r="V6" s="213" t="s">
        <v>120</v>
      </c>
      <c r="W6" s="213" t="s">
        <v>121</v>
      </c>
      <c r="X6" s="213" t="s">
        <v>122</v>
      </c>
      <c r="Y6" s="213" t="s">
        <v>123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>
      <c r="A8" s="228" t="s">
        <v>124</v>
      </c>
      <c r="B8" s="229" t="s">
        <v>43</v>
      </c>
      <c r="C8" s="247" t="s">
        <v>69</v>
      </c>
      <c r="D8" s="230"/>
      <c r="E8" s="231"/>
      <c r="F8" s="232"/>
      <c r="G8" s="232">
        <f>SUMIF(AG9:AG113,"&lt;&gt;NOR",G9:G113)</f>
        <v>0</v>
      </c>
      <c r="H8" s="232"/>
      <c r="I8" s="232">
        <f>SUM(I9:I113)</f>
        <v>0</v>
      </c>
      <c r="J8" s="232"/>
      <c r="K8" s="232">
        <f>SUM(K9:K113)</f>
        <v>0</v>
      </c>
      <c r="L8" s="232"/>
      <c r="M8" s="232">
        <f>SUM(M9:M113)</f>
        <v>0</v>
      </c>
      <c r="N8" s="231"/>
      <c r="O8" s="231">
        <f>SUM(O9:O113)</f>
        <v>0</v>
      </c>
      <c r="P8" s="231"/>
      <c r="Q8" s="231">
        <f>SUM(Q9:Q113)</f>
        <v>3.8000000000000003</v>
      </c>
      <c r="R8" s="232"/>
      <c r="S8" s="232"/>
      <c r="T8" s="233"/>
      <c r="U8" s="227"/>
      <c r="V8" s="227">
        <f>SUM(V9:V113)</f>
        <v>16.509999999999998</v>
      </c>
      <c r="W8" s="227"/>
      <c r="X8" s="227"/>
      <c r="Y8" s="227"/>
      <c r="AG8" t="s">
        <v>125</v>
      </c>
    </row>
    <row r="9" spans="1:60" outlineLevel="1">
      <c r="A9" s="235">
        <v>1</v>
      </c>
      <c r="B9" s="236" t="s">
        <v>126</v>
      </c>
      <c r="C9" s="248" t="s">
        <v>127</v>
      </c>
      <c r="D9" s="237" t="s">
        <v>128</v>
      </c>
      <c r="E9" s="238">
        <v>3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129</v>
      </c>
      <c r="S9" s="240" t="s">
        <v>130</v>
      </c>
      <c r="T9" s="241" t="s">
        <v>130</v>
      </c>
      <c r="U9" s="224">
        <v>0.17</v>
      </c>
      <c r="V9" s="224">
        <f>ROUND(E9*U9,2)</f>
        <v>0.51</v>
      </c>
      <c r="W9" s="224"/>
      <c r="X9" s="224" t="s">
        <v>131</v>
      </c>
      <c r="Y9" s="224" t="s">
        <v>132</v>
      </c>
      <c r="Z9" s="214"/>
      <c r="AA9" s="214"/>
      <c r="AB9" s="214"/>
      <c r="AC9" s="214"/>
      <c r="AD9" s="214"/>
      <c r="AE9" s="214"/>
      <c r="AF9" s="214"/>
      <c r="AG9" s="214" t="s">
        <v>133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2">
      <c r="A10" s="221"/>
      <c r="B10" s="222"/>
      <c r="C10" s="249" t="s">
        <v>134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135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2" t="str">
        <f>C10</f>
        <v>s odstraněním kořenů a s případným nutným odklizením křovin a stromů na hromady na vzdálenost do 50 m nebo s naložením na dopravní prostředek, do sklonu terénu 1 : 5,</v>
      </c>
      <c r="BB10" s="214"/>
      <c r="BC10" s="214"/>
      <c r="BD10" s="214"/>
      <c r="BE10" s="214"/>
      <c r="BF10" s="214"/>
      <c r="BG10" s="214"/>
      <c r="BH10" s="214"/>
    </row>
    <row r="11" spans="1:60" outlineLevel="2">
      <c r="A11" s="221"/>
      <c r="B11" s="222"/>
      <c r="C11" s="250" t="s">
        <v>136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137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>
      <c r="A12" s="221"/>
      <c r="B12" s="222"/>
      <c r="C12" s="250" t="s">
        <v>138</v>
      </c>
      <c r="D12" s="225"/>
      <c r="E12" s="226">
        <v>3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137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>
      <c r="A13" s="221"/>
      <c r="B13" s="222"/>
      <c r="C13" s="251"/>
      <c r="D13" s="244"/>
      <c r="E13" s="244"/>
      <c r="F13" s="244"/>
      <c r="G13" s="24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139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>
      <c r="A14" s="235">
        <v>2</v>
      </c>
      <c r="B14" s="236" t="s">
        <v>140</v>
      </c>
      <c r="C14" s="248" t="s">
        <v>141</v>
      </c>
      <c r="D14" s="237" t="s">
        <v>128</v>
      </c>
      <c r="E14" s="238">
        <v>3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38">
        <v>5.0000000000000002E-5</v>
      </c>
      <c r="O14" s="238">
        <f>ROUND(E14*N14,2)</f>
        <v>0</v>
      </c>
      <c r="P14" s="238">
        <v>0</v>
      </c>
      <c r="Q14" s="238">
        <f>ROUND(E14*P14,2)</f>
        <v>0</v>
      </c>
      <c r="R14" s="240" t="s">
        <v>129</v>
      </c>
      <c r="S14" s="240" t="s">
        <v>130</v>
      </c>
      <c r="T14" s="241" t="s">
        <v>130</v>
      </c>
      <c r="U14" s="224">
        <v>0.03</v>
      </c>
      <c r="V14" s="224">
        <f>ROUND(E14*U14,2)</f>
        <v>0.09</v>
      </c>
      <c r="W14" s="224"/>
      <c r="X14" s="224" t="s">
        <v>131</v>
      </c>
      <c r="Y14" s="224" t="s">
        <v>132</v>
      </c>
      <c r="Z14" s="214"/>
      <c r="AA14" s="214"/>
      <c r="AB14" s="214"/>
      <c r="AC14" s="214"/>
      <c r="AD14" s="214"/>
      <c r="AE14" s="214"/>
      <c r="AF14" s="214"/>
      <c r="AG14" s="214" t="s">
        <v>133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>
      <c r="A15" s="221"/>
      <c r="B15" s="222"/>
      <c r="C15" s="249" t="s">
        <v>142</v>
      </c>
      <c r="D15" s="243"/>
      <c r="E15" s="243"/>
      <c r="F15" s="243"/>
      <c r="G15" s="243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135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>
      <c r="A16" s="221"/>
      <c r="B16" s="222"/>
      <c r="C16" s="252" t="s">
        <v>143</v>
      </c>
      <c r="D16" s="245"/>
      <c r="E16" s="245"/>
      <c r="F16" s="245"/>
      <c r="G16" s="245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144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2">
      <c r="A17" s="221"/>
      <c r="B17" s="222"/>
      <c r="C17" s="250" t="s">
        <v>145</v>
      </c>
      <c r="D17" s="225"/>
      <c r="E17" s="226"/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137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>
      <c r="A18" s="221"/>
      <c r="B18" s="222"/>
      <c r="C18" s="250" t="s">
        <v>138</v>
      </c>
      <c r="D18" s="225"/>
      <c r="E18" s="226">
        <v>3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137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>
      <c r="A19" s="221"/>
      <c r="B19" s="222"/>
      <c r="C19" s="251"/>
      <c r="D19" s="244"/>
      <c r="E19" s="244"/>
      <c r="F19" s="244"/>
      <c r="G19" s="24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139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>
      <c r="A20" s="235">
        <v>3</v>
      </c>
      <c r="B20" s="236" t="s">
        <v>146</v>
      </c>
      <c r="C20" s="248" t="s">
        <v>147</v>
      </c>
      <c r="D20" s="237" t="s">
        <v>128</v>
      </c>
      <c r="E20" s="238">
        <v>1.27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0.22500000000000001</v>
      </c>
      <c r="Q20" s="238">
        <f>ROUND(E20*P20,2)</f>
        <v>0.28999999999999998</v>
      </c>
      <c r="R20" s="240" t="s">
        <v>148</v>
      </c>
      <c r="S20" s="240" t="s">
        <v>130</v>
      </c>
      <c r="T20" s="241" t="s">
        <v>130</v>
      </c>
      <c r="U20" s="224">
        <v>0.14000000000000001</v>
      </c>
      <c r="V20" s="224">
        <f>ROUND(E20*U20,2)</f>
        <v>0.18</v>
      </c>
      <c r="W20" s="224"/>
      <c r="X20" s="224" t="s">
        <v>131</v>
      </c>
      <c r="Y20" s="224" t="s">
        <v>132</v>
      </c>
      <c r="Z20" s="214"/>
      <c r="AA20" s="214"/>
      <c r="AB20" s="214"/>
      <c r="AC20" s="214"/>
      <c r="AD20" s="214"/>
      <c r="AE20" s="214"/>
      <c r="AF20" s="214"/>
      <c r="AG20" s="214" t="s">
        <v>133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>
      <c r="A21" s="221"/>
      <c r="B21" s="222"/>
      <c r="C21" s="249" t="s">
        <v>149</v>
      </c>
      <c r="D21" s="243"/>
      <c r="E21" s="243"/>
      <c r="F21" s="243"/>
      <c r="G21" s="243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135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>
      <c r="A22" s="221"/>
      <c r="B22" s="222"/>
      <c r="C22" s="250" t="s">
        <v>150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137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>
      <c r="A23" s="221"/>
      <c r="B23" s="222"/>
      <c r="C23" s="250" t="s">
        <v>43</v>
      </c>
      <c r="D23" s="225"/>
      <c r="E23" s="226">
        <v>1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137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>
      <c r="A24" s="221"/>
      <c r="B24" s="222"/>
      <c r="C24" s="250" t="s">
        <v>151</v>
      </c>
      <c r="D24" s="225"/>
      <c r="E24" s="226"/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137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>
      <c r="A25" s="221"/>
      <c r="B25" s="222"/>
      <c r="C25" s="250" t="s">
        <v>152</v>
      </c>
      <c r="D25" s="225"/>
      <c r="E25" s="226">
        <v>0.27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137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>
      <c r="A26" s="221"/>
      <c r="B26" s="222"/>
      <c r="C26" s="251"/>
      <c r="D26" s="244"/>
      <c r="E26" s="244"/>
      <c r="F26" s="244"/>
      <c r="G26" s="24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139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>
      <c r="A27" s="235">
        <v>4</v>
      </c>
      <c r="B27" s="236" t="s">
        <v>153</v>
      </c>
      <c r="C27" s="248" t="s">
        <v>154</v>
      </c>
      <c r="D27" s="237" t="s">
        <v>128</v>
      </c>
      <c r="E27" s="238">
        <v>1.27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0.33</v>
      </c>
      <c r="Q27" s="238">
        <f>ROUND(E27*P27,2)</f>
        <v>0.42</v>
      </c>
      <c r="R27" s="240" t="s">
        <v>148</v>
      </c>
      <c r="S27" s="240" t="s">
        <v>130</v>
      </c>
      <c r="T27" s="241" t="s">
        <v>130</v>
      </c>
      <c r="U27" s="224">
        <v>0.31</v>
      </c>
      <c r="V27" s="224">
        <f>ROUND(E27*U27,2)</f>
        <v>0.39</v>
      </c>
      <c r="W27" s="224"/>
      <c r="X27" s="224" t="s">
        <v>131</v>
      </c>
      <c r="Y27" s="224" t="s">
        <v>132</v>
      </c>
      <c r="Z27" s="214"/>
      <c r="AA27" s="214"/>
      <c r="AB27" s="214"/>
      <c r="AC27" s="214"/>
      <c r="AD27" s="214"/>
      <c r="AE27" s="214"/>
      <c r="AF27" s="214"/>
      <c r="AG27" s="214" t="s">
        <v>133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>
      <c r="A28" s="221"/>
      <c r="B28" s="222"/>
      <c r="C28" s="250" t="s">
        <v>155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137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>
      <c r="A29" s="221"/>
      <c r="B29" s="222"/>
      <c r="C29" s="250" t="s">
        <v>43</v>
      </c>
      <c r="D29" s="225"/>
      <c r="E29" s="226">
        <v>1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137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>
      <c r="A30" s="221"/>
      <c r="B30" s="222"/>
      <c r="C30" s="250" t="s">
        <v>156</v>
      </c>
      <c r="D30" s="225"/>
      <c r="E30" s="226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137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>
      <c r="A31" s="221"/>
      <c r="B31" s="222"/>
      <c r="C31" s="250" t="s">
        <v>152</v>
      </c>
      <c r="D31" s="225"/>
      <c r="E31" s="226">
        <v>0.27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137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>
      <c r="A32" s="221"/>
      <c r="B32" s="222"/>
      <c r="C32" s="251"/>
      <c r="D32" s="244"/>
      <c r="E32" s="244"/>
      <c r="F32" s="244"/>
      <c r="G32" s="24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139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1">
      <c r="A33" s="235">
        <v>5</v>
      </c>
      <c r="B33" s="236" t="s">
        <v>157</v>
      </c>
      <c r="C33" s="248" t="s">
        <v>158</v>
      </c>
      <c r="D33" s="237" t="s">
        <v>128</v>
      </c>
      <c r="E33" s="238">
        <v>2.8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0.22</v>
      </c>
      <c r="Q33" s="238">
        <f>ROUND(E33*P33,2)</f>
        <v>0.62</v>
      </c>
      <c r="R33" s="240" t="s">
        <v>148</v>
      </c>
      <c r="S33" s="240" t="s">
        <v>130</v>
      </c>
      <c r="T33" s="241" t="s">
        <v>130</v>
      </c>
      <c r="U33" s="224">
        <v>0.42</v>
      </c>
      <c r="V33" s="224">
        <f>ROUND(E33*U33,2)</f>
        <v>1.18</v>
      </c>
      <c r="W33" s="224"/>
      <c r="X33" s="224" t="s">
        <v>131</v>
      </c>
      <c r="Y33" s="224" t="s">
        <v>132</v>
      </c>
      <c r="Z33" s="214"/>
      <c r="AA33" s="214"/>
      <c r="AB33" s="214"/>
      <c r="AC33" s="214"/>
      <c r="AD33" s="214"/>
      <c r="AE33" s="214"/>
      <c r="AF33" s="214"/>
      <c r="AG33" s="214" t="s">
        <v>133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>
      <c r="A34" s="221"/>
      <c r="B34" s="222"/>
      <c r="C34" s="250" t="s">
        <v>159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137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>
      <c r="A35" s="221"/>
      <c r="B35" s="222"/>
      <c r="C35" s="250" t="s">
        <v>160</v>
      </c>
      <c r="D35" s="225"/>
      <c r="E35" s="226">
        <v>2.8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137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>
      <c r="A36" s="221"/>
      <c r="B36" s="222"/>
      <c r="C36" s="251"/>
      <c r="D36" s="244"/>
      <c r="E36" s="244"/>
      <c r="F36" s="244"/>
      <c r="G36" s="24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139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35">
        <v>6</v>
      </c>
      <c r="B37" s="236" t="s">
        <v>161</v>
      </c>
      <c r="C37" s="248" t="s">
        <v>162</v>
      </c>
      <c r="D37" s="237" t="s">
        <v>163</v>
      </c>
      <c r="E37" s="238">
        <v>11.23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0.22</v>
      </c>
      <c r="Q37" s="238">
        <f>ROUND(E37*P37,2)</f>
        <v>2.4700000000000002</v>
      </c>
      <c r="R37" s="240" t="s">
        <v>148</v>
      </c>
      <c r="S37" s="240" t="s">
        <v>130</v>
      </c>
      <c r="T37" s="241" t="s">
        <v>130</v>
      </c>
      <c r="U37" s="224">
        <v>0.14000000000000001</v>
      </c>
      <c r="V37" s="224">
        <f>ROUND(E37*U37,2)</f>
        <v>1.57</v>
      </c>
      <c r="W37" s="224"/>
      <c r="X37" s="224" t="s">
        <v>131</v>
      </c>
      <c r="Y37" s="224" t="s">
        <v>132</v>
      </c>
      <c r="Z37" s="214"/>
      <c r="AA37" s="214"/>
      <c r="AB37" s="214"/>
      <c r="AC37" s="214"/>
      <c r="AD37" s="214"/>
      <c r="AE37" s="214"/>
      <c r="AF37" s="214"/>
      <c r="AG37" s="214" t="s">
        <v>133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>
      <c r="A38" s="221"/>
      <c r="B38" s="222"/>
      <c r="C38" s="249" t="s">
        <v>164</v>
      </c>
      <c r="D38" s="243"/>
      <c r="E38" s="243"/>
      <c r="F38" s="243"/>
      <c r="G38" s="243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135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42" t="str">
        <f>C38</f>
        <v>s vybouráním lože, s přemístěním hmot na skládku na vzdálenost do 3 m nebo naložením na dopravní prostředek</v>
      </c>
      <c r="BB38" s="214"/>
      <c r="BC38" s="214"/>
      <c r="BD38" s="214"/>
      <c r="BE38" s="214"/>
      <c r="BF38" s="214"/>
      <c r="BG38" s="214"/>
      <c r="BH38" s="214"/>
    </row>
    <row r="39" spans="1:60" outlineLevel="2">
      <c r="A39" s="221"/>
      <c r="B39" s="222"/>
      <c r="C39" s="250" t="s">
        <v>165</v>
      </c>
      <c r="D39" s="225"/>
      <c r="E39" s="226"/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137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>
      <c r="A40" s="221"/>
      <c r="B40" s="222"/>
      <c r="C40" s="250" t="s">
        <v>166</v>
      </c>
      <c r="D40" s="225"/>
      <c r="E40" s="226">
        <v>1.58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137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>
      <c r="A41" s="221"/>
      <c r="B41" s="222"/>
      <c r="C41" s="250" t="s">
        <v>167</v>
      </c>
      <c r="D41" s="225"/>
      <c r="E41" s="226"/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137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>
      <c r="A42" s="221"/>
      <c r="B42" s="222"/>
      <c r="C42" s="250" t="s">
        <v>168</v>
      </c>
      <c r="D42" s="225"/>
      <c r="E42" s="226">
        <v>1.66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137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3">
      <c r="A43" s="221"/>
      <c r="B43" s="222"/>
      <c r="C43" s="250" t="s">
        <v>169</v>
      </c>
      <c r="D43" s="225"/>
      <c r="E43" s="226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137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>
      <c r="A44" s="221"/>
      <c r="B44" s="222"/>
      <c r="C44" s="250" t="s">
        <v>170</v>
      </c>
      <c r="D44" s="225"/>
      <c r="E44" s="226">
        <v>7.99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137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>
      <c r="A45" s="221"/>
      <c r="B45" s="222"/>
      <c r="C45" s="251"/>
      <c r="D45" s="244"/>
      <c r="E45" s="244"/>
      <c r="F45" s="244"/>
      <c r="G45" s="24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139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>
      <c r="A46" s="235">
        <v>7</v>
      </c>
      <c r="B46" s="236" t="s">
        <v>171</v>
      </c>
      <c r="C46" s="248" t="s">
        <v>172</v>
      </c>
      <c r="D46" s="237" t="s">
        <v>173</v>
      </c>
      <c r="E46" s="238">
        <v>0.25268000000000002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38">
        <v>0</v>
      </c>
      <c r="O46" s="238">
        <f>ROUND(E46*N46,2)</f>
        <v>0</v>
      </c>
      <c r="P46" s="238">
        <v>0</v>
      </c>
      <c r="Q46" s="238">
        <f>ROUND(E46*P46,2)</f>
        <v>0</v>
      </c>
      <c r="R46" s="240" t="s">
        <v>129</v>
      </c>
      <c r="S46" s="240" t="s">
        <v>130</v>
      </c>
      <c r="T46" s="241" t="s">
        <v>130</v>
      </c>
      <c r="U46" s="224">
        <v>16.54</v>
      </c>
      <c r="V46" s="224">
        <f>ROUND(E46*U46,2)</f>
        <v>4.18</v>
      </c>
      <c r="W46" s="224"/>
      <c r="X46" s="224" t="s">
        <v>131</v>
      </c>
      <c r="Y46" s="224" t="s">
        <v>132</v>
      </c>
      <c r="Z46" s="214"/>
      <c r="AA46" s="214"/>
      <c r="AB46" s="214"/>
      <c r="AC46" s="214"/>
      <c r="AD46" s="214"/>
      <c r="AE46" s="214"/>
      <c r="AF46" s="214"/>
      <c r="AG46" s="214" t="s">
        <v>133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2.5" outlineLevel="2">
      <c r="A47" s="221"/>
      <c r="B47" s="222"/>
      <c r="C47" s="249" t="s">
        <v>174</v>
      </c>
      <c r="D47" s="243"/>
      <c r="E47" s="243"/>
      <c r="F47" s="243"/>
      <c r="G47" s="243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135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42" t="str">
        <f>C47</f>
        <v>korytech vodotečí, melioračních kanálech s přemístěním suti na hromady na vzdálenost do 20 m nebo s naložením na dopravní prostředek,</v>
      </c>
      <c r="BB47" s="214"/>
      <c r="BC47" s="214"/>
      <c r="BD47" s="214"/>
      <c r="BE47" s="214"/>
      <c r="BF47" s="214"/>
      <c r="BG47" s="214"/>
      <c r="BH47" s="214"/>
    </row>
    <row r="48" spans="1:60" outlineLevel="2">
      <c r="A48" s="221"/>
      <c r="B48" s="222"/>
      <c r="C48" s="250" t="s">
        <v>175</v>
      </c>
      <c r="D48" s="225"/>
      <c r="E48" s="226"/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137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>
      <c r="A49" s="221"/>
      <c r="B49" s="222"/>
      <c r="C49" s="250" t="s">
        <v>165</v>
      </c>
      <c r="D49" s="225"/>
      <c r="E49" s="226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137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>
      <c r="A50" s="221"/>
      <c r="B50" s="222"/>
      <c r="C50" s="250" t="s">
        <v>176</v>
      </c>
      <c r="D50" s="225"/>
      <c r="E50" s="226">
        <v>3.5549999999999998E-2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137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>
      <c r="A51" s="221"/>
      <c r="B51" s="222"/>
      <c r="C51" s="250" t="s">
        <v>167</v>
      </c>
      <c r="D51" s="225"/>
      <c r="E51" s="226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137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>
      <c r="A52" s="221"/>
      <c r="B52" s="222"/>
      <c r="C52" s="250" t="s">
        <v>177</v>
      </c>
      <c r="D52" s="225"/>
      <c r="E52" s="226">
        <v>3.7350000000000001E-2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137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>
      <c r="A53" s="221"/>
      <c r="B53" s="222"/>
      <c r="C53" s="250" t="s">
        <v>169</v>
      </c>
      <c r="D53" s="225"/>
      <c r="E53" s="226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137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>
      <c r="A54" s="221"/>
      <c r="B54" s="222"/>
      <c r="C54" s="250" t="s">
        <v>178</v>
      </c>
      <c r="D54" s="225"/>
      <c r="E54" s="226">
        <v>0.17978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137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>
      <c r="A55" s="221"/>
      <c r="B55" s="222"/>
      <c r="C55" s="251"/>
      <c r="D55" s="244"/>
      <c r="E55" s="244"/>
      <c r="F55" s="244"/>
      <c r="G55" s="24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139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35">
        <v>8</v>
      </c>
      <c r="B56" s="236" t="s">
        <v>179</v>
      </c>
      <c r="C56" s="248" t="s">
        <v>180</v>
      </c>
      <c r="D56" s="237" t="s">
        <v>173</v>
      </c>
      <c r="E56" s="238">
        <v>2.7232500000000002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38">
        <v>0</v>
      </c>
      <c r="O56" s="238">
        <f>ROUND(E56*N56,2)</f>
        <v>0</v>
      </c>
      <c r="P56" s="238">
        <v>0</v>
      </c>
      <c r="Q56" s="238">
        <f>ROUND(E56*P56,2)</f>
        <v>0</v>
      </c>
      <c r="R56" s="240" t="s">
        <v>129</v>
      </c>
      <c r="S56" s="240" t="s">
        <v>130</v>
      </c>
      <c r="T56" s="241" t="s">
        <v>130</v>
      </c>
      <c r="U56" s="224">
        <v>0.01</v>
      </c>
      <c r="V56" s="224">
        <f>ROUND(E56*U56,2)</f>
        <v>0.03</v>
      </c>
      <c r="W56" s="224"/>
      <c r="X56" s="224" t="s">
        <v>131</v>
      </c>
      <c r="Y56" s="224" t="s">
        <v>132</v>
      </c>
      <c r="Z56" s="214"/>
      <c r="AA56" s="214"/>
      <c r="AB56" s="214"/>
      <c r="AC56" s="214"/>
      <c r="AD56" s="214"/>
      <c r="AE56" s="214"/>
      <c r="AF56" s="214"/>
      <c r="AG56" s="214" t="s">
        <v>133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>
      <c r="A57" s="221"/>
      <c r="B57" s="222"/>
      <c r="C57" s="249" t="s">
        <v>181</v>
      </c>
      <c r="D57" s="243"/>
      <c r="E57" s="243"/>
      <c r="F57" s="243"/>
      <c r="G57" s="243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135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42" t="str">
        <f>C57</f>
        <v>nebo lesní půdy, s vodorovným přemístěním na hromady v místě upotřebení nebo na dočasné či trvalé skládky se složením</v>
      </c>
      <c r="BB57" s="214"/>
      <c r="BC57" s="214"/>
      <c r="BD57" s="214"/>
      <c r="BE57" s="214"/>
      <c r="BF57" s="214"/>
      <c r="BG57" s="214"/>
      <c r="BH57" s="214"/>
    </row>
    <row r="58" spans="1:60" outlineLevel="2">
      <c r="A58" s="221"/>
      <c r="B58" s="222"/>
      <c r="C58" s="250" t="s">
        <v>182</v>
      </c>
      <c r="D58" s="225"/>
      <c r="E58" s="226"/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137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>
      <c r="A59" s="221"/>
      <c r="B59" s="222"/>
      <c r="C59" s="250" t="s">
        <v>183</v>
      </c>
      <c r="D59" s="225"/>
      <c r="E59" s="226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137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>
      <c r="A60" s="221"/>
      <c r="B60" s="222"/>
      <c r="C60" s="250" t="s">
        <v>184</v>
      </c>
      <c r="D60" s="225"/>
      <c r="E60" s="226"/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137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>
      <c r="A61" s="221"/>
      <c r="B61" s="222"/>
      <c r="C61" s="250" t="s">
        <v>185</v>
      </c>
      <c r="D61" s="225"/>
      <c r="E61" s="226">
        <v>0.82799999999999996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137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>
      <c r="A62" s="221"/>
      <c r="B62" s="222"/>
      <c r="C62" s="250" t="s">
        <v>186</v>
      </c>
      <c r="D62" s="225"/>
      <c r="E62" s="226"/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137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>
      <c r="A63" s="221"/>
      <c r="B63" s="222"/>
      <c r="C63" s="250" t="s">
        <v>187</v>
      </c>
      <c r="D63" s="225"/>
      <c r="E63" s="226">
        <v>0.96899999999999997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137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>
      <c r="A64" s="221"/>
      <c r="B64" s="222"/>
      <c r="C64" s="250" t="s">
        <v>188</v>
      </c>
      <c r="D64" s="225"/>
      <c r="E64" s="226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137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>
      <c r="A65" s="221"/>
      <c r="B65" s="222"/>
      <c r="C65" s="250" t="s">
        <v>189</v>
      </c>
      <c r="D65" s="225"/>
      <c r="E65" s="226">
        <v>0.92625000000000002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137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2">
      <c r="A66" s="221"/>
      <c r="B66" s="222"/>
      <c r="C66" s="251"/>
      <c r="D66" s="244"/>
      <c r="E66" s="244"/>
      <c r="F66" s="244"/>
      <c r="G66" s="24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139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35">
        <v>9</v>
      </c>
      <c r="B67" s="236" t="s">
        <v>190</v>
      </c>
      <c r="C67" s="248" t="s">
        <v>191</v>
      </c>
      <c r="D67" s="237" t="s">
        <v>173</v>
      </c>
      <c r="E67" s="238">
        <v>3.6309999999999998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 t="s">
        <v>129</v>
      </c>
      <c r="S67" s="240" t="s">
        <v>130</v>
      </c>
      <c r="T67" s="241" t="s">
        <v>130</v>
      </c>
      <c r="U67" s="224">
        <v>0.37</v>
      </c>
      <c r="V67" s="224">
        <f>ROUND(E67*U67,2)</f>
        <v>1.34</v>
      </c>
      <c r="W67" s="224"/>
      <c r="X67" s="224" t="s">
        <v>131</v>
      </c>
      <c r="Y67" s="224" t="s">
        <v>132</v>
      </c>
      <c r="Z67" s="214"/>
      <c r="AA67" s="214"/>
      <c r="AB67" s="214"/>
      <c r="AC67" s="214"/>
      <c r="AD67" s="214"/>
      <c r="AE67" s="214"/>
      <c r="AF67" s="214"/>
      <c r="AG67" s="214" t="s">
        <v>133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2">
      <c r="A68" s="221"/>
      <c r="B68" s="222"/>
      <c r="C68" s="249" t="s">
        <v>192</v>
      </c>
      <c r="D68" s="243"/>
      <c r="E68" s="243"/>
      <c r="F68" s="243"/>
      <c r="G68" s="243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135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2">
      <c r="A69" s="221"/>
      <c r="B69" s="222"/>
      <c r="C69" s="250" t="s">
        <v>193</v>
      </c>
      <c r="D69" s="225"/>
      <c r="E69" s="226"/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137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>
      <c r="A70" s="221"/>
      <c r="B70" s="222"/>
      <c r="C70" s="250" t="s">
        <v>194</v>
      </c>
      <c r="D70" s="225"/>
      <c r="E70" s="226"/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137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>
      <c r="A71" s="221"/>
      <c r="B71" s="222"/>
      <c r="C71" s="250" t="s">
        <v>184</v>
      </c>
      <c r="D71" s="225"/>
      <c r="E71" s="226"/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137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>
      <c r="A72" s="221"/>
      <c r="B72" s="222"/>
      <c r="C72" s="250" t="s">
        <v>195</v>
      </c>
      <c r="D72" s="225"/>
      <c r="E72" s="226">
        <v>1.1040000000000001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137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>
      <c r="A73" s="221"/>
      <c r="B73" s="222"/>
      <c r="C73" s="250" t="s">
        <v>186</v>
      </c>
      <c r="D73" s="225"/>
      <c r="E73" s="226"/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137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>
      <c r="A74" s="221"/>
      <c r="B74" s="222"/>
      <c r="C74" s="250" t="s">
        <v>196</v>
      </c>
      <c r="D74" s="225"/>
      <c r="E74" s="226">
        <v>1.292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137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>
      <c r="A75" s="221"/>
      <c r="B75" s="222"/>
      <c r="C75" s="250" t="s">
        <v>188</v>
      </c>
      <c r="D75" s="225"/>
      <c r="E75" s="226"/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137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>
      <c r="A76" s="221"/>
      <c r="B76" s="222"/>
      <c r="C76" s="250" t="s">
        <v>197</v>
      </c>
      <c r="D76" s="225"/>
      <c r="E76" s="226">
        <v>1.2350000000000001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137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2">
      <c r="A77" s="221"/>
      <c r="B77" s="222"/>
      <c r="C77" s="251"/>
      <c r="D77" s="244"/>
      <c r="E77" s="244"/>
      <c r="F77" s="244"/>
      <c r="G77" s="24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139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>
      <c r="A78" s="235">
        <v>10</v>
      </c>
      <c r="B78" s="236" t="s">
        <v>198</v>
      </c>
      <c r="C78" s="248" t="s">
        <v>199</v>
      </c>
      <c r="D78" s="237" t="s">
        <v>173</v>
      </c>
      <c r="E78" s="238">
        <v>1.21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40" t="s">
        <v>129</v>
      </c>
      <c r="S78" s="240" t="s">
        <v>130</v>
      </c>
      <c r="T78" s="241" t="s">
        <v>130</v>
      </c>
      <c r="U78" s="224">
        <v>0.06</v>
      </c>
      <c r="V78" s="224">
        <f>ROUND(E78*U78,2)</f>
        <v>7.0000000000000007E-2</v>
      </c>
      <c r="W78" s="224"/>
      <c r="X78" s="224" t="s">
        <v>131</v>
      </c>
      <c r="Y78" s="224" t="s">
        <v>132</v>
      </c>
      <c r="Z78" s="214"/>
      <c r="AA78" s="214"/>
      <c r="AB78" s="214"/>
      <c r="AC78" s="214"/>
      <c r="AD78" s="214"/>
      <c r="AE78" s="214"/>
      <c r="AF78" s="214"/>
      <c r="AG78" s="214" t="s">
        <v>133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>
      <c r="A79" s="221"/>
      <c r="B79" s="222"/>
      <c r="C79" s="249" t="s">
        <v>192</v>
      </c>
      <c r="D79" s="243"/>
      <c r="E79" s="243"/>
      <c r="F79" s="243"/>
      <c r="G79" s="243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135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>
      <c r="A80" s="221"/>
      <c r="B80" s="222"/>
      <c r="C80" s="250" t="s">
        <v>200</v>
      </c>
      <c r="D80" s="225"/>
      <c r="E80" s="226">
        <v>1.21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137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2">
      <c r="A81" s="221"/>
      <c r="B81" s="222"/>
      <c r="C81" s="251"/>
      <c r="D81" s="244"/>
      <c r="E81" s="244"/>
      <c r="F81" s="244"/>
      <c r="G81" s="24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139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>
      <c r="A82" s="235">
        <v>11</v>
      </c>
      <c r="B82" s="236" t="s">
        <v>201</v>
      </c>
      <c r="C82" s="248" t="s">
        <v>202</v>
      </c>
      <c r="D82" s="237" t="s">
        <v>173</v>
      </c>
      <c r="E82" s="238">
        <v>1.8727499999999999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 t="s">
        <v>129</v>
      </c>
      <c r="S82" s="240" t="s">
        <v>130</v>
      </c>
      <c r="T82" s="241" t="s">
        <v>130</v>
      </c>
      <c r="U82" s="224">
        <v>3.53</v>
      </c>
      <c r="V82" s="224">
        <f>ROUND(E82*U82,2)</f>
        <v>6.61</v>
      </c>
      <c r="W82" s="224"/>
      <c r="X82" s="224" t="s">
        <v>131</v>
      </c>
      <c r="Y82" s="224" t="s">
        <v>132</v>
      </c>
      <c r="Z82" s="214"/>
      <c r="AA82" s="214"/>
      <c r="AB82" s="214"/>
      <c r="AC82" s="214"/>
      <c r="AD82" s="214"/>
      <c r="AE82" s="214"/>
      <c r="AF82" s="214"/>
      <c r="AG82" s="214" t="s">
        <v>133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>
      <c r="A83" s="221"/>
      <c r="B83" s="222"/>
      <c r="C83" s="249" t="s">
        <v>203</v>
      </c>
      <c r="D83" s="243"/>
      <c r="E83" s="243"/>
      <c r="F83" s="243"/>
      <c r="G83" s="243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135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2">
      <c r="A84" s="221"/>
      <c r="B84" s="222"/>
      <c r="C84" s="250" t="s">
        <v>204</v>
      </c>
      <c r="D84" s="225"/>
      <c r="E84" s="226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137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>
      <c r="A85" s="221"/>
      <c r="B85" s="222"/>
      <c r="C85" s="250" t="s">
        <v>205</v>
      </c>
      <c r="D85" s="225"/>
      <c r="E85" s="226"/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137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>
      <c r="A86" s="221"/>
      <c r="B86" s="222"/>
      <c r="C86" s="250" t="s">
        <v>184</v>
      </c>
      <c r="D86" s="225"/>
      <c r="E86" s="226"/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137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>
      <c r="A87" s="221"/>
      <c r="B87" s="222"/>
      <c r="C87" s="250" t="s">
        <v>206</v>
      </c>
      <c r="D87" s="225"/>
      <c r="E87" s="226">
        <v>0.27600000000000002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137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>
      <c r="A88" s="221"/>
      <c r="B88" s="222"/>
      <c r="C88" s="250" t="s">
        <v>188</v>
      </c>
      <c r="D88" s="225"/>
      <c r="E88" s="226"/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137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>
      <c r="A89" s="221"/>
      <c r="B89" s="222"/>
      <c r="C89" s="250" t="s">
        <v>207</v>
      </c>
      <c r="D89" s="225"/>
      <c r="E89" s="226">
        <v>0.30875000000000002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137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>
      <c r="A90" s="221"/>
      <c r="B90" s="222"/>
      <c r="C90" s="250" t="s">
        <v>208</v>
      </c>
      <c r="D90" s="225"/>
      <c r="E90" s="226"/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137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>
      <c r="A91" s="221"/>
      <c r="B91" s="222"/>
      <c r="C91" s="250" t="s">
        <v>43</v>
      </c>
      <c r="D91" s="225"/>
      <c r="E91" s="226">
        <v>1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137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3">
      <c r="A92" s="221"/>
      <c r="B92" s="222"/>
      <c r="C92" s="250" t="s">
        <v>209</v>
      </c>
      <c r="D92" s="225"/>
      <c r="E92" s="226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137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>
      <c r="A93" s="221"/>
      <c r="B93" s="222"/>
      <c r="C93" s="250" t="s">
        <v>210</v>
      </c>
      <c r="D93" s="225"/>
      <c r="E93" s="226">
        <v>0.28799999999999998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137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>
      <c r="A94" s="221"/>
      <c r="B94" s="222"/>
      <c r="C94" s="251"/>
      <c r="D94" s="244"/>
      <c r="E94" s="244"/>
      <c r="F94" s="244"/>
      <c r="G94" s="24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139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ht="22.5" outlineLevel="1">
      <c r="A95" s="235">
        <v>12</v>
      </c>
      <c r="B95" s="236" t="s">
        <v>211</v>
      </c>
      <c r="C95" s="248" t="s">
        <v>212</v>
      </c>
      <c r="D95" s="237" t="s">
        <v>173</v>
      </c>
      <c r="E95" s="238">
        <v>5.5</v>
      </c>
      <c r="F95" s="239"/>
      <c r="G95" s="240">
        <f>ROUND(E95*F95,2)</f>
        <v>0</v>
      </c>
      <c r="H95" s="239"/>
      <c r="I95" s="240">
        <f>ROUND(E95*H95,2)</f>
        <v>0</v>
      </c>
      <c r="J95" s="239"/>
      <c r="K95" s="240">
        <f>ROUND(E95*J95,2)</f>
        <v>0</v>
      </c>
      <c r="L95" s="240">
        <v>21</v>
      </c>
      <c r="M95" s="240">
        <f>G95*(1+L95/100)</f>
        <v>0</v>
      </c>
      <c r="N95" s="238">
        <v>0</v>
      </c>
      <c r="O95" s="238">
        <f>ROUND(E95*N95,2)</f>
        <v>0</v>
      </c>
      <c r="P95" s="238">
        <v>0</v>
      </c>
      <c r="Q95" s="238">
        <f>ROUND(E95*P95,2)</f>
        <v>0</v>
      </c>
      <c r="R95" s="240" t="s">
        <v>129</v>
      </c>
      <c r="S95" s="240" t="s">
        <v>130</v>
      </c>
      <c r="T95" s="241" t="s">
        <v>130</v>
      </c>
      <c r="U95" s="224">
        <v>0.01</v>
      </c>
      <c r="V95" s="224">
        <f>ROUND(E95*U95,2)</f>
        <v>0.06</v>
      </c>
      <c r="W95" s="224"/>
      <c r="X95" s="224" t="s">
        <v>131</v>
      </c>
      <c r="Y95" s="224" t="s">
        <v>132</v>
      </c>
      <c r="Z95" s="214"/>
      <c r="AA95" s="214"/>
      <c r="AB95" s="214"/>
      <c r="AC95" s="214"/>
      <c r="AD95" s="214"/>
      <c r="AE95" s="214"/>
      <c r="AF95" s="214"/>
      <c r="AG95" s="214" t="s">
        <v>133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>
      <c r="A96" s="221"/>
      <c r="B96" s="222"/>
      <c r="C96" s="249" t="s">
        <v>213</v>
      </c>
      <c r="D96" s="243"/>
      <c r="E96" s="243"/>
      <c r="F96" s="243"/>
      <c r="G96" s="243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135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>
      <c r="A97" s="221"/>
      <c r="B97" s="222"/>
      <c r="C97" s="250" t="s">
        <v>214</v>
      </c>
      <c r="D97" s="225"/>
      <c r="E97" s="226"/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137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>
      <c r="A98" s="221"/>
      <c r="B98" s="222"/>
      <c r="C98" s="250" t="s">
        <v>215</v>
      </c>
      <c r="D98" s="225"/>
      <c r="E98" s="226">
        <v>3.63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137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>
      <c r="A99" s="221"/>
      <c r="B99" s="222"/>
      <c r="C99" s="250" t="s">
        <v>216</v>
      </c>
      <c r="D99" s="225"/>
      <c r="E99" s="226"/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4"/>
      <c r="AA99" s="214"/>
      <c r="AB99" s="214"/>
      <c r="AC99" s="214"/>
      <c r="AD99" s="214"/>
      <c r="AE99" s="214"/>
      <c r="AF99" s="214"/>
      <c r="AG99" s="214" t="s">
        <v>137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>
      <c r="A100" s="221"/>
      <c r="B100" s="222"/>
      <c r="C100" s="250" t="s">
        <v>217</v>
      </c>
      <c r="D100" s="225"/>
      <c r="E100" s="226">
        <v>1.87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137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>
      <c r="A101" s="221"/>
      <c r="B101" s="222"/>
      <c r="C101" s="251"/>
      <c r="D101" s="244"/>
      <c r="E101" s="244"/>
      <c r="F101" s="244"/>
      <c r="G101" s="24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139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35">
        <v>13</v>
      </c>
      <c r="B102" s="236" t="s">
        <v>218</v>
      </c>
      <c r="C102" s="248" t="s">
        <v>219</v>
      </c>
      <c r="D102" s="237" t="s">
        <v>128</v>
      </c>
      <c r="E102" s="238">
        <v>15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 t="s">
        <v>129</v>
      </c>
      <c r="S102" s="240" t="s">
        <v>130</v>
      </c>
      <c r="T102" s="241" t="s">
        <v>130</v>
      </c>
      <c r="U102" s="224">
        <v>0.02</v>
      </c>
      <c r="V102" s="224">
        <f>ROUND(E102*U102,2)</f>
        <v>0.3</v>
      </c>
      <c r="W102" s="224"/>
      <c r="X102" s="224" t="s">
        <v>131</v>
      </c>
      <c r="Y102" s="224" t="s">
        <v>132</v>
      </c>
      <c r="Z102" s="214"/>
      <c r="AA102" s="214"/>
      <c r="AB102" s="214"/>
      <c r="AC102" s="214"/>
      <c r="AD102" s="214"/>
      <c r="AE102" s="214"/>
      <c r="AF102" s="214"/>
      <c r="AG102" s="214" t="s">
        <v>133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>
      <c r="A103" s="221"/>
      <c r="B103" s="222"/>
      <c r="C103" s="249" t="s">
        <v>220</v>
      </c>
      <c r="D103" s="243"/>
      <c r="E103" s="243"/>
      <c r="F103" s="243"/>
      <c r="G103" s="243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4"/>
      <c r="AA103" s="214"/>
      <c r="AB103" s="214"/>
      <c r="AC103" s="214"/>
      <c r="AD103" s="214"/>
      <c r="AE103" s="214"/>
      <c r="AF103" s="214"/>
      <c r="AG103" s="214" t="s">
        <v>135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>
      <c r="A104" s="221"/>
      <c r="B104" s="222"/>
      <c r="C104" s="250" t="s">
        <v>221</v>
      </c>
      <c r="D104" s="225"/>
      <c r="E104" s="226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137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>
      <c r="A105" s="221"/>
      <c r="B105" s="222"/>
      <c r="C105" s="250" t="s">
        <v>222</v>
      </c>
      <c r="D105" s="225"/>
      <c r="E105" s="226">
        <v>15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137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2">
      <c r="A106" s="221"/>
      <c r="B106" s="222"/>
      <c r="C106" s="251"/>
      <c r="D106" s="244"/>
      <c r="E106" s="244"/>
      <c r="F106" s="244"/>
      <c r="G106" s="24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139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35">
        <v>14</v>
      </c>
      <c r="B107" s="236" t="s">
        <v>223</v>
      </c>
      <c r="C107" s="248" t="s">
        <v>224</v>
      </c>
      <c r="D107" s="237" t="s">
        <v>225</v>
      </c>
      <c r="E107" s="238">
        <v>8.25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0</v>
      </c>
      <c r="O107" s="238">
        <f>ROUND(E107*N107,2)</f>
        <v>0</v>
      </c>
      <c r="P107" s="238">
        <v>0</v>
      </c>
      <c r="Q107" s="238">
        <f>ROUND(E107*P107,2)</f>
        <v>0</v>
      </c>
      <c r="R107" s="240" t="s">
        <v>129</v>
      </c>
      <c r="S107" s="240" t="s">
        <v>130</v>
      </c>
      <c r="T107" s="241" t="s">
        <v>130</v>
      </c>
      <c r="U107" s="224">
        <v>0</v>
      </c>
      <c r="V107" s="224">
        <f>ROUND(E107*U107,2)</f>
        <v>0</v>
      </c>
      <c r="W107" s="224"/>
      <c r="X107" s="224" t="s">
        <v>131</v>
      </c>
      <c r="Y107" s="224" t="s">
        <v>132</v>
      </c>
      <c r="Z107" s="214"/>
      <c r="AA107" s="214"/>
      <c r="AB107" s="214"/>
      <c r="AC107" s="214"/>
      <c r="AD107" s="214"/>
      <c r="AE107" s="214"/>
      <c r="AF107" s="214"/>
      <c r="AG107" s="214" t="s">
        <v>133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2">
      <c r="A108" s="221"/>
      <c r="B108" s="222"/>
      <c r="C108" s="250" t="s">
        <v>226</v>
      </c>
      <c r="D108" s="225"/>
      <c r="E108" s="226"/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137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>
      <c r="A109" s="221"/>
      <c r="B109" s="222"/>
      <c r="C109" s="250" t="s">
        <v>214</v>
      </c>
      <c r="D109" s="225"/>
      <c r="E109" s="226"/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4"/>
      <c r="AA109" s="214"/>
      <c r="AB109" s="214"/>
      <c r="AC109" s="214"/>
      <c r="AD109" s="214"/>
      <c r="AE109" s="214"/>
      <c r="AF109" s="214"/>
      <c r="AG109" s="214" t="s">
        <v>137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>
      <c r="A110" s="221"/>
      <c r="B110" s="222"/>
      <c r="C110" s="250" t="s">
        <v>227</v>
      </c>
      <c r="D110" s="225"/>
      <c r="E110" s="226">
        <v>5.4450000000000003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137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>
      <c r="A111" s="221"/>
      <c r="B111" s="222"/>
      <c r="C111" s="250" t="s">
        <v>216</v>
      </c>
      <c r="D111" s="225"/>
      <c r="E111" s="226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137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3">
      <c r="A112" s="221"/>
      <c r="B112" s="222"/>
      <c r="C112" s="250" t="s">
        <v>228</v>
      </c>
      <c r="D112" s="225"/>
      <c r="E112" s="226">
        <v>2.8050000000000002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4"/>
      <c r="AA112" s="214"/>
      <c r="AB112" s="214"/>
      <c r="AC112" s="214"/>
      <c r="AD112" s="214"/>
      <c r="AE112" s="214"/>
      <c r="AF112" s="214"/>
      <c r="AG112" s="214" t="s">
        <v>137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2">
      <c r="A113" s="221"/>
      <c r="B113" s="222"/>
      <c r="C113" s="251"/>
      <c r="D113" s="244"/>
      <c r="E113" s="244"/>
      <c r="F113" s="244"/>
      <c r="G113" s="24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4"/>
      <c r="AA113" s="214"/>
      <c r="AB113" s="214"/>
      <c r="AC113" s="214"/>
      <c r="AD113" s="214"/>
      <c r="AE113" s="214"/>
      <c r="AF113" s="214"/>
      <c r="AG113" s="214" t="s">
        <v>139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>
      <c r="A114" s="228" t="s">
        <v>124</v>
      </c>
      <c r="B114" s="229" t="s">
        <v>70</v>
      </c>
      <c r="C114" s="247" t="s">
        <v>71</v>
      </c>
      <c r="D114" s="230"/>
      <c r="E114" s="231"/>
      <c r="F114" s="232"/>
      <c r="G114" s="232">
        <f>SUMIF(AG115:AG153,"&lt;&gt;NOR",G115:G153)</f>
        <v>0</v>
      </c>
      <c r="H114" s="232"/>
      <c r="I114" s="232">
        <f>SUM(I115:I153)</f>
        <v>0</v>
      </c>
      <c r="J114" s="232"/>
      <c r="K114" s="232">
        <f>SUM(K115:K153)</f>
        <v>0</v>
      </c>
      <c r="L114" s="232"/>
      <c r="M114" s="232">
        <f>SUM(M115:M153)</f>
        <v>0</v>
      </c>
      <c r="N114" s="231"/>
      <c r="O114" s="231">
        <f>SUM(O115:O153)</f>
        <v>5.15</v>
      </c>
      <c r="P114" s="231"/>
      <c r="Q114" s="231">
        <f>SUM(Q115:Q153)</f>
        <v>0</v>
      </c>
      <c r="R114" s="232"/>
      <c r="S114" s="232"/>
      <c r="T114" s="233"/>
      <c r="U114" s="227"/>
      <c r="V114" s="227">
        <f>SUM(V115:V153)</f>
        <v>6.96</v>
      </c>
      <c r="W114" s="227"/>
      <c r="X114" s="227"/>
      <c r="Y114" s="227"/>
      <c r="AG114" t="s">
        <v>125</v>
      </c>
    </row>
    <row r="115" spans="1:60" ht="22.5" outlineLevel="1">
      <c r="A115" s="235">
        <v>15</v>
      </c>
      <c r="B115" s="236" t="s">
        <v>229</v>
      </c>
      <c r="C115" s="248" t="s">
        <v>230</v>
      </c>
      <c r="D115" s="237" t="s">
        <v>128</v>
      </c>
      <c r="E115" s="238">
        <v>17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38">
        <v>0</v>
      </c>
      <c r="O115" s="238">
        <f>ROUND(E115*N115,2)</f>
        <v>0</v>
      </c>
      <c r="P115" s="238">
        <v>0</v>
      </c>
      <c r="Q115" s="238">
        <f>ROUND(E115*P115,2)</f>
        <v>0</v>
      </c>
      <c r="R115" s="240" t="s">
        <v>129</v>
      </c>
      <c r="S115" s="240" t="s">
        <v>130</v>
      </c>
      <c r="T115" s="241" t="s">
        <v>130</v>
      </c>
      <c r="U115" s="224">
        <v>0.01</v>
      </c>
      <c r="V115" s="224">
        <f>ROUND(E115*U115,2)</f>
        <v>0.17</v>
      </c>
      <c r="W115" s="224"/>
      <c r="X115" s="224" t="s">
        <v>131</v>
      </c>
      <c r="Y115" s="224" t="s">
        <v>132</v>
      </c>
      <c r="Z115" s="214"/>
      <c r="AA115" s="214"/>
      <c r="AB115" s="214"/>
      <c r="AC115" s="214"/>
      <c r="AD115" s="214"/>
      <c r="AE115" s="214"/>
      <c r="AF115" s="214"/>
      <c r="AG115" s="214" t="s">
        <v>133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2">
      <c r="A116" s="221"/>
      <c r="B116" s="222"/>
      <c r="C116" s="249" t="s">
        <v>231</v>
      </c>
      <c r="D116" s="243"/>
      <c r="E116" s="243"/>
      <c r="F116" s="243"/>
      <c r="G116" s="243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4"/>
      <c r="AA116" s="214"/>
      <c r="AB116" s="214"/>
      <c r="AC116" s="214"/>
      <c r="AD116" s="214"/>
      <c r="AE116" s="214"/>
      <c r="AF116" s="214"/>
      <c r="AG116" s="214" t="s">
        <v>135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42" t="str">
        <f>C116</f>
        <v>z rostlé horniny tř.1 - 4 pod násypy z hornin soudržných do 92% PS a hornin nesoudržných sypkých relativní ulehlosti I(d) do 0,8</v>
      </c>
      <c r="BB116" s="214"/>
      <c r="BC116" s="214"/>
      <c r="BD116" s="214"/>
      <c r="BE116" s="214"/>
      <c r="BF116" s="214"/>
      <c r="BG116" s="214"/>
      <c r="BH116" s="214"/>
    </row>
    <row r="117" spans="1:60" outlineLevel="2">
      <c r="A117" s="221"/>
      <c r="B117" s="222"/>
      <c r="C117" s="250" t="s">
        <v>232</v>
      </c>
      <c r="D117" s="225"/>
      <c r="E117" s="226"/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4"/>
      <c r="AA117" s="214"/>
      <c r="AB117" s="214"/>
      <c r="AC117" s="214"/>
      <c r="AD117" s="214"/>
      <c r="AE117" s="214"/>
      <c r="AF117" s="214"/>
      <c r="AG117" s="214" t="s">
        <v>137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>
      <c r="A118" s="221"/>
      <c r="B118" s="222"/>
      <c r="C118" s="250" t="s">
        <v>233</v>
      </c>
      <c r="D118" s="225"/>
      <c r="E118" s="226">
        <v>17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4"/>
      <c r="AA118" s="214"/>
      <c r="AB118" s="214"/>
      <c r="AC118" s="214"/>
      <c r="AD118" s="214"/>
      <c r="AE118" s="214"/>
      <c r="AF118" s="214"/>
      <c r="AG118" s="214" t="s">
        <v>137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2">
      <c r="A119" s="221"/>
      <c r="B119" s="222"/>
      <c r="C119" s="251"/>
      <c r="D119" s="244"/>
      <c r="E119" s="244"/>
      <c r="F119" s="244"/>
      <c r="G119" s="24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4"/>
      <c r="AA119" s="214"/>
      <c r="AB119" s="214"/>
      <c r="AC119" s="214"/>
      <c r="AD119" s="214"/>
      <c r="AE119" s="214"/>
      <c r="AF119" s="214"/>
      <c r="AG119" s="214" t="s">
        <v>139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35">
        <v>16</v>
      </c>
      <c r="B120" s="236" t="s">
        <v>234</v>
      </c>
      <c r="C120" s="248" t="s">
        <v>235</v>
      </c>
      <c r="D120" s="237" t="s">
        <v>173</v>
      </c>
      <c r="E120" s="238">
        <v>0.315</v>
      </c>
      <c r="F120" s="239"/>
      <c r="G120" s="240">
        <f>ROUND(E120*F120,2)</f>
        <v>0</v>
      </c>
      <c r="H120" s="239"/>
      <c r="I120" s="240">
        <f>ROUND(E120*H120,2)</f>
        <v>0</v>
      </c>
      <c r="J120" s="239"/>
      <c r="K120" s="240">
        <f>ROUND(E120*J120,2)</f>
        <v>0</v>
      </c>
      <c r="L120" s="240">
        <v>21</v>
      </c>
      <c r="M120" s="240">
        <f>G120*(1+L120/100)</f>
        <v>0</v>
      </c>
      <c r="N120" s="238">
        <v>0</v>
      </c>
      <c r="O120" s="238">
        <f>ROUND(E120*N120,2)</f>
        <v>0</v>
      </c>
      <c r="P120" s="238">
        <v>0</v>
      </c>
      <c r="Q120" s="238">
        <f>ROUND(E120*P120,2)</f>
        <v>0</v>
      </c>
      <c r="R120" s="240" t="s">
        <v>236</v>
      </c>
      <c r="S120" s="240" t="s">
        <v>130</v>
      </c>
      <c r="T120" s="241" t="s">
        <v>130</v>
      </c>
      <c r="U120" s="224">
        <v>1.0900000000000001</v>
      </c>
      <c r="V120" s="224">
        <f>ROUND(E120*U120,2)</f>
        <v>0.34</v>
      </c>
      <c r="W120" s="224"/>
      <c r="X120" s="224" t="s">
        <v>131</v>
      </c>
      <c r="Y120" s="224" t="s">
        <v>132</v>
      </c>
      <c r="Z120" s="214"/>
      <c r="AA120" s="214"/>
      <c r="AB120" s="214"/>
      <c r="AC120" s="214"/>
      <c r="AD120" s="214"/>
      <c r="AE120" s="214"/>
      <c r="AF120" s="214"/>
      <c r="AG120" s="214" t="s">
        <v>133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>
      <c r="A121" s="221"/>
      <c r="B121" s="222"/>
      <c r="C121" s="249" t="s">
        <v>237</v>
      </c>
      <c r="D121" s="243"/>
      <c r="E121" s="243"/>
      <c r="F121" s="243"/>
      <c r="G121" s="243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4"/>
      <c r="AA121" s="214"/>
      <c r="AB121" s="214"/>
      <c r="AC121" s="214"/>
      <c r="AD121" s="214"/>
      <c r="AE121" s="214"/>
      <c r="AF121" s="214"/>
      <c r="AG121" s="214" t="s">
        <v>135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2">
      <c r="A122" s="221"/>
      <c r="B122" s="222"/>
      <c r="C122" s="250" t="s">
        <v>238</v>
      </c>
      <c r="D122" s="225"/>
      <c r="E122" s="226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4"/>
      <c r="AA122" s="214"/>
      <c r="AB122" s="214"/>
      <c r="AC122" s="214"/>
      <c r="AD122" s="214"/>
      <c r="AE122" s="214"/>
      <c r="AF122" s="214"/>
      <c r="AG122" s="214" t="s">
        <v>137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>
      <c r="A123" s="221"/>
      <c r="B123" s="222"/>
      <c r="C123" s="250" t="s">
        <v>239</v>
      </c>
      <c r="D123" s="225"/>
      <c r="E123" s="226">
        <v>0.315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4"/>
      <c r="AA123" s="214"/>
      <c r="AB123" s="214"/>
      <c r="AC123" s="214"/>
      <c r="AD123" s="214"/>
      <c r="AE123" s="214"/>
      <c r="AF123" s="214"/>
      <c r="AG123" s="214" t="s">
        <v>137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2">
      <c r="A124" s="221"/>
      <c r="B124" s="222"/>
      <c r="C124" s="251"/>
      <c r="D124" s="244"/>
      <c r="E124" s="244"/>
      <c r="F124" s="244"/>
      <c r="G124" s="24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4"/>
      <c r="AA124" s="214"/>
      <c r="AB124" s="214"/>
      <c r="AC124" s="214"/>
      <c r="AD124" s="214"/>
      <c r="AE124" s="214"/>
      <c r="AF124" s="214"/>
      <c r="AG124" s="214" t="s">
        <v>139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35">
        <v>17</v>
      </c>
      <c r="B125" s="236" t="s">
        <v>240</v>
      </c>
      <c r="C125" s="248" t="s">
        <v>241</v>
      </c>
      <c r="D125" s="237" t="s">
        <v>128</v>
      </c>
      <c r="E125" s="238">
        <v>4.125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0.75</v>
      </c>
      <c r="O125" s="238">
        <f>ROUND(E125*N125,2)</f>
        <v>3.09</v>
      </c>
      <c r="P125" s="238">
        <v>0</v>
      </c>
      <c r="Q125" s="238">
        <f>ROUND(E125*P125,2)</f>
        <v>0</v>
      </c>
      <c r="R125" s="240" t="s">
        <v>236</v>
      </c>
      <c r="S125" s="240" t="s">
        <v>130</v>
      </c>
      <c r="T125" s="241" t="s">
        <v>130</v>
      </c>
      <c r="U125" s="224">
        <v>1.1000000000000001</v>
      </c>
      <c r="V125" s="224">
        <f>ROUND(E125*U125,2)</f>
        <v>4.54</v>
      </c>
      <c r="W125" s="224"/>
      <c r="X125" s="224" t="s">
        <v>131</v>
      </c>
      <c r="Y125" s="224" t="s">
        <v>132</v>
      </c>
      <c r="Z125" s="214"/>
      <c r="AA125" s="214"/>
      <c r="AB125" s="214"/>
      <c r="AC125" s="214"/>
      <c r="AD125" s="214"/>
      <c r="AE125" s="214"/>
      <c r="AF125" s="214"/>
      <c r="AG125" s="214" t="s">
        <v>133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2">
      <c r="A126" s="221"/>
      <c r="B126" s="222"/>
      <c r="C126" s="249" t="s">
        <v>242</v>
      </c>
      <c r="D126" s="243"/>
      <c r="E126" s="243"/>
      <c r="F126" s="243"/>
      <c r="G126" s="243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4"/>
      <c r="AA126" s="214"/>
      <c r="AB126" s="214"/>
      <c r="AC126" s="214"/>
      <c r="AD126" s="214"/>
      <c r="AE126" s="214"/>
      <c r="AF126" s="214"/>
      <c r="AG126" s="214" t="s">
        <v>135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2">
      <c r="A127" s="221"/>
      <c r="B127" s="222"/>
      <c r="C127" s="250" t="s">
        <v>243</v>
      </c>
      <c r="D127" s="225"/>
      <c r="E127" s="226"/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137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>
      <c r="A128" s="221"/>
      <c r="B128" s="222"/>
      <c r="C128" s="250" t="s">
        <v>244</v>
      </c>
      <c r="D128" s="225"/>
      <c r="E128" s="226">
        <v>2.25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4"/>
      <c r="AA128" s="214"/>
      <c r="AB128" s="214"/>
      <c r="AC128" s="214"/>
      <c r="AD128" s="214"/>
      <c r="AE128" s="214"/>
      <c r="AF128" s="214"/>
      <c r="AG128" s="214" t="s">
        <v>137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>
      <c r="A129" s="221"/>
      <c r="B129" s="222"/>
      <c r="C129" s="250" t="s">
        <v>245</v>
      </c>
      <c r="D129" s="225"/>
      <c r="E129" s="226"/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4"/>
      <c r="AA129" s="214"/>
      <c r="AB129" s="214"/>
      <c r="AC129" s="214"/>
      <c r="AD129" s="214"/>
      <c r="AE129" s="214"/>
      <c r="AF129" s="214"/>
      <c r="AG129" s="214" t="s">
        <v>137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>
      <c r="A130" s="221"/>
      <c r="B130" s="222"/>
      <c r="C130" s="250" t="s">
        <v>246</v>
      </c>
      <c r="D130" s="225"/>
      <c r="E130" s="226">
        <v>1.875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4"/>
      <c r="AA130" s="214"/>
      <c r="AB130" s="214"/>
      <c r="AC130" s="214"/>
      <c r="AD130" s="214"/>
      <c r="AE130" s="214"/>
      <c r="AF130" s="214"/>
      <c r="AG130" s="214" t="s">
        <v>137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2">
      <c r="A131" s="221"/>
      <c r="B131" s="222"/>
      <c r="C131" s="251"/>
      <c r="D131" s="244"/>
      <c r="E131" s="244"/>
      <c r="F131" s="244"/>
      <c r="G131" s="24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4"/>
      <c r="AA131" s="214"/>
      <c r="AB131" s="214"/>
      <c r="AC131" s="214"/>
      <c r="AD131" s="214"/>
      <c r="AE131" s="214"/>
      <c r="AF131" s="214"/>
      <c r="AG131" s="214" t="s">
        <v>139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35">
        <v>18</v>
      </c>
      <c r="B132" s="236" t="s">
        <v>247</v>
      </c>
      <c r="C132" s="248" t="s">
        <v>248</v>
      </c>
      <c r="D132" s="237" t="s">
        <v>173</v>
      </c>
      <c r="E132" s="238">
        <v>0.57599999999999996</v>
      </c>
      <c r="F132" s="239"/>
      <c r="G132" s="240">
        <f>ROUND(E132*F132,2)</f>
        <v>0</v>
      </c>
      <c r="H132" s="239"/>
      <c r="I132" s="240">
        <f>ROUND(E132*H132,2)</f>
        <v>0</v>
      </c>
      <c r="J132" s="239"/>
      <c r="K132" s="240">
        <f>ROUND(E132*J132,2)</f>
        <v>0</v>
      </c>
      <c r="L132" s="240">
        <v>21</v>
      </c>
      <c r="M132" s="240">
        <f>G132*(1+L132/100)</f>
        <v>0</v>
      </c>
      <c r="N132" s="238">
        <v>2.5249999999999999</v>
      </c>
      <c r="O132" s="238">
        <f>ROUND(E132*N132,2)</f>
        <v>1.45</v>
      </c>
      <c r="P132" s="238">
        <v>0</v>
      </c>
      <c r="Q132" s="238">
        <f>ROUND(E132*P132,2)</f>
        <v>0</v>
      </c>
      <c r="R132" s="240" t="s">
        <v>236</v>
      </c>
      <c r="S132" s="240" t="s">
        <v>130</v>
      </c>
      <c r="T132" s="241" t="s">
        <v>130</v>
      </c>
      <c r="U132" s="224">
        <v>0.48</v>
      </c>
      <c r="V132" s="224">
        <f>ROUND(E132*U132,2)</f>
        <v>0.28000000000000003</v>
      </c>
      <c r="W132" s="224"/>
      <c r="X132" s="224" t="s">
        <v>131</v>
      </c>
      <c r="Y132" s="224" t="s">
        <v>132</v>
      </c>
      <c r="Z132" s="214"/>
      <c r="AA132" s="214"/>
      <c r="AB132" s="214"/>
      <c r="AC132" s="214"/>
      <c r="AD132" s="214"/>
      <c r="AE132" s="214"/>
      <c r="AF132" s="214"/>
      <c r="AG132" s="214" t="s">
        <v>133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2">
      <c r="A133" s="221"/>
      <c r="B133" s="222"/>
      <c r="C133" s="250" t="s">
        <v>249</v>
      </c>
      <c r="D133" s="225"/>
      <c r="E133" s="226"/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4"/>
      <c r="AA133" s="214"/>
      <c r="AB133" s="214"/>
      <c r="AC133" s="214"/>
      <c r="AD133" s="214"/>
      <c r="AE133" s="214"/>
      <c r="AF133" s="214"/>
      <c r="AG133" s="214" t="s">
        <v>137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>
      <c r="A134" s="221"/>
      <c r="B134" s="222"/>
      <c r="C134" s="250" t="s">
        <v>210</v>
      </c>
      <c r="D134" s="225"/>
      <c r="E134" s="226">
        <v>0.28799999999999998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4"/>
      <c r="AA134" s="214"/>
      <c r="AB134" s="214"/>
      <c r="AC134" s="214"/>
      <c r="AD134" s="214"/>
      <c r="AE134" s="214"/>
      <c r="AF134" s="214"/>
      <c r="AG134" s="214" t="s">
        <v>137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3">
      <c r="A135" s="221"/>
      <c r="B135" s="222"/>
      <c r="C135" s="250" t="s">
        <v>250</v>
      </c>
      <c r="D135" s="225"/>
      <c r="E135" s="226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4"/>
      <c r="AA135" s="214"/>
      <c r="AB135" s="214"/>
      <c r="AC135" s="214"/>
      <c r="AD135" s="214"/>
      <c r="AE135" s="214"/>
      <c r="AF135" s="214"/>
      <c r="AG135" s="214" t="s">
        <v>137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3">
      <c r="A136" s="221"/>
      <c r="B136" s="222"/>
      <c r="C136" s="250" t="s">
        <v>210</v>
      </c>
      <c r="D136" s="225"/>
      <c r="E136" s="226">
        <v>0.28799999999999998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4"/>
      <c r="AA136" s="214"/>
      <c r="AB136" s="214"/>
      <c r="AC136" s="214"/>
      <c r="AD136" s="214"/>
      <c r="AE136" s="214"/>
      <c r="AF136" s="214"/>
      <c r="AG136" s="214" t="s">
        <v>137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2">
      <c r="A137" s="221"/>
      <c r="B137" s="222"/>
      <c r="C137" s="251"/>
      <c r="D137" s="244"/>
      <c r="E137" s="244"/>
      <c r="F137" s="244"/>
      <c r="G137" s="24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4"/>
      <c r="AA137" s="214"/>
      <c r="AB137" s="214"/>
      <c r="AC137" s="214"/>
      <c r="AD137" s="214"/>
      <c r="AE137" s="214"/>
      <c r="AF137" s="214"/>
      <c r="AG137" s="214" t="s">
        <v>139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>
      <c r="A138" s="235">
        <v>19</v>
      </c>
      <c r="B138" s="236" t="s">
        <v>251</v>
      </c>
      <c r="C138" s="248" t="s">
        <v>252</v>
      </c>
      <c r="D138" s="237" t="s">
        <v>128</v>
      </c>
      <c r="E138" s="238">
        <v>1.92</v>
      </c>
      <c r="F138" s="239"/>
      <c r="G138" s="240">
        <f>ROUND(E138*F138,2)</f>
        <v>0</v>
      </c>
      <c r="H138" s="239"/>
      <c r="I138" s="240">
        <f>ROUND(E138*H138,2)</f>
        <v>0</v>
      </c>
      <c r="J138" s="239"/>
      <c r="K138" s="240">
        <f>ROUND(E138*J138,2)</f>
        <v>0</v>
      </c>
      <c r="L138" s="240">
        <v>21</v>
      </c>
      <c r="M138" s="240">
        <f>G138*(1+L138/100)</f>
        <v>0</v>
      </c>
      <c r="N138" s="238">
        <v>3.6400000000000002E-2</v>
      </c>
      <c r="O138" s="238">
        <f>ROUND(E138*N138,2)</f>
        <v>7.0000000000000007E-2</v>
      </c>
      <c r="P138" s="238">
        <v>0</v>
      </c>
      <c r="Q138" s="238">
        <f>ROUND(E138*P138,2)</f>
        <v>0</v>
      </c>
      <c r="R138" s="240" t="s">
        <v>236</v>
      </c>
      <c r="S138" s="240" t="s">
        <v>130</v>
      </c>
      <c r="T138" s="241" t="s">
        <v>130</v>
      </c>
      <c r="U138" s="224">
        <v>0.53</v>
      </c>
      <c r="V138" s="224">
        <f>ROUND(E138*U138,2)</f>
        <v>1.02</v>
      </c>
      <c r="W138" s="224"/>
      <c r="X138" s="224" t="s">
        <v>131</v>
      </c>
      <c r="Y138" s="224" t="s">
        <v>132</v>
      </c>
      <c r="Z138" s="214"/>
      <c r="AA138" s="214"/>
      <c r="AB138" s="214"/>
      <c r="AC138" s="214"/>
      <c r="AD138" s="214"/>
      <c r="AE138" s="214"/>
      <c r="AF138" s="214"/>
      <c r="AG138" s="214" t="s">
        <v>133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2.5" outlineLevel="2">
      <c r="A139" s="221"/>
      <c r="B139" s="222"/>
      <c r="C139" s="249" t="s">
        <v>253</v>
      </c>
      <c r="D139" s="243"/>
      <c r="E139" s="243"/>
      <c r="F139" s="243"/>
      <c r="G139" s="243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4"/>
      <c r="AA139" s="214"/>
      <c r="AB139" s="214"/>
      <c r="AC139" s="214"/>
      <c r="AD139" s="214"/>
      <c r="AE139" s="214"/>
      <c r="AF139" s="214"/>
      <c r="AG139" s="214" t="s">
        <v>135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42" t="str">
        <f>C139</f>
        <v>bednění svislé nebo šikmé (odkloněné), půdorysně přímé nebo zalomené, stěn základových patek ve volných nebo zapažených jámách, rýhách, šachtách, včetně případných vzpěr,</v>
      </c>
      <c r="BB139" s="214"/>
      <c r="BC139" s="214"/>
      <c r="BD139" s="214"/>
      <c r="BE139" s="214"/>
      <c r="BF139" s="214"/>
      <c r="BG139" s="214"/>
      <c r="BH139" s="214"/>
    </row>
    <row r="140" spans="1:60" outlineLevel="2">
      <c r="A140" s="221"/>
      <c r="B140" s="222"/>
      <c r="C140" s="250" t="s">
        <v>254</v>
      </c>
      <c r="D140" s="225"/>
      <c r="E140" s="226"/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4"/>
      <c r="AA140" s="214"/>
      <c r="AB140" s="214"/>
      <c r="AC140" s="214"/>
      <c r="AD140" s="214"/>
      <c r="AE140" s="214"/>
      <c r="AF140" s="214"/>
      <c r="AG140" s="214" t="s">
        <v>137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>
      <c r="A141" s="221"/>
      <c r="B141" s="222"/>
      <c r="C141" s="250" t="s">
        <v>255</v>
      </c>
      <c r="D141" s="225"/>
      <c r="E141" s="226">
        <v>1.92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4"/>
      <c r="AA141" s="214"/>
      <c r="AB141" s="214"/>
      <c r="AC141" s="214"/>
      <c r="AD141" s="214"/>
      <c r="AE141" s="214"/>
      <c r="AF141" s="214"/>
      <c r="AG141" s="214" t="s">
        <v>137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2">
      <c r="A142" s="221"/>
      <c r="B142" s="222"/>
      <c r="C142" s="251"/>
      <c r="D142" s="244"/>
      <c r="E142" s="244"/>
      <c r="F142" s="244"/>
      <c r="G142" s="24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4"/>
      <c r="AA142" s="214"/>
      <c r="AB142" s="214"/>
      <c r="AC142" s="214"/>
      <c r="AD142" s="214"/>
      <c r="AE142" s="214"/>
      <c r="AF142" s="214"/>
      <c r="AG142" s="214" t="s">
        <v>139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>
      <c r="A143" s="235">
        <v>20</v>
      </c>
      <c r="B143" s="236" t="s">
        <v>256</v>
      </c>
      <c r="C143" s="248" t="s">
        <v>257</v>
      </c>
      <c r="D143" s="237" t="s">
        <v>128</v>
      </c>
      <c r="E143" s="238">
        <v>1.92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38">
        <v>0</v>
      </c>
      <c r="O143" s="238">
        <f>ROUND(E143*N143,2)</f>
        <v>0</v>
      </c>
      <c r="P143" s="238">
        <v>0</v>
      </c>
      <c r="Q143" s="238">
        <f>ROUND(E143*P143,2)</f>
        <v>0</v>
      </c>
      <c r="R143" s="240" t="s">
        <v>236</v>
      </c>
      <c r="S143" s="240" t="s">
        <v>130</v>
      </c>
      <c r="T143" s="241" t="s">
        <v>130</v>
      </c>
      <c r="U143" s="224">
        <v>0.32</v>
      </c>
      <c r="V143" s="224">
        <f>ROUND(E143*U143,2)</f>
        <v>0.61</v>
      </c>
      <c r="W143" s="224"/>
      <c r="X143" s="224" t="s">
        <v>131</v>
      </c>
      <c r="Y143" s="224" t="s">
        <v>132</v>
      </c>
      <c r="Z143" s="214"/>
      <c r="AA143" s="214"/>
      <c r="AB143" s="214"/>
      <c r="AC143" s="214"/>
      <c r="AD143" s="214"/>
      <c r="AE143" s="214"/>
      <c r="AF143" s="214"/>
      <c r="AG143" s="214" t="s">
        <v>133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2.5" outlineLevel="2">
      <c r="A144" s="221"/>
      <c r="B144" s="222"/>
      <c r="C144" s="249" t="s">
        <v>253</v>
      </c>
      <c r="D144" s="243"/>
      <c r="E144" s="243"/>
      <c r="F144" s="243"/>
      <c r="G144" s="243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4"/>
      <c r="AA144" s="214"/>
      <c r="AB144" s="214"/>
      <c r="AC144" s="214"/>
      <c r="AD144" s="214"/>
      <c r="AE144" s="214"/>
      <c r="AF144" s="214"/>
      <c r="AG144" s="214" t="s">
        <v>135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42" t="str">
        <f>C144</f>
        <v>bednění svislé nebo šikmé (odkloněné), půdorysně přímé nebo zalomené, stěn základových patek ve volných nebo zapažených jámách, rýhách, šachtách, včetně případných vzpěr,</v>
      </c>
      <c r="BB144" s="214"/>
      <c r="BC144" s="214"/>
      <c r="BD144" s="214"/>
      <c r="BE144" s="214"/>
      <c r="BF144" s="214"/>
      <c r="BG144" s="214"/>
      <c r="BH144" s="214"/>
    </row>
    <row r="145" spans="1:60" outlineLevel="2">
      <c r="A145" s="221"/>
      <c r="B145" s="222"/>
      <c r="C145" s="252" t="s">
        <v>258</v>
      </c>
      <c r="D145" s="245"/>
      <c r="E145" s="245"/>
      <c r="F145" s="245"/>
      <c r="G145" s="245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4"/>
      <c r="AA145" s="214"/>
      <c r="AB145" s="214"/>
      <c r="AC145" s="214"/>
      <c r="AD145" s="214"/>
      <c r="AE145" s="214"/>
      <c r="AF145" s="214"/>
      <c r="AG145" s="214" t="s">
        <v>144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2">
      <c r="A146" s="221"/>
      <c r="B146" s="222"/>
      <c r="C146" s="250" t="s">
        <v>259</v>
      </c>
      <c r="D146" s="225"/>
      <c r="E146" s="226"/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4"/>
      <c r="AA146" s="214"/>
      <c r="AB146" s="214"/>
      <c r="AC146" s="214"/>
      <c r="AD146" s="214"/>
      <c r="AE146" s="214"/>
      <c r="AF146" s="214"/>
      <c r="AG146" s="214" t="s">
        <v>137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3">
      <c r="A147" s="221"/>
      <c r="B147" s="222"/>
      <c r="C147" s="250" t="s">
        <v>254</v>
      </c>
      <c r="D147" s="225"/>
      <c r="E147" s="226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4"/>
      <c r="AA147" s="214"/>
      <c r="AB147" s="214"/>
      <c r="AC147" s="214"/>
      <c r="AD147" s="214"/>
      <c r="AE147" s="214"/>
      <c r="AF147" s="214"/>
      <c r="AG147" s="214" t="s">
        <v>137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3">
      <c r="A148" s="221"/>
      <c r="B148" s="222"/>
      <c r="C148" s="250" t="s">
        <v>255</v>
      </c>
      <c r="D148" s="225"/>
      <c r="E148" s="226">
        <v>1.92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4"/>
      <c r="AA148" s="214"/>
      <c r="AB148" s="214"/>
      <c r="AC148" s="214"/>
      <c r="AD148" s="214"/>
      <c r="AE148" s="214"/>
      <c r="AF148" s="214"/>
      <c r="AG148" s="214" t="s">
        <v>137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2">
      <c r="A149" s="221"/>
      <c r="B149" s="222"/>
      <c r="C149" s="251"/>
      <c r="D149" s="244"/>
      <c r="E149" s="244"/>
      <c r="F149" s="244"/>
      <c r="G149" s="24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4"/>
      <c r="AA149" s="214"/>
      <c r="AB149" s="214"/>
      <c r="AC149" s="214"/>
      <c r="AD149" s="214"/>
      <c r="AE149" s="214"/>
      <c r="AF149" s="214"/>
      <c r="AG149" s="214" t="s">
        <v>139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>
      <c r="A150" s="235">
        <v>21</v>
      </c>
      <c r="B150" s="236" t="s">
        <v>260</v>
      </c>
      <c r="C150" s="248" t="s">
        <v>261</v>
      </c>
      <c r="D150" s="237" t="s">
        <v>225</v>
      </c>
      <c r="E150" s="238">
        <v>0.53549999999999998</v>
      </c>
      <c r="F150" s="239"/>
      <c r="G150" s="240">
        <f>ROUND(E150*F150,2)</f>
        <v>0</v>
      </c>
      <c r="H150" s="239"/>
      <c r="I150" s="240">
        <f>ROUND(E150*H150,2)</f>
        <v>0</v>
      </c>
      <c r="J150" s="239"/>
      <c r="K150" s="240">
        <f>ROUND(E150*J150,2)</f>
        <v>0</v>
      </c>
      <c r="L150" s="240">
        <v>21</v>
      </c>
      <c r="M150" s="240">
        <f>G150*(1+L150/100)</f>
        <v>0</v>
      </c>
      <c r="N150" s="238">
        <v>1</v>
      </c>
      <c r="O150" s="238">
        <f>ROUND(E150*N150,2)</f>
        <v>0.54</v>
      </c>
      <c r="P150" s="238">
        <v>0</v>
      </c>
      <c r="Q150" s="238">
        <f>ROUND(E150*P150,2)</f>
        <v>0</v>
      </c>
      <c r="R150" s="240" t="s">
        <v>262</v>
      </c>
      <c r="S150" s="240" t="s">
        <v>130</v>
      </c>
      <c r="T150" s="241" t="s">
        <v>130</v>
      </c>
      <c r="U150" s="224">
        <v>0</v>
      </c>
      <c r="V150" s="224">
        <f>ROUND(E150*U150,2)</f>
        <v>0</v>
      </c>
      <c r="W150" s="224"/>
      <c r="X150" s="224" t="s">
        <v>263</v>
      </c>
      <c r="Y150" s="224" t="s">
        <v>132</v>
      </c>
      <c r="Z150" s="214"/>
      <c r="AA150" s="214"/>
      <c r="AB150" s="214"/>
      <c r="AC150" s="214"/>
      <c r="AD150" s="214"/>
      <c r="AE150" s="214"/>
      <c r="AF150" s="214"/>
      <c r="AG150" s="214" t="s">
        <v>264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2">
      <c r="A151" s="221"/>
      <c r="B151" s="222"/>
      <c r="C151" s="250" t="s">
        <v>265</v>
      </c>
      <c r="D151" s="225"/>
      <c r="E151" s="226"/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4"/>
      <c r="AA151" s="214"/>
      <c r="AB151" s="214"/>
      <c r="AC151" s="214"/>
      <c r="AD151" s="214"/>
      <c r="AE151" s="214"/>
      <c r="AF151" s="214"/>
      <c r="AG151" s="214" t="s">
        <v>137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3">
      <c r="A152" s="221"/>
      <c r="B152" s="222"/>
      <c r="C152" s="250" t="s">
        <v>266</v>
      </c>
      <c r="D152" s="225"/>
      <c r="E152" s="226">
        <v>0.53549999999999998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4"/>
      <c r="AA152" s="214"/>
      <c r="AB152" s="214"/>
      <c r="AC152" s="214"/>
      <c r="AD152" s="214"/>
      <c r="AE152" s="214"/>
      <c r="AF152" s="214"/>
      <c r="AG152" s="214" t="s">
        <v>137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2">
      <c r="A153" s="221"/>
      <c r="B153" s="222"/>
      <c r="C153" s="251"/>
      <c r="D153" s="244"/>
      <c r="E153" s="244"/>
      <c r="F153" s="244"/>
      <c r="G153" s="24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4"/>
      <c r="AA153" s="214"/>
      <c r="AB153" s="214"/>
      <c r="AC153" s="214"/>
      <c r="AD153" s="214"/>
      <c r="AE153" s="214"/>
      <c r="AF153" s="214"/>
      <c r="AG153" s="214" t="s">
        <v>139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>
      <c r="A154" s="228" t="s">
        <v>124</v>
      </c>
      <c r="B154" s="229" t="s">
        <v>72</v>
      </c>
      <c r="C154" s="247" t="s">
        <v>73</v>
      </c>
      <c r="D154" s="230"/>
      <c r="E154" s="231"/>
      <c r="F154" s="232"/>
      <c r="G154" s="232">
        <f>SUMIF(AG155:AG191,"&lt;&gt;NOR",G155:G191)</f>
        <v>0</v>
      </c>
      <c r="H154" s="232"/>
      <c r="I154" s="232">
        <f>SUM(I155:I191)</f>
        <v>0</v>
      </c>
      <c r="J154" s="232"/>
      <c r="K154" s="232">
        <f>SUM(K155:K191)</f>
        <v>0</v>
      </c>
      <c r="L154" s="232"/>
      <c r="M154" s="232">
        <f>SUM(M155:M191)</f>
        <v>0</v>
      </c>
      <c r="N154" s="231"/>
      <c r="O154" s="231">
        <f>SUM(O155:O191)</f>
        <v>9.09</v>
      </c>
      <c r="P154" s="231"/>
      <c r="Q154" s="231">
        <f>SUM(Q155:Q191)</f>
        <v>0</v>
      </c>
      <c r="R154" s="232"/>
      <c r="S154" s="232"/>
      <c r="T154" s="233"/>
      <c r="U154" s="227"/>
      <c r="V154" s="227">
        <f>SUM(V155:V191)</f>
        <v>12.32</v>
      </c>
      <c r="W154" s="227"/>
      <c r="X154" s="227"/>
      <c r="Y154" s="227"/>
      <c r="AG154" t="s">
        <v>125</v>
      </c>
    </row>
    <row r="155" spans="1:60" outlineLevel="1">
      <c r="A155" s="235">
        <v>22</v>
      </c>
      <c r="B155" s="236" t="s">
        <v>267</v>
      </c>
      <c r="C155" s="248" t="s">
        <v>268</v>
      </c>
      <c r="D155" s="237" t="s">
        <v>128</v>
      </c>
      <c r="E155" s="238">
        <v>17.138000000000002</v>
      </c>
      <c r="F155" s="239"/>
      <c r="G155" s="240">
        <f>ROUND(E155*F155,2)</f>
        <v>0</v>
      </c>
      <c r="H155" s="239"/>
      <c r="I155" s="240">
        <f>ROUND(E155*H155,2)</f>
        <v>0</v>
      </c>
      <c r="J155" s="239"/>
      <c r="K155" s="240">
        <f>ROUND(E155*J155,2)</f>
        <v>0</v>
      </c>
      <c r="L155" s="240">
        <v>21</v>
      </c>
      <c r="M155" s="240">
        <f>G155*(1+L155/100)</f>
        <v>0</v>
      </c>
      <c r="N155" s="238">
        <v>0.32250000000000001</v>
      </c>
      <c r="O155" s="238">
        <f>ROUND(E155*N155,2)</f>
        <v>5.53</v>
      </c>
      <c r="P155" s="238">
        <v>0</v>
      </c>
      <c r="Q155" s="238">
        <f>ROUND(E155*P155,2)</f>
        <v>0</v>
      </c>
      <c r="R155" s="240" t="s">
        <v>148</v>
      </c>
      <c r="S155" s="240" t="s">
        <v>130</v>
      </c>
      <c r="T155" s="241" t="s">
        <v>130</v>
      </c>
      <c r="U155" s="224">
        <v>0.03</v>
      </c>
      <c r="V155" s="224">
        <f>ROUND(E155*U155,2)</f>
        <v>0.51</v>
      </c>
      <c r="W155" s="224"/>
      <c r="X155" s="224" t="s">
        <v>131</v>
      </c>
      <c r="Y155" s="224" t="s">
        <v>132</v>
      </c>
      <c r="Z155" s="214"/>
      <c r="AA155" s="214"/>
      <c r="AB155" s="214"/>
      <c r="AC155" s="214"/>
      <c r="AD155" s="214"/>
      <c r="AE155" s="214"/>
      <c r="AF155" s="214"/>
      <c r="AG155" s="214" t="s">
        <v>133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2">
      <c r="A156" s="221"/>
      <c r="B156" s="222"/>
      <c r="C156" s="249" t="s">
        <v>269</v>
      </c>
      <c r="D156" s="243"/>
      <c r="E156" s="243"/>
      <c r="F156" s="243"/>
      <c r="G156" s="243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4"/>
      <c r="AA156" s="214"/>
      <c r="AB156" s="214"/>
      <c r="AC156" s="214"/>
      <c r="AD156" s="214"/>
      <c r="AE156" s="214"/>
      <c r="AF156" s="214"/>
      <c r="AG156" s="214" t="s">
        <v>135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2">
      <c r="A157" s="221"/>
      <c r="B157" s="222"/>
      <c r="C157" s="250" t="s">
        <v>270</v>
      </c>
      <c r="D157" s="225"/>
      <c r="E157" s="226"/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4"/>
      <c r="AA157" s="214"/>
      <c r="AB157" s="214"/>
      <c r="AC157" s="214"/>
      <c r="AD157" s="214"/>
      <c r="AE157" s="214"/>
      <c r="AF157" s="214"/>
      <c r="AG157" s="214" t="s">
        <v>137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3">
      <c r="A158" s="221"/>
      <c r="B158" s="222"/>
      <c r="C158" s="250" t="s">
        <v>271</v>
      </c>
      <c r="D158" s="225"/>
      <c r="E158" s="226"/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4"/>
      <c r="AA158" s="214"/>
      <c r="AB158" s="214"/>
      <c r="AC158" s="214"/>
      <c r="AD158" s="214"/>
      <c r="AE158" s="214"/>
      <c r="AF158" s="214"/>
      <c r="AG158" s="214" t="s">
        <v>137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3">
      <c r="A159" s="221"/>
      <c r="B159" s="222"/>
      <c r="C159" s="250" t="s">
        <v>272</v>
      </c>
      <c r="D159" s="225"/>
      <c r="E159" s="226">
        <v>3.45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4"/>
      <c r="AA159" s="214"/>
      <c r="AB159" s="214"/>
      <c r="AC159" s="214"/>
      <c r="AD159" s="214"/>
      <c r="AE159" s="214"/>
      <c r="AF159" s="214"/>
      <c r="AG159" s="214" t="s">
        <v>137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3">
      <c r="A160" s="221"/>
      <c r="B160" s="222"/>
      <c r="C160" s="250" t="s">
        <v>273</v>
      </c>
      <c r="D160" s="225"/>
      <c r="E160" s="226"/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4"/>
      <c r="AA160" s="214"/>
      <c r="AB160" s="214"/>
      <c r="AC160" s="214"/>
      <c r="AD160" s="214"/>
      <c r="AE160" s="214"/>
      <c r="AF160" s="214"/>
      <c r="AG160" s="214" t="s">
        <v>137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3">
      <c r="A161" s="221"/>
      <c r="B161" s="222"/>
      <c r="C161" s="250" t="s">
        <v>274</v>
      </c>
      <c r="D161" s="225"/>
      <c r="E161" s="226">
        <v>3.79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4"/>
      <c r="AA161" s="214"/>
      <c r="AB161" s="214"/>
      <c r="AC161" s="214"/>
      <c r="AD161" s="214"/>
      <c r="AE161" s="214"/>
      <c r="AF161" s="214"/>
      <c r="AG161" s="214" t="s">
        <v>137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3">
      <c r="A162" s="221"/>
      <c r="B162" s="222"/>
      <c r="C162" s="250" t="s">
        <v>275</v>
      </c>
      <c r="D162" s="225"/>
      <c r="E162" s="226"/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4"/>
      <c r="AA162" s="214"/>
      <c r="AB162" s="214"/>
      <c r="AC162" s="214"/>
      <c r="AD162" s="214"/>
      <c r="AE162" s="214"/>
      <c r="AF162" s="214"/>
      <c r="AG162" s="214" t="s">
        <v>137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3">
      <c r="A163" s="221"/>
      <c r="B163" s="222"/>
      <c r="C163" s="250" t="s">
        <v>276</v>
      </c>
      <c r="D163" s="225"/>
      <c r="E163" s="226">
        <v>8.8979999999999997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4"/>
      <c r="AA163" s="214"/>
      <c r="AB163" s="214"/>
      <c r="AC163" s="214"/>
      <c r="AD163" s="214"/>
      <c r="AE163" s="214"/>
      <c r="AF163" s="214"/>
      <c r="AG163" s="214" t="s">
        <v>137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3">
      <c r="A164" s="221"/>
      <c r="B164" s="222"/>
      <c r="C164" s="250" t="s">
        <v>277</v>
      </c>
      <c r="D164" s="225"/>
      <c r="E164" s="226"/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4"/>
      <c r="AA164" s="214"/>
      <c r="AB164" s="214"/>
      <c r="AC164" s="214"/>
      <c r="AD164" s="214"/>
      <c r="AE164" s="214"/>
      <c r="AF164" s="214"/>
      <c r="AG164" s="214" t="s">
        <v>137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3">
      <c r="A165" s="221"/>
      <c r="B165" s="222"/>
      <c r="C165" s="250" t="s">
        <v>43</v>
      </c>
      <c r="D165" s="225"/>
      <c r="E165" s="226">
        <v>1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4"/>
      <c r="AA165" s="214"/>
      <c r="AB165" s="214"/>
      <c r="AC165" s="214"/>
      <c r="AD165" s="214"/>
      <c r="AE165" s="214"/>
      <c r="AF165" s="214"/>
      <c r="AG165" s="214" t="s">
        <v>137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2">
      <c r="A166" s="221"/>
      <c r="B166" s="222"/>
      <c r="C166" s="251"/>
      <c r="D166" s="244"/>
      <c r="E166" s="244"/>
      <c r="F166" s="244"/>
      <c r="G166" s="24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4"/>
      <c r="AA166" s="214"/>
      <c r="AB166" s="214"/>
      <c r="AC166" s="214"/>
      <c r="AD166" s="214"/>
      <c r="AE166" s="214"/>
      <c r="AF166" s="214"/>
      <c r="AG166" s="214" t="s">
        <v>139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>
      <c r="A167" s="235">
        <v>23</v>
      </c>
      <c r="B167" s="236" t="s">
        <v>278</v>
      </c>
      <c r="C167" s="248" t="s">
        <v>279</v>
      </c>
      <c r="D167" s="237" t="s">
        <v>128</v>
      </c>
      <c r="E167" s="238">
        <v>17.138000000000002</v>
      </c>
      <c r="F167" s="239"/>
      <c r="G167" s="240">
        <f>ROUND(E167*F167,2)</f>
        <v>0</v>
      </c>
      <c r="H167" s="239"/>
      <c r="I167" s="240">
        <f>ROUND(E167*H167,2)</f>
        <v>0</v>
      </c>
      <c r="J167" s="239"/>
      <c r="K167" s="240">
        <f>ROUND(E167*J167,2)</f>
        <v>0</v>
      </c>
      <c r="L167" s="240">
        <v>21</v>
      </c>
      <c r="M167" s="240">
        <f>G167*(1+L167/100)</f>
        <v>0</v>
      </c>
      <c r="N167" s="238">
        <v>7.3899999999999993E-2</v>
      </c>
      <c r="O167" s="238">
        <f>ROUND(E167*N167,2)</f>
        <v>1.27</v>
      </c>
      <c r="P167" s="238">
        <v>0</v>
      </c>
      <c r="Q167" s="238">
        <f>ROUND(E167*P167,2)</f>
        <v>0</v>
      </c>
      <c r="R167" s="240" t="s">
        <v>148</v>
      </c>
      <c r="S167" s="240" t="s">
        <v>130</v>
      </c>
      <c r="T167" s="241" t="s">
        <v>130</v>
      </c>
      <c r="U167" s="224">
        <v>0.45</v>
      </c>
      <c r="V167" s="224">
        <f>ROUND(E167*U167,2)</f>
        <v>7.71</v>
      </c>
      <c r="W167" s="224"/>
      <c r="X167" s="224" t="s">
        <v>131</v>
      </c>
      <c r="Y167" s="224" t="s">
        <v>132</v>
      </c>
      <c r="Z167" s="214"/>
      <c r="AA167" s="214"/>
      <c r="AB167" s="214"/>
      <c r="AC167" s="214"/>
      <c r="AD167" s="214"/>
      <c r="AE167" s="214"/>
      <c r="AF167" s="214"/>
      <c r="AG167" s="214" t="s">
        <v>133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ht="22.5" outlineLevel="2">
      <c r="A168" s="221"/>
      <c r="B168" s="222"/>
      <c r="C168" s="249" t="s">
        <v>280</v>
      </c>
      <c r="D168" s="243"/>
      <c r="E168" s="243"/>
      <c r="F168" s="243"/>
      <c r="G168" s="243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4"/>
      <c r="AA168" s="214"/>
      <c r="AB168" s="214"/>
      <c r="AC168" s="214"/>
      <c r="AD168" s="214"/>
      <c r="AE168" s="214"/>
      <c r="AF168" s="214"/>
      <c r="AG168" s="214" t="s">
        <v>135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42" t="str">
        <f>C168</f>
        <v>s provedením lože z kameniva drceného, s vyplněním spár, s dvojitým hutněním a se smetením přebytečného materiálu na krajnici. S dodáním hmot pro lože a výplň spár.</v>
      </c>
      <c r="BB168" s="214"/>
      <c r="BC168" s="214"/>
      <c r="BD168" s="214"/>
      <c r="BE168" s="214"/>
      <c r="BF168" s="214"/>
      <c r="BG168" s="214"/>
      <c r="BH168" s="214"/>
    </row>
    <row r="169" spans="1:60" outlineLevel="2">
      <c r="A169" s="221"/>
      <c r="B169" s="222"/>
      <c r="C169" s="250" t="s">
        <v>271</v>
      </c>
      <c r="D169" s="225"/>
      <c r="E169" s="226"/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4"/>
      <c r="AA169" s="214"/>
      <c r="AB169" s="214"/>
      <c r="AC169" s="214"/>
      <c r="AD169" s="214"/>
      <c r="AE169" s="214"/>
      <c r="AF169" s="214"/>
      <c r="AG169" s="214" t="s">
        <v>137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3">
      <c r="A170" s="221"/>
      <c r="B170" s="222"/>
      <c r="C170" s="250" t="s">
        <v>272</v>
      </c>
      <c r="D170" s="225"/>
      <c r="E170" s="226">
        <v>3.45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4"/>
      <c r="AA170" s="214"/>
      <c r="AB170" s="214"/>
      <c r="AC170" s="214"/>
      <c r="AD170" s="214"/>
      <c r="AE170" s="214"/>
      <c r="AF170" s="214"/>
      <c r="AG170" s="214" t="s">
        <v>137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>
      <c r="A171" s="221"/>
      <c r="B171" s="222"/>
      <c r="C171" s="250" t="s">
        <v>273</v>
      </c>
      <c r="D171" s="225"/>
      <c r="E171" s="226"/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4"/>
      <c r="AA171" s="214"/>
      <c r="AB171" s="214"/>
      <c r="AC171" s="214"/>
      <c r="AD171" s="214"/>
      <c r="AE171" s="214"/>
      <c r="AF171" s="214"/>
      <c r="AG171" s="214" t="s">
        <v>137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>
      <c r="A172" s="221"/>
      <c r="B172" s="222"/>
      <c r="C172" s="250" t="s">
        <v>274</v>
      </c>
      <c r="D172" s="225"/>
      <c r="E172" s="226">
        <v>3.79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4"/>
      <c r="AA172" s="214"/>
      <c r="AB172" s="214"/>
      <c r="AC172" s="214"/>
      <c r="AD172" s="214"/>
      <c r="AE172" s="214"/>
      <c r="AF172" s="214"/>
      <c r="AG172" s="214" t="s">
        <v>137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3">
      <c r="A173" s="221"/>
      <c r="B173" s="222"/>
      <c r="C173" s="250" t="s">
        <v>275</v>
      </c>
      <c r="D173" s="225"/>
      <c r="E173" s="226"/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4"/>
      <c r="AA173" s="214"/>
      <c r="AB173" s="214"/>
      <c r="AC173" s="214"/>
      <c r="AD173" s="214"/>
      <c r="AE173" s="214"/>
      <c r="AF173" s="214"/>
      <c r="AG173" s="214" t="s">
        <v>137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3">
      <c r="A174" s="221"/>
      <c r="B174" s="222"/>
      <c r="C174" s="250" t="s">
        <v>276</v>
      </c>
      <c r="D174" s="225"/>
      <c r="E174" s="226">
        <v>8.8979999999999997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4"/>
      <c r="AA174" s="214"/>
      <c r="AB174" s="214"/>
      <c r="AC174" s="214"/>
      <c r="AD174" s="214"/>
      <c r="AE174" s="214"/>
      <c r="AF174" s="214"/>
      <c r="AG174" s="214" t="s">
        <v>137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>
      <c r="A175" s="221"/>
      <c r="B175" s="222"/>
      <c r="C175" s="250" t="s">
        <v>277</v>
      </c>
      <c r="D175" s="225"/>
      <c r="E175" s="226"/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4"/>
      <c r="AA175" s="214"/>
      <c r="AB175" s="214"/>
      <c r="AC175" s="214"/>
      <c r="AD175" s="214"/>
      <c r="AE175" s="214"/>
      <c r="AF175" s="214"/>
      <c r="AG175" s="214" t="s">
        <v>137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3">
      <c r="A176" s="221"/>
      <c r="B176" s="222"/>
      <c r="C176" s="250" t="s">
        <v>43</v>
      </c>
      <c r="D176" s="225"/>
      <c r="E176" s="226">
        <v>1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24"/>
      <c r="Z176" s="214"/>
      <c r="AA176" s="214"/>
      <c r="AB176" s="214"/>
      <c r="AC176" s="214"/>
      <c r="AD176" s="214"/>
      <c r="AE176" s="214"/>
      <c r="AF176" s="214"/>
      <c r="AG176" s="214" t="s">
        <v>137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2">
      <c r="A177" s="221"/>
      <c r="B177" s="222"/>
      <c r="C177" s="251"/>
      <c r="D177" s="244"/>
      <c r="E177" s="244"/>
      <c r="F177" s="244"/>
      <c r="G177" s="24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4"/>
      <c r="AA177" s="214"/>
      <c r="AB177" s="214"/>
      <c r="AC177" s="214"/>
      <c r="AD177" s="214"/>
      <c r="AE177" s="214"/>
      <c r="AF177" s="214"/>
      <c r="AG177" s="214" t="s">
        <v>139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>
      <c r="A178" s="235">
        <v>24</v>
      </c>
      <c r="B178" s="236" t="s">
        <v>281</v>
      </c>
      <c r="C178" s="248" t="s">
        <v>282</v>
      </c>
      <c r="D178" s="237" t="s">
        <v>163</v>
      </c>
      <c r="E178" s="238">
        <v>10</v>
      </c>
      <c r="F178" s="239"/>
      <c r="G178" s="240">
        <f>ROUND(E178*F178,2)</f>
        <v>0</v>
      </c>
      <c r="H178" s="239"/>
      <c r="I178" s="240">
        <f>ROUND(E178*H178,2)</f>
        <v>0</v>
      </c>
      <c r="J178" s="239"/>
      <c r="K178" s="240">
        <f>ROUND(E178*J178,2)</f>
        <v>0</v>
      </c>
      <c r="L178" s="240">
        <v>21</v>
      </c>
      <c r="M178" s="240">
        <f>G178*(1+L178/100)</f>
        <v>0</v>
      </c>
      <c r="N178" s="238">
        <v>3.3E-4</v>
      </c>
      <c r="O178" s="238">
        <f>ROUND(E178*N178,2)</f>
        <v>0</v>
      </c>
      <c r="P178" s="238">
        <v>0</v>
      </c>
      <c r="Q178" s="238">
        <f>ROUND(E178*P178,2)</f>
        <v>0</v>
      </c>
      <c r="R178" s="240" t="s">
        <v>148</v>
      </c>
      <c r="S178" s="240" t="s">
        <v>130</v>
      </c>
      <c r="T178" s="241" t="s">
        <v>130</v>
      </c>
      <c r="U178" s="224">
        <v>0.41</v>
      </c>
      <c r="V178" s="224">
        <f>ROUND(E178*U178,2)</f>
        <v>4.0999999999999996</v>
      </c>
      <c r="W178" s="224"/>
      <c r="X178" s="224" t="s">
        <v>131</v>
      </c>
      <c r="Y178" s="224" t="s">
        <v>132</v>
      </c>
      <c r="Z178" s="214"/>
      <c r="AA178" s="214"/>
      <c r="AB178" s="214"/>
      <c r="AC178" s="214"/>
      <c r="AD178" s="214"/>
      <c r="AE178" s="214"/>
      <c r="AF178" s="214"/>
      <c r="AG178" s="214" t="s">
        <v>133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2">
      <c r="A179" s="221"/>
      <c r="B179" s="222"/>
      <c r="C179" s="250" t="s">
        <v>283</v>
      </c>
      <c r="D179" s="225"/>
      <c r="E179" s="226"/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4"/>
      <c r="AA179" s="214"/>
      <c r="AB179" s="214"/>
      <c r="AC179" s="214"/>
      <c r="AD179" s="214"/>
      <c r="AE179" s="214"/>
      <c r="AF179" s="214"/>
      <c r="AG179" s="214" t="s">
        <v>137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>
      <c r="A180" s="221"/>
      <c r="B180" s="222"/>
      <c r="C180" s="250" t="s">
        <v>284</v>
      </c>
      <c r="D180" s="225"/>
      <c r="E180" s="226">
        <v>10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4"/>
      <c r="AA180" s="214"/>
      <c r="AB180" s="214"/>
      <c r="AC180" s="214"/>
      <c r="AD180" s="214"/>
      <c r="AE180" s="214"/>
      <c r="AF180" s="214"/>
      <c r="AG180" s="214" t="s">
        <v>137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2">
      <c r="A181" s="221"/>
      <c r="B181" s="222"/>
      <c r="C181" s="251"/>
      <c r="D181" s="244"/>
      <c r="E181" s="244"/>
      <c r="F181" s="244"/>
      <c r="G181" s="24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4"/>
      <c r="AA181" s="214"/>
      <c r="AB181" s="214"/>
      <c r="AC181" s="214"/>
      <c r="AD181" s="214"/>
      <c r="AE181" s="214"/>
      <c r="AF181" s="214"/>
      <c r="AG181" s="214" t="s">
        <v>139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ht="22.5" outlineLevel="1">
      <c r="A182" s="235">
        <v>25</v>
      </c>
      <c r="B182" s="236" t="s">
        <v>285</v>
      </c>
      <c r="C182" s="248" t="s">
        <v>286</v>
      </c>
      <c r="D182" s="237" t="s">
        <v>128</v>
      </c>
      <c r="E182" s="238">
        <v>17.751799999999999</v>
      </c>
      <c r="F182" s="239"/>
      <c r="G182" s="240">
        <f>ROUND(E182*F182,2)</f>
        <v>0</v>
      </c>
      <c r="H182" s="239"/>
      <c r="I182" s="240">
        <f>ROUND(E182*H182,2)</f>
        <v>0</v>
      </c>
      <c r="J182" s="239"/>
      <c r="K182" s="240">
        <f>ROUND(E182*J182,2)</f>
        <v>0</v>
      </c>
      <c r="L182" s="240">
        <v>21</v>
      </c>
      <c r="M182" s="240">
        <f>G182*(1+L182/100)</f>
        <v>0</v>
      </c>
      <c r="N182" s="238">
        <v>0.129</v>
      </c>
      <c r="O182" s="238">
        <f>ROUND(E182*N182,2)</f>
        <v>2.29</v>
      </c>
      <c r="P182" s="238">
        <v>0</v>
      </c>
      <c r="Q182" s="238">
        <f>ROUND(E182*P182,2)</f>
        <v>0</v>
      </c>
      <c r="R182" s="240" t="s">
        <v>262</v>
      </c>
      <c r="S182" s="240" t="s">
        <v>130</v>
      </c>
      <c r="T182" s="241" t="s">
        <v>130</v>
      </c>
      <c r="U182" s="224">
        <v>0</v>
      </c>
      <c r="V182" s="224">
        <f>ROUND(E182*U182,2)</f>
        <v>0</v>
      </c>
      <c r="W182" s="224"/>
      <c r="X182" s="224" t="s">
        <v>263</v>
      </c>
      <c r="Y182" s="224" t="s">
        <v>132</v>
      </c>
      <c r="Z182" s="214"/>
      <c r="AA182" s="214"/>
      <c r="AB182" s="214"/>
      <c r="AC182" s="214"/>
      <c r="AD182" s="214"/>
      <c r="AE182" s="214"/>
      <c r="AF182" s="214"/>
      <c r="AG182" s="214" t="s">
        <v>264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2">
      <c r="A183" s="221"/>
      <c r="B183" s="222"/>
      <c r="C183" s="250" t="s">
        <v>271</v>
      </c>
      <c r="D183" s="225"/>
      <c r="E183" s="226"/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4"/>
      <c r="AA183" s="214"/>
      <c r="AB183" s="214"/>
      <c r="AC183" s="214"/>
      <c r="AD183" s="214"/>
      <c r="AE183" s="214"/>
      <c r="AF183" s="214"/>
      <c r="AG183" s="214" t="s">
        <v>137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3">
      <c r="A184" s="221"/>
      <c r="B184" s="222"/>
      <c r="C184" s="250" t="s">
        <v>287</v>
      </c>
      <c r="D184" s="225"/>
      <c r="E184" s="226">
        <v>3.7949999999999999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4"/>
      <c r="AA184" s="214"/>
      <c r="AB184" s="214"/>
      <c r="AC184" s="214"/>
      <c r="AD184" s="214"/>
      <c r="AE184" s="214"/>
      <c r="AF184" s="214"/>
      <c r="AG184" s="214" t="s">
        <v>137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3">
      <c r="A185" s="221"/>
      <c r="B185" s="222"/>
      <c r="C185" s="250" t="s">
        <v>273</v>
      </c>
      <c r="D185" s="225"/>
      <c r="E185" s="226"/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4"/>
      <c r="AA185" s="214"/>
      <c r="AB185" s="214"/>
      <c r="AC185" s="214"/>
      <c r="AD185" s="214"/>
      <c r="AE185" s="214"/>
      <c r="AF185" s="214"/>
      <c r="AG185" s="214" t="s">
        <v>137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3">
      <c r="A186" s="221"/>
      <c r="B186" s="222"/>
      <c r="C186" s="250" t="s">
        <v>288</v>
      </c>
      <c r="D186" s="225"/>
      <c r="E186" s="226">
        <v>4.1689999999999996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4"/>
      <c r="AA186" s="214"/>
      <c r="AB186" s="214"/>
      <c r="AC186" s="214"/>
      <c r="AD186" s="214"/>
      <c r="AE186" s="214"/>
      <c r="AF186" s="214"/>
      <c r="AG186" s="214" t="s">
        <v>137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3">
      <c r="A187" s="221"/>
      <c r="B187" s="222"/>
      <c r="C187" s="250" t="s">
        <v>275</v>
      </c>
      <c r="D187" s="225"/>
      <c r="E187" s="226"/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4"/>
      <c r="AA187" s="214"/>
      <c r="AB187" s="214"/>
      <c r="AC187" s="214"/>
      <c r="AD187" s="214"/>
      <c r="AE187" s="214"/>
      <c r="AF187" s="214"/>
      <c r="AG187" s="214" t="s">
        <v>137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3">
      <c r="A188" s="221"/>
      <c r="B188" s="222"/>
      <c r="C188" s="250" t="s">
        <v>289</v>
      </c>
      <c r="D188" s="225"/>
      <c r="E188" s="226">
        <v>9.7878000000000007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4"/>
      <c r="AA188" s="214"/>
      <c r="AB188" s="214"/>
      <c r="AC188" s="214"/>
      <c r="AD188" s="214"/>
      <c r="AE188" s="214"/>
      <c r="AF188" s="214"/>
      <c r="AG188" s="214" t="s">
        <v>137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>
      <c r="A189" s="221"/>
      <c r="B189" s="222"/>
      <c r="C189" s="250" t="s">
        <v>290</v>
      </c>
      <c r="D189" s="225"/>
      <c r="E189" s="226"/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4"/>
      <c r="AA189" s="214"/>
      <c r="AB189" s="214"/>
      <c r="AC189" s="214"/>
      <c r="AD189" s="214"/>
      <c r="AE189" s="214"/>
      <c r="AF189" s="214"/>
      <c r="AG189" s="214" t="s">
        <v>137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3">
      <c r="A190" s="221"/>
      <c r="B190" s="222"/>
      <c r="C190" s="250" t="s">
        <v>291</v>
      </c>
      <c r="D190" s="225"/>
      <c r="E190" s="226"/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4"/>
      <c r="AA190" s="214"/>
      <c r="AB190" s="214"/>
      <c r="AC190" s="214"/>
      <c r="AD190" s="214"/>
      <c r="AE190" s="214"/>
      <c r="AF190" s="214"/>
      <c r="AG190" s="214" t="s">
        <v>137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2">
      <c r="A191" s="221"/>
      <c r="B191" s="222"/>
      <c r="C191" s="251"/>
      <c r="D191" s="244"/>
      <c r="E191" s="244"/>
      <c r="F191" s="244"/>
      <c r="G191" s="24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4"/>
      <c r="AA191" s="214"/>
      <c r="AB191" s="214"/>
      <c r="AC191" s="214"/>
      <c r="AD191" s="214"/>
      <c r="AE191" s="214"/>
      <c r="AF191" s="214"/>
      <c r="AG191" s="214" t="s">
        <v>139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>
      <c r="A192" s="228" t="s">
        <v>124</v>
      </c>
      <c r="B192" s="229" t="s">
        <v>74</v>
      </c>
      <c r="C192" s="247" t="s">
        <v>75</v>
      </c>
      <c r="D192" s="230"/>
      <c r="E192" s="231"/>
      <c r="F192" s="232"/>
      <c r="G192" s="232">
        <f>SUMIF(AG193:AG204,"&lt;&gt;NOR",G193:G204)</f>
        <v>0</v>
      </c>
      <c r="H192" s="232"/>
      <c r="I192" s="232">
        <f>SUM(I193:I204)</f>
        <v>0</v>
      </c>
      <c r="J192" s="232"/>
      <c r="K192" s="232">
        <f>SUM(K193:K204)</f>
        <v>0</v>
      </c>
      <c r="L192" s="232"/>
      <c r="M192" s="232">
        <f>SUM(M193:M204)</f>
        <v>0</v>
      </c>
      <c r="N192" s="231"/>
      <c r="O192" s="231">
        <f>SUM(O193:O204)</f>
        <v>0.01</v>
      </c>
      <c r="P192" s="231"/>
      <c r="Q192" s="231">
        <f>SUM(Q193:Q204)</f>
        <v>0</v>
      </c>
      <c r="R192" s="232"/>
      <c r="S192" s="232"/>
      <c r="T192" s="233"/>
      <c r="U192" s="227"/>
      <c r="V192" s="227">
        <f>SUM(V193:V204)</f>
        <v>13.8</v>
      </c>
      <c r="W192" s="227"/>
      <c r="X192" s="227"/>
      <c r="Y192" s="227"/>
      <c r="AG192" t="s">
        <v>125</v>
      </c>
    </row>
    <row r="193" spans="1:60" ht="33.75" outlineLevel="1">
      <c r="A193" s="235">
        <v>26</v>
      </c>
      <c r="B193" s="236" t="s">
        <v>292</v>
      </c>
      <c r="C193" s="248" t="s">
        <v>293</v>
      </c>
      <c r="D193" s="237" t="s">
        <v>163</v>
      </c>
      <c r="E193" s="238">
        <v>19.712</v>
      </c>
      <c r="F193" s="239"/>
      <c r="G193" s="240">
        <f>ROUND(E193*F193,2)</f>
        <v>0</v>
      </c>
      <c r="H193" s="239"/>
      <c r="I193" s="240">
        <f>ROUND(E193*H193,2)</f>
        <v>0</v>
      </c>
      <c r="J193" s="239"/>
      <c r="K193" s="240">
        <f>ROUND(E193*J193,2)</f>
        <v>0</v>
      </c>
      <c r="L193" s="240">
        <v>21</v>
      </c>
      <c r="M193" s="240">
        <f>G193*(1+L193/100)</f>
        <v>0</v>
      </c>
      <c r="N193" s="238">
        <v>4.0000000000000003E-5</v>
      </c>
      <c r="O193" s="238">
        <f>ROUND(E193*N193,2)</f>
        <v>0</v>
      </c>
      <c r="P193" s="238">
        <v>0</v>
      </c>
      <c r="Q193" s="238">
        <f>ROUND(E193*P193,2)</f>
        <v>0</v>
      </c>
      <c r="R193" s="240" t="s">
        <v>294</v>
      </c>
      <c r="S193" s="240" t="s">
        <v>130</v>
      </c>
      <c r="T193" s="241" t="s">
        <v>130</v>
      </c>
      <c r="U193" s="224">
        <v>0.32</v>
      </c>
      <c r="V193" s="224">
        <f>ROUND(E193*U193,2)</f>
        <v>6.31</v>
      </c>
      <c r="W193" s="224"/>
      <c r="X193" s="224" t="s">
        <v>131</v>
      </c>
      <c r="Y193" s="224" t="s">
        <v>132</v>
      </c>
      <c r="Z193" s="214"/>
      <c r="AA193" s="214"/>
      <c r="AB193" s="214"/>
      <c r="AC193" s="214"/>
      <c r="AD193" s="214"/>
      <c r="AE193" s="214"/>
      <c r="AF193" s="214"/>
      <c r="AG193" s="214" t="s">
        <v>295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2">
      <c r="A194" s="221"/>
      <c r="B194" s="222"/>
      <c r="C194" s="250" t="s">
        <v>296</v>
      </c>
      <c r="D194" s="225"/>
      <c r="E194" s="226"/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4"/>
      <c r="AA194" s="214"/>
      <c r="AB194" s="214"/>
      <c r="AC194" s="214"/>
      <c r="AD194" s="214"/>
      <c r="AE194" s="214"/>
      <c r="AF194" s="214"/>
      <c r="AG194" s="214" t="s">
        <v>137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>
      <c r="A195" s="221"/>
      <c r="B195" s="222"/>
      <c r="C195" s="250" t="s">
        <v>297</v>
      </c>
      <c r="D195" s="225"/>
      <c r="E195" s="226">
        <v>19.712</v>
      </c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4"/>
      <c r="AA195" s="214"/>
      <c r="AB195" s="214"/>
      <c r="AC195" s="214"/>
      <c r="AD195" s="214"/>
      <c r="AE195" s="214"/>
      <c r="AF195" s="214"/>
      <c r="AG195" s="214" t="s">
        <v>137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2">
      <c r="A196" s="221"/>
      <c r="B196" s="222"/>
      <c r="C196" s="251"/>
      <c r="D196" s="244"/>
      <c r="E196" s="244"/>
      <c r="F196" s="244"/>
      <c r="G196" s="24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4"/>
      <c r="AA196" s="214"/>
      <c r="AB196" s="214"/>
      <c r="AC196" s="214"/>
      <c r="AD196" s="214"/>
      <c r="AE196" s="214"/>
      <c r="AF196" s="214"/>
      <c r="AG196" s="214" t="s">
        <v>139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>
      <c r="A197" s="235">
        <v>27</v>
      </c>
      <c r="B197" s="236" t="s">
        <v>298</v>
      </c>
      <c r="C197" s="248" t="s">
        <v>299</v>
      </c>
      <c r="D197" s="237" t="s">
        <v>163</v>
      </c>
      <c r="E197" s="238">
        <v>9.8559999999999999</v>
      </c>
      <c r="F197" s="239"/>
      <c r="G197" s="240">
        <f>ROUND(E197*F197,2)</f>
        <v>0</v>
      </c>
      <c r="H197" s="239"/>
      <c r="I197" s="240">
        <f>ROUND(E197*H197,2)</f>
        <v>0</v>
      </c>
      <c r="J197" s="239"/>
      <c r="K197" s="240">
        <f>ROUND(E197*J197,2)</f>
        <v>0</v>
      </c>
      <c r="L197" s="240">
        <v>21</v>
      </c>
      <c r="M197" s="240">
        <f>G197*(1+L197/100)</f>
        <v>0</v>
      </c>
      <c r="N197" s="238">
        <v>2.0000000000000002E-5</v>
      </c>
      <c r="O197" s="238">
        <f>ROUND(E197*N197,2)</f>
        <v>0</v>
      </c>
      <c r="P197" s="238">
        <v>0</v>
      </c>
      <c r="Q197" s="238">
        <f>ROUND(E197*P197,2)</f>
        <v>0</v>
      </c>
      <c r="R197" s="240" t="s">
        <v>294</v>
      </c>
      <c r="S197" s="240" t="s">
        <v>130</v>
      </c>
      <c r="T197" s="241" t="s">
        <v>130</v>
      </c>
      <c r="U197" s="224">
        <v>0.76</v>
      </c>
      <c r="V197" s="224">
        <f>ROUND(E197*U197,2)</f>
        <v>7.49</v>
      </c>
      <c r="W197" s="224"/>
      <c r="X197" s="224" t="s">
        <v>131</v>
      </c>
      <c r="Y197" s="224" t="s">
        <v>132</v>
      </c>
      <c r="Z197" s="214"/>
      <c r="AA197" s="214"/>
      <c r="AB197" s="214"/>
      <c r="AC197" s="214"/>
      <c r="AD197" s="214"/>
      <c r="AE197" s="214"/>
      <c r="AF197" s="214"/>
      <c r="AG197" s="214" t="s">
        <v>295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2">
      <c r="A198" s="221"/>
      <c r="B198" s="222"/>
      <c r="C198" s="253" t="s">
        <v>300</v>
      </c>
      <c r="D198" s="246"/>
      <c r="E198" s="246"/>
      <c r="F198" s="246"/>
      <c r="G198" s="246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4"/>
      <c r="AA198" s="214"/>
      <c r="AB198" s="214"/>
      <c r="AC198" s="214"/>
      <c r="AD198" s="214"/>
      <c r="AE198" s="214"/>
      <c r="AF198" s="214"/>
      <c r="AG198" s="214" t="s">
        <v>144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2">
      <c r="A199" s="221"/>
      <c r="B199" s="222"/>
      <c r="C199" s="250" t="s">
        <v>296</v>
      </c>
      <c r="D199" s="225"/>
      <c r="E199" s="226"/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4"/>
      <c r="AA199" s="214"/>
      <c r="AB199" s="214"/>
      <c r="AC199" s="214"/>
      <c r="AD199" s="214"/>
      <c r="AE199" s="214"/>
      <c r="AF199" s="214"/>
      <c r="AG199" s="214" t="s">
        <v>137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3">
      <c r="A200" s="221"/>
      <c r="B200" s="222"/>
      <c r="C200" s="250" t="s">
        <v>301</v>
      </c>
      <c r="D200" s="225"/>
      <c r="E200" s="226">
        <v>9.8559999999999999</v>
      </c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24"/>
      <c r="Z200" s="214"/>
      <c r="AA200" s="214"/>
      <c r="AB200" s="214"/>
      <c r="AC200" s="214"/>
      <c r="AD200" s="214"/>
      <c r="AE200" s="214"/>
      <c r="AF200" s="214"/>
      <c r="AG200" s="214" t="s">
        <v>137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2">
      <c r="A201" s="221"/>
      <c r="B201" s="222"/>
      <c r="C201" s="251"/>
      <c r="D201" s="244"/>
      <c r="E201" s="244"/>
      <c r="F201" s="244"/>
      <c r="G201" s="24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4"/>
      <c r="AA201" s="214"/>
      <c r="AB201" s="214"/>
      <c r="AC201" s="214"/>
      <c r="AD201" s="214"/>
      <c r="AE201" s="214"/>
      <c r="AF201" s="214"/>
      <c r="AG201" s="214" t="s">
        <v>139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>
      <c r="A202" s="235">
        <v>28</v>
      </c>
      <c r="B202" s="236" t="s">
        <v>302</v>
      </c>
      <c r="C202" s="248" t="s">
        <v>303</v>
      </c>
      <c r="D202" s="237" t="s">
        <v>304</v>
      </c>
      <c r="E202" s="238">
        <v>1</v>
      </c>
      <c r="F202" s="239"/>
      <c r="G202" s="240">
        <f>ROUND(E202*F202,2)</f>
        <v>0</v>
      </c>
      <c r="H202" s="239"/>
      <c r="I202" s="240">
        <f>ROUND(E202*H202,2)</f>
        <v>0</v>
      </c>
      <c r="J202" s="239"/>
      <c r="K202" s="240">
        <f>ROUND(E202*J202,2)</f>
        <v>0</v>
      </c>
      <c r="L202" s="240">
        <v>21</v>
      </c>
      <c r="M202" s="240">
        <f>G202*(1+L202/100)</f>
        <v>0</v>
      </c>
      <c r="N202" s="238">
        <v>1.2500000000000001E-2</v>
      </c>
      <c r="O202" s="238">
        <f>ROUND(E202*N202,2)</f>
        <v>0.01</v>
      </c>
      <c r="P202" s="238">
        <v>0</v>
      </c>
      <c r="Q202" s="238">
        <f>ROUND(E202*P202,2)</f>
        <v>0</v>
      </c>
      <c r="R202" s="240"/>
      <c r="S202" s="240" t="s">
        <v>305</v>
      </c>
      <c r="T202" s="241" t="s">
        <v>306</v>
      </c>
      <c r="U202" s="224">
        <v>0</v>
      </c>
      <c r="V202" s="224">
        <f>ROUND(E202*U202,2)</f>
        <v>0</v>
      </c>
      <c r="W202" s="224"/>
      <c r="X202" s="224" t="s">
        <v>131</v>
      </c>
      <c r="Y202" s="224" t="s">
        <v>132</v>
      </c>
      <c r="Z202" s="214"/>
      <c r="AA202" s="214"/>
      <c r="AB202" s="214"/>
      <c r="AC202" s="214"/>
      <c r="AD202" s="214"/>
      <c r="AE202" s="214"/>
      <c r="AF202" s="214"/>
      <c r="AG202" s="214" t="s">
        <v>133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2">
      <c r="A203" s="221"/>
      <c r="B203" s="222"/>
      <c r="C203" s="250" t="s">
        <v>43</v>
      </c>
      <c r="D203" s="225"/>
      <c r="E203" s="226">
        <v>1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4"/>
      <c r="AA203" s="214"/>
      <c r="AB203" s="214"/>
      <c r="AC203" s="214"/>
      <c r="AD203" s="214"/>
      <c r="AE203" s="214"/>
      <c r="AF203" s="214"/>
      <c r="AG203" s="214" t="s">
        <v>137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2">
      <c r="A204" s="221"/>
      <c r="B204" s="222"/>
      <c r="C204" s="251"/>
      <c r="D204" s="244"/>
      <c r="E204" s="244"/>
      <c r="F204" s="244"/>
      <c r="G204" s="24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24"/>
      <c r="Z204" s="214"/>
      <c r="AA204" s="214"/>
      <c r="AB204" s="214"/>
      <c r="AC204" s="214"/>
      <c r="AD204" s="214"/>
      <c r="AE204" s="214"/>
      <c r="AF204" s="214"/>
      <c r="AG204" s="214" t="s">
        <v>139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>
      <c r="A205" s="228" t="s">
        <v>124</v>
      </c>
      <c r="B205" s="229" t="s">
        <v>76</v>
      </c>
      <c r="C205" s="247" t="s">
        <v>77</v>
      </c>
      <c r="D205" s="230"/>
      <c r="E205" s="231"/>
      <c r="F205" s="232"/>
      <c r="G205" s="232">
        <f>SUMIF(AG206:AG216,"&lt;&gt;NOR",G206:G216)</f>
        <v>0</v>
      </c>
      <c r="H205" s="232"/>
      <c r="I205" s="232">
        <f>SUM(I206:I216)</f>
        <v>0</v>
      </c>
      <c r="J205" s="232"/>
      <c r="K205" s="232">
        <f>SUM(K206:K216)</f>
        <v>0</v>
      </c>
      <c r="L205" s="232"/>
      <c r="M205" s="232">
        <f>SUM(M206:M216)</f>
        <v>0</v>
      </c>
      <c r="N205" s="231"/>
      <c r="O205" s="231">
        <f>SUM(O206:O216)</f>
        <v>2.59</v>
      </c>
      <c r="P205" s="231"/>
      <c r="Q205" s="231">
        <f>SUM(Q206:Q216)</f>
        <v>0</v>
      </c>
      <c r="R205" s="232"/>
      <c r="S205" s="232"/>
      <c r="T205" s="233"/>
      <c r="U205" s="227"/>
      <c r="V205" s="227">
        <f>SUM(V206:V216)</f>
        <v>2.15</v>
      </c>
      <c r="W205" s="227"/>
      <c r="X205" s="227"/>
      <c r="Y205" s="227"/>
      <c r="AG205" t="s">
        <v>125</v>
      </c>
    </row>
    <row r="206" spans="1:60" ht="22.5" outlineLevel="1">
      <c r="A206" s="235">
        <v>29</v>
      </c>
      <c r="B206" s="236" t="s">
        <v>307</v>
      </c>
      <c r="C206" s="248" t="s">
        <v>308</v>
      </c>
      <c r="D206" s="237" t="s">
        <v>163</v>
      </c>
      <c r="E206" s="238">
        <v>13.41</v>
      </c>
      <c r="F206" s="239"/>
      <c r="G206" s="240">
        <f>ROUND(E206*F206,2)</f>
        <v>0</v>
      </c>
      <c r="H206" s="239"/>
      <c r="I206" s="240">
        <f>ROUND(E206*H206,2)</f>
        <v>0</v>
      </c>
      <c r="J206" s="239"/>
      <c r="K206" s="240">
        <f>ROUND(E206*J206,2)</f>
        <v>0</v>
      </c>
      <c r="L206" s="240">
        <v>21</v>
      </c>
      <c r="M206" s="240">
        <f>G206*(1+L206/100)</f>
        <v>0</v>
      </c>
      <c r="N206" s="238">
        <v>0.19289999999999999</v>
      </c>
      <c r="O206" s="238">
        <f>ROUND(E206*N206,2)</f>
        <v>2.59</v>
      </c>
      <c r="P206" s="238">
        <v>0</v>
      </c>
      <c r="Q206" s="238">
        <f>ROUND(E206*P206,2)</f>
        <v>0</v>
      </c>
      <c r="R206" s="240" t="s">
        <v>148</v>
      </c>
      <c r="S206" s="240" t="s">
        <v>130</v>
      </c>
      <c r="T206" s="241" t="s">
        <v>130</v>
      </c>
      <c r="U206" s="224">
        <v>0.16</v>
      </c>
      <c r="V206" s="224">
        <f>ROUND(E206*U206,2)</f>
        <v>2.15</v>
      </c>
      <c r="W206" s="224"/>
      <c r="X206" s="224" t="s">
        <v>131</v>
      </c>
      <c r="Y206" s="224" t="s">
        <v>132</v>
      </c>
      <c r="Z206" s="214"/>
      <c r="AA206" s="214"/>
      <c r="AB206" s="214"/>
      <c r="AC206" s="214"/>
      <c r="AD206" s="214"/>
      <c r="AE206" s="214"/>
      <c r="AF206" s="214"/>
      <c r="AG206" s="214" t="s">
        <v>133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2">
      <c r="A207" s="221"/>
      <c r="B207" s="222"/>
      <c r="C207" s="249" t="s">
        <v>309</v>
      </c>
      <c r="D207" s="243"/>
      <c r="E207" s="243"/>
      <c r="F207" s="243"/>
      <c r="G207" s="243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4"/>
      <c r="AA207" s="214"/>
      <c r="AB207" s="214"/>
      <c r="AC207" s="214"/>
      <c r="AD207" s="214"/>
      <c r="AE207" s="214"/>
      <c r="AF207" s="214"/>
      <c r="AG207" s="214" t="s">
        <v>135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2">
      <c r="A208" s="221"/>
      <c r="B208" s="222"/>
      <c r="C208" s="250" t="s">
        <v>310</v>
      </c>
      <c r="D208" s="225"/>
      <c r="E208" s="226"/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24"/>
      <c r="Z208" s="214"/>
      <c r="AA208" s="214"/>
      <c r="AB208" s="214"/>
      <c r="AC208" s="214"/>
      <c r="AD208" s="214"/>
      <c r="AE208" s="214"/>
      <c r="AF208" s="214"/>
      <c r="AG208" s="214" t="s">
        <v>137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3">
      <c r="A209" s="221"/>
      <c r="B209" s="222"/>
      <c r="C209" s="250" t="s">
        <v>311</v>
      </c>
      <c r="D209" s="225"/>
      <c r="E209" s="226">
        <v>2.2999999999999998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4"/>
      <c r="AA209" s="214"/>
      <c r="AB209" s="214"/>
      <c r="AC209" s="214"/>
      <c r="AD209" s="214"/>
      <c r="AE209" s="214"/>
      <c r="AF209" s="214"/>
      <c r="AG209" s="214" t="s">
        <v>137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3">
      <c r="A210" s="221"/>
      <c r="B210" s="222"/>
      <c r="C210" s="250" t="s">
        <v>275</v>
      </c>
      <c r="D210" s="225"/>
      <c r="E210" s="226"/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24"/>
      <c r="Z210" s="214"/>
      <c r="AA210" s="214"/>
      <c r="AB210" s="214"/>
      <c r="AC210" s="214"/>
      <c r="AD210" s="214"/>
      <c r="AE210" s="214"/>
      <c r="AF210" s="214"/>
      <c r="AG210" s="214" t="s">
        <v>137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>
      <c r="A211" s="221"/>
      <c r="B211" s="222"/>
      <c r="C211" s="250" t="s">
        <v>312</v>
      </c>
      <c r="D211" s="225"/>
      <c r="E211" s="226">
        <v>4.51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24"/>
      <c r="Z211" s="214"/>
      <c r="AA211" s="214"/>
      <c r="AB211" s="214"/>
      <c r="AC211" s="214"/>
      <c r="AD211" s="214"/>
      <c r="AE211" s="214"/>
      <c r="AF211" s="214"/>
      <c r="AG211" s="214" t="s">
        <v>137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3">
      <c r="A212" s="221"/>
      <c r="B212" s="222"/>
      <c r="C212" s="250" t="s">
        <v>313</v>
      </c>
      <c r="D212" s="225"/>
      <c r="E212" s="226"/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24"/>
      <c r="Z212" s="214"/>
      <c r="AA212" s="214"/>
      <c r="AB212" s="214"/>
      <c r="AC212" s="214"/>
      <c r="AD212" s="214"/>
      <c r="AE212" s="214"/>
      <c r="AF212" s="214"/>
      <c r="AG212" s="214" t="s">
        <v>137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3">
      <c r="A213" s="221"/>
      <c r="B213" s="222"/>
      <c r="C213" s="250" t="s">
        <v>70</v>
      </c>
      <c r="D213" s="225"/>
      <c r="E213" s="226">
        <v>2</v>
      </c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4"/>
      <c r="AA213" s="214"/>
      <c r="AB213" s="214"/>
      <c r="AC213" s="214"/>
      <c r="AD213" s="214"/>
      <c r="AE213" s="214"/>
      <c r="AF213" s="214"/>
      <c r="AG213" s="214" t="s">
        <v>137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3">
      <c r="A214" s="221"/>
      <c r="B214" s="222"/>
      <c r="C214" s="250" t="s">
        <v>314</v>
      </c>
      <c r="D214" s="225"/>
      <c r="E214" s="226"/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24"/>
      <c r="Z214" s="214"/>
      <c r="AA214" s="214"/>
      <c r="AB214" s="214"/>
      <c r="AC214" s="214"/>
      <c r="AD214" s="214"/>
      <c r="AE214" s="214"/>
      <c r="AF214" s="214"/>
      <c r="AG214" s="214" t="s">
        <v>137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3">
      <c r="A215" s="221"/>
      <c r="B215" s="222"/>
      <c r="C215" s="250" t="s">
        <v>315</v>
      </c>
      <c r="D215" s="225"/>
      <c r="E215" s="226">
        <v>4.5999999999999996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24"/>
      <c r="Z215" s="214"/>
      <c r="AA215" s="214"/>
      <c r="AB215" s="214"/>
      <c r="AC215" s="214"/>
      <c r="AD215" s="214"/>
      <c r="AE215" s="214"/>
      <c r="AF215" s="214"/>
      <c r="AG215" s="214" t="s">
        <v>137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2">
      <c r="A216" s="221"/>
      <c r="B216" s="222"/>
      <c r="C216" s="251"/>
      <c r="D216" s="244"/>
      <c r="E216" s="244"/>
      <c r="F216" s="244"/>
      <c r="G216" s="24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24"/>
      <c r="Z216" s="214"/>
      <c r="AA216" s="214"/>
      <c r="AB216" s="214"/>
      <c r="AC216" s="214"/>
      <c r="AD216" s="214"/>
      <c r="AE216" s="214"/>
      <c r="AF216" s="214"/>
      <c r="AG216" s="214" t="s">
        <v>139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>
      <c r="A217" s="228" t="s">
        <v>124</v>
      </c>
      <c r="B217" s="229" t="s">
        <v>78</v>
      </c>
      <c r="C217" s="247" t="s">
        <v>79</v>
      </c>
      <c r="D217" s="230"/>
      <c r="E217" s="231"/>
      <c r="F217" s="232"/>
      <c r="G217" s="232">
        <f>SUMIF(AG218:AG221,"&lt;&gt;NOR",G218:G221)</f>
        <v>0</v>
      </c>
      <c r="H217" s="232"/>
      <c r="I217" s="232">
        <f>SUM(I218:I221)</f>
        <v>0</v>
      </c>
      <c r="J217" s="232"/>
      <c r="K217" s="232">
        <f>SUM(K218:K221)</f>
        <v>0</v>
      </c>
      <c r="L217" s="232"/>
      <c r="M217" s="232">
        <f>SUM(M218:M221)</f>
        <v>0</v>
      </c>
      <c r="N217" s="231"/>
      <c r="O217" s="231">
        <f>SUM(O218:O221)</f>
        <v>0</v>
      </c>
      <c r="P217" s="231"/>
      <c r="Q217" s="231">
        <f>SUM(Q218:Q221)</f>
        <v>0</v>
      </c>
      <c r="R217" s="232"/>
      <c r="S217" s="232"/>
      <c r="T217" s="233"/>
      <c r="U217" s="227"/>
      <c r="V217" s="227">
        <f>SUM(V218:V221)</f>
        <v>0.42</v>
      </c>
      <c r="W217" s="227"/>
      <c r="X217" s="227"/>
      <c r="Y217" s="227"/>
      <c r="AG217" t="s">
        <v>125</v>
      </c>
    </row>
    <row r="218" spans="1:60" outlineLevel="1">
      <c r="A218" s="235">
        <v>30</v>
      </c>
      <c r="B218" s="236" t="s">
        <v>316</v>
      </c>
      <c r="C218" s="248" t="s">
        <v>317</v>
      </c>
      <c r="D218" s="237" t="s">
        <v>128</v>
      </c>
      <c r="E218" s="238">
        <v>2.4</v>
      </c>
      <c r="F218" s="239"/>
      <c r="G218" s="240">
        <f>ROUND(E218*F218,2)</f>
        <v>0</v>
      </c>
      <c r="H218" s="239"/>
      <c r="I218" s="240">
        <f>ROUND(E218*H218,2)</f>
        <v>0</v>
      </c>
      <c r="J218" s="239"/>
      <c r="K218" s="240">
        <f>ROUND(E218*J218,2)</f>
        <v>0</v>
      </c>
      <c r="L218" s="240">
        <v>21</v>
      </c>
      <c r="M218" s="240">
        <f>G218*(1+L218/100)</f>
        <v>0</v>
      </c>
      <c r="N218" s="238">
        <v>1.2099999999999999E-3</v>
      </c>
      <c r="O218" s="238">
        <f>ROUND(E218*N218,2)</f>
        <v>0</v>
      </c>
      <c r="P218" s="238">
        <v>0</v>
      </c>
      <c r="Q218" s="238">
        <f>ROUND(E218*P218,2)</f>
        <v>0</v>
      </c>
      <c r="R218" s="240" t="s">
        <v>318</v>
      </c>
      <c r="S218" s="240" t="s">
        <v>130</v>
      </c>
      <c r="T218" s="241" t="s">
        <v>130</v>
      </c>
      <c r="U218" s="224">
        <v>0.17699999999999999</v>
      </c>
      <c r="V218" s="224">
        <f>ROUND(E218*U218,2)</f>
        <v>0.42</v>
      </c>
      <c r="W218" s="224"/>
      <c r="X218" s="224" t="s">
        <v>131</v>
      </c>
      <c r="Y218" s="224" t="s">
        <v>132</v>
      </c>
      <c r="Z218" s="214"/>
      <c r="AA218" s="214"/>
      <c r="AB218" s="214"/>
      <c r="AC218" s="214"/>
      <c r="AD218" s="214"/>
      <c r="AE218" s="214"/>
      <c r="AF218" s="214"/>
      <c r="AG218" s="214" t="s">
        <v>133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2">
      <c r="A219" s="221"/>
      <c r="B219" s="222"/>
      <c r="C219" s="250" t="s">
        <v>319</v>
      </c>
      <c r="D219" s="225"/>
      <c r="E219" s="226"/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24"/>
      <c r="Z219" s="214"/>
      <c r="AA219" s="214"/>
      <c r="AB219" s="214"/>
      <c r="AC219" s="214"/>
      <c r="AD219" s="214"/>
      <c r="AE219" s="214"/>
      <c r="AF219" s="214"/>
      <c r="AG219" s="214" t="s">
        <v>137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3">
      <c r="A220" s="221"/>
      <c r="B220" s="222"/>
      <c r="C220" s="250" t="s">
        <v>320</v>
      </c>
      <c r="D220" s="225"/>
      <c r="E220" s="226">
        <v>2.4</v>
      </c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24"/>
      <c r="Z220" s="214"/>
      <c r="AA220" s="214"/>
      <c r="AB220" s="214"/>
      <c r="AC220" s="214"/>
      <c r="AD220" s="214"/>
      <c r="AE220" s="214"/>
      <c r="AF220" s="214"/>
      <c r="AG220" s="214" t="s">
        <v>137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2">
      <c r="A221" s="221"/>
      <c r="B221" s="222"/>
      <c r="C221" s="251"/>
      <c r="D221" s="244"/>
      <c r="E221" s="244"/>
      <c r="F221" s="244"/>
      <c r="G221" s="24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24"/>
      <c r="Z221" s="214"/>
      <c r="AA221" s="214"/>
      <c r="AB221" s="214"/>
      <c r="AC221" s="214"/>
      <c r="AD221" s="214"/>
      <c r="AE221" s="214"/>
      <c r="AF221" s="214"/>
      <c r="AG221" s="214" t="s">
        <v>139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>
      <c r="A222" s="228" t="s">
        <v>124</v>
      </c>
      <c r="B222" s="229" t="s">
        <v>80</v>
      </c>
      <c r="C222" s="247" t="s">
        <v>81</v>
      </c>
      <c r="D222" s="230"/>
      <c r="E222" s="231"/>
      <c r="F222" s="232"/>
      <c r="G222" s="232">
        <f>SUMIF(AG223:AG226,"&lt;&gt;NOR",G223:G226)</f>
        <v>0</v>
      </c>
      <c r="H222" s="232"/>
      <c r="I222" s="232">
        <f>SUM(I223:I226)</f>
        <v>0</v>
      </c>
      <c r="J222" s="232"/>
      <c r="K222" s="232">
        <f>SUM(K223:K226)</f>
        <v>0</v>
      </c>
      <c r="L222" s="232"/>
      <c r="M222" s="232">
        <f>SUM(M223:M226)</f>
        <v>0</v>
      </c>
      <c r="N222" s="231"/>
      <c r="O222" s="231">
        <f>SUM(O223:O226)</f>
        <v>0</v>
      </c>
      <c r="P222" s="231"/>
      <c r="Q222" s="231">
        <f>SUM(Q223:Q226)</f>
        <v>0</v>
      </c>
      <c r="R222" s="232"/>
      <c r="S222" s="232"/>
      <c r="T222" s="233"/>
      <c r="U222" s="227"/>
      <c r="V222" s="227">
        <f>SUM(V223:V226)</f>
        <v>2.48</v>
      </c>
      <c r="W222" s="227"/>
      <c r="X222" s="227"/>
      <c r="Y222" s="227"/>
      <c r="AG222" t="s">
        <v>125</v>
      </c>
    </row>
    <row r="223" spans="1:60" outlineLevel="1">
      <c r="A223" s="235">
        <v>31</v>
      </c>
      <c r="B223" s="236" t="s">
        <v>321</v>
      </c>
      <c r="C223" s="248" t="s">
        <v>322</v>
      </c>
      <c r="D223" s="237" t="s">
        <v>128</v>
      </c>
      <c r="E223" s="238">
        <v>8</v>
      </c>
      <c r="F223" s="239"/>
      <c r="G223" s="240">
        <f>ROUND(E223*F223,2)</f>
        <v>0</v>
      </c>
      <c r="H223" s="239"/>
      <c r="I223" s="240">
        <f>ROUND(E223*H223,2)</f>
        <v>0</v>
      </c>
      <c r="J223" s="239"/>
      <c r="K223" s="240">
        <f>ROUND(E223*J223,2)</f>
        <v>0</v>
      </c>
      <c r="L223" s="240">
        <v>21</v>
      </c>
      <c r="M223" s="240">
        <f>G223*(1+L223/100)</f>
        <v>0</v>
      </c>
      <c r="N223" s="238">
        <v>4.0000000000000003E-5</v>
      </c>
      <c r="O223" s="238">
        <f>ROUND(E223*N223,2)</f>
        <v>0</v>
      </c>
      <c r="P223" s="238">
        <v>0</v>
      </c>
      <c r="Q223" s="238">
        <f>ROUND(E223*P223,2)</f>
        <v>0</v>
      </c>
      <c r="R223" s="240" t="s">
        <v>236</v>
      </c>
      <c r="S223" s="240" t="s">
        <v>130</v>
      </c>
      <c r="T223" s="241" t="s">
        <v>130</v>
      </c>
      <c r="U223" s="224">
        <v>0.31</v>
      </c>
      <c r="V223" s="224">
        <f>ROUND(E223*U223,2)</f>
        <v>2.48</v>
      </c>
      <c r="W223" s="224"/>
      <c r="X223" s="224" t="s">
        <v>131</v>
      </c>
      <c r="Y223" s="224" t="s">
        <v>132</v>
      </c>
      <c r="Z223" s="214"/>
      <c r="AA223" s="214"/>
      <c r="AB223" s="214"/>
      <c r="AC223" s="214"/>
      <c r="AD223" s="214"/>
      <c r="AE223" s="214"/>
      <c r="AF223" s="214"/>
      <c r="AG223" s="214" t="s">
        <v>323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2">
      <c r="A224" s="221"/>
      <c r="B224" s="222"/>
      <c r="C224" s="250" t="s">
        <v>324</v>
      </c>
      <c r="D224" s="225"/>
      <c r="E224" s="226"/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4"/>
      <c r="AA224" s="214"/>
      <c r="AB224" s="214"/>
      <c r="AC224" s="214"/>
      <c r="AD224" s="214"/>
      <c r="AE224" s="214"/>
      <c r="AF224" s="214"/>
      <c r="AG224" s="214" t="s">
        <v>137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>
      <c r="A225" s="221"/>
      <c r="B225" s="222"/>
      <c r="C225" s="250" t="s">
        <v>325</v>
      </c>
      <c r="D225" s="225"/>
      <c r="E225" s="226">
        <v>8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24"/>
      <c r="Z225" s="214"/>
      <c r="AA225" s="214"/>
      <c r="AB225" s="214"/>
      <c r="AC225" s="214"/>
      <c r="AD225" s="214"/>
      <c r="AE225" s="214"/>
      <c r="AF225" s="214"/>
      <c r="AG225" s="214" t="s">
        <v>137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2">
      <c r="A226" s="221"/>
      <c r="B226" s="222"/>
      <c r="C226" s="251"/>
      <c r="D226" s="244"/>
      <c r="E226" s="244"/>
      <c r="F226" s="244"/>
      <c r="G226" s="24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4"/>
      <c r="AA226" s="214"/>
      <c r="AB226" s="214"/>
      <c r="AC226" s="214"/>
      <c r="AD226" s="214"/>
      <c r="AE226" s="214"/>
      <c r="AF226" s="214"/>
      <c r="AG226" s="214" t="s">
        <v>139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>
      <c r="A227" s="228" t="s">
        <v>124</v>
      </c>
      <c r="B227" s="229" t="s">
        <v>82</v>
      </c>
      <c r="C227" s="247" t="s">
        <v>83</v>
      </c>
      <c r="D227" s="230"/>
      <c r="E227" s="231"/>
      <c r="F227" s="232"/>
      <c r="G227" s="232">
        <f>SUMIF(AG228:AG254,"&lt;&gt;NOR",G228:G254)</f>
        <v>0</v>
      </c>
      <c r="H227" s="232"/>
      <c r="I227" s="232">
        <f>SUM(I228:I254)</f>
        <v>0</v>
      </c>
      <c r="J227" s="232"/>
      <c r="K227" s="232">
        <f>SUM(K228:K254)</f>
        <v>0</v>
      </c>
      <c r="L227" s="232"/>
      <c r="M227" s="232">
        <f>SUM(M228:M254)</f>
        <v>0</v>
      </c>
      <c r="N227" s="231"/>
      <c r="O227" s="231">
        <f>SUM(O228:O254)</f>
        <v>0</v>
      </c>
      <c r="P227" s="231"/>
      <c r="Q227" s="231">
        <f>SUM(Q228:Q254)</f>
        <v>0.92</v>
      </c>
      <c r="R227" s="232"/>
      <c r="S227" s="232"/>
      <c r="T227" s="233"/>
      <c r="U227" s="227"/>
      <c r="V227" s="227">
        <f>SUM(V228:V254)</f>
        <v>7.2200000000000006</v>
      </c>
      <c r="W227" s="227"/>
      <c r="X227" s="227"/>
      <c r="Y227" s="227"/>
      <c r="AG227" t="s">
        <v>125</v>
      </c>
    </row>
    <row r="228" spans="1:60" outlineLevel="1">
      <c r="A228" s="235">
        <v>32</v>
      </c>
      <c r="B228" s="236" t="s">
        <v>326</v>
      </c>
      <c r="C228" s="248" t="s">
        <v>327</v>
      </c>
      <c r="D228" s="237" t="s">
        <v>173</v>
      </c>
      <c r="E228" s="238">
        <v>1.1000000000000001</v>
      </c>
      <c r="F228" s="239"/>
      <c r="G228" s="240">
        <f>ROUND(E228*F228,2)</f>
        <v>0</v>
      </c>
      <c r="H228" s="239"/>
      <c r="I228" s="240">
        <f>ROUND(E228*H228,2)</f>
        <v>0</v>
      </c>
      <c r="J228" s="239"/>
      <c r="K228" s="240">
        <f>ROUND(E228*J228,2)</f>
        <v>0</v>
      </c>
      <c r="L228" s="240">
        <v>21</v>
      </c>
      <c r="M228" s="240">
        <f>G228*(1+L228/100)</f>
        <v>0</v>
      </c>
      <c r="N228" s="238">
        <v>1.1000000000000001E-3</v>
      </c>
      <c r="O228" s="238">
        <f>ROUND(E228*N228,2)</f>
        <v>0</v>
      </c>
      <c r="P228" s="238">
        <v>0.68700000000000006</v>
      </c>
      <c r="Q228" s="238">
        <f>ROUND(E228*P228,2)</f>
        <v>0.76</v>
      </c>
      <c r="R228" s="240" t="s">
        <v>328</v>
      </c>
      <c r="S228" s="240" t="s">
        <v>130</v>
      </c>
      <c r="T228" s="241" t="s">
        <v>130</v>
      </c>
      <c r="U228" s="224">
        <v>1.08</v>
      </c>
      <c r="V228" s="224">
        <f>ROUND(E228*U228,2)</f>
        <v>1.19</v>
      </c>
      <c r="W228" s="224"/>
      <c r="X228" s="224" t="s">
        <v>131</v>
      </c>
      <c r="Y228" s="224" t="s">
        <v>132</v>
      </c>
      <c r="Z228" s="214"/>
      <c r="AA228" s="214"/>
      <c r="AB228" s="214"/>
      <c r="AC228" s="214"/>
      <c r="AD228" s="214"/>
      <c r="AE228" s="214"/>
      <c r="AF228" s="214"/>
      <c r="AG228" s="214" t="s">
        <v>133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ht="22.5" outlineLevel="2">
      <c r="A229" s="221"/>
      <c r="B229" s="222"/>
      <c r="C229" s="249" t="s">
        <v>329</v>
      </c>
      <c r="D229" s="243"/>
      <c r="E229" s="243"/>
      <c r="F229" s="243"/>
      <c r="G229" s="243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4"/>
      <c r="AA229" s="214"/>
      <c r="AB229" s="214"/>
      <c r="AC229" s="214"/>
      <c r="AD229" s="214"/>
      <c r="AE229" s="214"/>
      <c r="AF229" s="214"/>
      <c r="AG229" s="214" t="s">
        <v>135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42" t="str">
        <f>C229</f>
        <v>nebo vybourání otvorů průřezové plochy přes 4 m2 ve zdivu nadzákladovém, včetně pomocného lešení o výšce podlahy do 1900 mm a pro zatížení do 1,5 kPa  (150 kg/m2)</v>
      </c>
      <c r="BB229" s="214"/>
      <c r="BC229" s="214"/>
      <c r="BD229" s="214"/>
      <c r="BE229" s="214"/>
      <c r="BF229" s="214"/>
      <c r="BG229" s="214"/>
      <c r="BH229" s="214"/>
    </row>
    <row r="230" spans="1:60" outlineLevel="2">
      <c r="A230" s="221"/>
      <c r="B230" s="222"/>
      <c r="C230" s="250" t="s">
        <v>330</v>
      </c>
      <c r="D230" s="225"/>
      <c r="E230" s="226"/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24"/>
      <c r="Z230" s="214"/>
      <c r="AA230" s="214"/>
      <c r="AB230" s="214"/>
      <c r="AC230" s="214"/>
      <c r="AD230" s="214"/>
      <c r="AE230" s="214"/>
      <c r="AF230" s="214"/>
      <c r="AG230" s="214" t="s">
        <v>137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3">
      <c r="A231" s="221"/>
      <c r="B231" s="222"/>
      <c r="C231" s="250" t="s">
        <v>331</v>
      </c>
      <c r="D231" s="225"/>
      <c r="E231" s="226"/>
      <c r="F231" s="224"/>
      <c r="G231" s="22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24"/>
      <c r="Z231" s="214"/>
      <c r="AA231" s="214"/>
      <c r="AB231" s="214"/>
      <c r="AC231" s="214"/>
      <c r="AD231" s="214"/>
      <c r="AE231" s="214"/>
      <c r="AF231" s="214"/>
      <c r="AG231" s="214" t="s">
        <v>137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3">
      <c r="A232" s="221"/>
      <c r="B232" s="222"/>
      <c r="C232" s="250" t="s">
        <v>332</v>
      </c>
      <c r="D232" s="225"/>
      <c r="E232" s="226">
        <v>1.1000000000000001</v>
      </c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24"/>
      <c r="Z232" s="214"/>
      <c r="AA232" s="214"/>
      <c r="AB232" s="214"/>
      <c r="AC232" s="214"/>
      <c r="AD232" s="214"/>
      <c r="AE232" s="214"/>
      <c r="AF232" s="214"/>
      <c r="AG232" s="214" t="s">
        <v>137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2">
      <c r="A233" s="221"/>
      <c r="B233" s="222"/>
      <c r="C233" s="251"/>
      <c r="D233" s="244"/>
      <c r="E233" s="244"/>
      <c r="F233" s="244"/>
      <c r="G233" s="24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24"/>
      <c r="Z233" s="214"/>
      <c r="AA233" s="214"/>
      <c r="AB233" s="214"/>
      <c r="AC233" s="214"/>
      <c r="AD233" s="214"/>
      <c r="AE233" s="214"/>
      <c r="AF233" s="214"/>
      <c r="AG233" s="214" t="s">
        <v>139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>
      <c r="A234" s="235">
        <v>33</v>
      </c>
      <c r="B234" s="236" t="s">
        <v>333</v>
      </c>
      <c r="C234" s="248" t="s">
        <v>334</v>
      </c>
      <c r="D234" s="237" t="s">
        <v>304</v>
      </c>
      <c r="E234" s="238">
        <v>3</v>
      </c>
      <c r="F234" s="239"/>
      <c r="G234" s="240">
        <f>ROUND(E234*F234,2)</f>
        <v>0</v>
      </c>
      <c r="H234" s="239"/>
      <c r="I234" s="240">
        <f>ROUND(E234*H234,2)</f>
        <v>0</v>
      </c>
      <c r="J234" s="239"/>
      <c r="K234" s="240">
        <f>ROUND(E234*J234,2)</f>
        <v>0</v>
      </c>
      <c r="L234" s="240">
        <v>21</v>
      </c>
      <c r="M234" s="240">
        <f>G234*(1+L234/100)</f>
        <v>0</v>
      </c>
      <c r="N234" s="238">
        <v>0</v>
      </c>
      <c r="O234" s="238">
        <f>ROUND(E234*N234,2)</f>
        <v>0</v>
      </c>
      <c r="P234" s="238">
        <v>0</v>
      </c>
      <c r="Q234" s="238">
        <f>ROUND(E234*P234,2)</f>
        <v>0</v>
      </c>
      <c r="R234" s="240" t="s">
        <v>328</v>
      </c>
      <c r="S234" s="240" t="s">
        <v>130</v>
      </c>
      <c r="T234" s="241" t="s">
        <v>130</v>
      </c>
      <c r="U234" s="224">
        <v>0.06</v>
      </c>
      <c r="V234" s="224">
        <f>ROUND(E234*U234,2)</f>
        <v>0.18</v>
      </c>
      <c r="W234" s="224"/>
      <c r="X234" s="224" t="s">
        <v>131</v>
      </c>
      <c r="Y234" s="224" t="s">
        <v>132</v>
      </c>
      <c r="Z234" s="214"/>
      <c r="AA234" s="214"/>
      <c r="AB234" s="214"/>
      <c r="AC234" s="214"/>
      <c r="AD234" s="214"/>
      <c r="AE234" s="214"/>
      <c r="AF234" s="214"/>
      <c r="AG234" s="214" t="s">
        <v>133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2">
      <c r="A235" s="221"/>
      <c r="B235" s="222"/>
      <c r="C235" s="249" t="s">
        <v>335</v>
      </c>
      <c r="D235" s="243"/>
      <c r="E235" s="243"/>
      <c r="F235" s="243"/>
      <c r="G235" s="243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24"/>
      <c r="Z235" s="214"/>
      <c r="AA235" s="214"/>
      <c r="AB235" s="214"/>
      <c r="AC235" s="214"/>
      <c r="AD235" s="214"/>
      <c r="AE235" s="214"/>
      <c r="AF235" s="214"/>
      <c r="AG235" s="214" t="s">
        <v>135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2">
      <c r="A236" s="221"/>
      <c r="B236" s="222"/>
      <c r="C236" s="250" t="s">
        <v>336</v>
      </c>
      <c r="D236" s="225"/>
      <c r="E236" s="226"/>
      <c r="F236" s="224"/>
      <c r="G236" s="22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24"/>
      <c r="Z236" s="214"/>
      <c r="AA236" s="214"/>
      <c r="AB236" s="214"/>
      <c r="AC236" s="214"/>
      <c r="AD236" s="214"/>
      <c r="AE236" s="214"/>
      <c r="AF236" s="214"/>
      <c r="AG236" s="214" t="s">
        <v>137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3">
      <c r="A237" s="221"/>
      <c r="B237" s="222"/>
      <c r="C237" s="250" t="s">
        <v>138</v>
      </c>
      <c r="D237" s="225"/>
      <c r="E237" s="226">
        <v>3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24"/>
      <c r="Z237" s="214"/>
      <c r="AA237" s="214"/>
      <c r="AB237" s="214"/>
      <c r="AC237" s="214"/>
      <c r="AD237" s="214"/>
      <c r="AE237" s="214"/>
      <c r="AF237" s="214"/>
      <c r="AG237" s="214" t="s">
        <v>137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2">
      <c r="A238" s="221"/>
      <c r="B238" s="222"/>
      <c r="C238" s="251"/>
      <c r="D238" s="244"/>
      <c r="E238" s="244"/>
      <c r="F238" s="244"/>
      <c r="G238" s="24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24"/>
      <c r="Z238" s="214"/>
      <c r="AA238" s="214"/>
      <c r="AB238" s="214"/>
      <c r="AC238" s="214"/>
      <c r="AD238" s="214"/>
      <c r="AE238" s="214"/>
      <c r="AF238" s="214"/>
      <c r="AG238" s="214" t="s">
        <v>139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>
      <c r="A239" s="235">
        <v>34</v>
      </c>
      <c r="B239" s="236" t="s">
        <v>337</v>
      </c>
      <c r="C239" s="248" t="s">
        <v>338</v>
      </c>
      <c r="D239" s="237" t="s">
        <v>128</v>
      </c>
      <c r="E239" s="238">
        <v>3.4</v>
      </c>
      <c r="F239" s="239"/>
      <c r="G239" s="240">
        <f>ROUND(E239*F239,2)</f>
        <v>0</v>
      </c>
      <c r="H239" s="239"/>
      <c r="I239" s="240">
        <f>ROUND(E239*H239,2)</f>
        <v>0</v>
      </c>
      <c r="J239" s="239"/>
      <c r="K239" s="240">
        <f>ROUND(E239*J239,2)</f>
        <v>0</v>
      </c>
      <c r="L239" s="240">
        <v>21</v>
      </c>
      <c r="M239" s="240">
        <f>G239*(1+L239/100)</f>
        <v>0</v>
      </c>
      <c r="N239" s="238">
        <v>9.2000000000000003E-4</v>
      </c>
      <c r="O239" s="238">
        <f>ROUND(E239*N239,2)</f>
        <v>0</v>
      </c>
      <c r="P239" s="238">
        <v>0.04</v>
      </c>
      <c r="Q239" s="238">
        <f>ROUND(E239*P239,2)</f>
        <v>0.14000000000000001</v>
      </c>
      <c r="R239" s="240" t="s">
        <v>328</v>
      </c>
      <c r="S239" s="240" t="s">
        <v>130</v>
      </c>
      <c r="T239" s="241" t="s">
        <v>130</v>
      </c>
      <c r="U239" s="224">
        <v>0.37</v>
      </c>
      <c r="V239" s="224">
        <f>ROUND(E239*U239,2)</f>
        <v>1.26</v>
      </c>
      <c r="W239" s="224"/>
      <c r="X239" s="224" t="s">
        <v>131</v>
      </c>
      <c r="Y239" s="224" t="s">
        <v>132</v>
      </c>
      <c r="Z239" s="214"/>
      <c r="AA239" s="214"/>
      <c r="AB239" s="214"/>
      <c r="AC239" s="214"/>
      <c r="AD239" s="214"/>
      <c r="AE239" s="214"/>
      <c r="AF239" s="214"/>
      <c r="AG239" s="214" t="s">
        <v>133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2">
      <c r="A240" s="221"/>
      <c r="B240" s="222"/>
      <c r="C240" s="250" t="s">
        <v>339</v>
      </c>
      <c r="D240" s="225"/>
      <c r="E240" s="226"/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24"/>
      <c r="Z240" s="214"/>
      <c r="AA240" s="214"/>
      <c r="AB240" s="214"/>
      <c r="AC240" s="214"/>
      <c r="AD240" s="214"/>
      <c r="AE240" s="214"/>
      <c r="AF240" s="214"/>
      <c r="AG240" s="214" t="s">
        <v>137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3">
      <c r="A241" s="221"/>
      <c r="B241" s="222"/>
      <c r="C241" s="250" t="s">
        <v>340</v>
      </c>
      <c r="D241" s="225"/>
      <c r="E241" s="226">
        <v>3.4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24"/>
      <c r="Z241" s="214"/>
      <c r="AA241" s="214"/>
      <c r="AB241" s="214"/>
      <c r="AC241" s="214"/>
      <c r="AD241" s="214"/>
      <c r="AE241" s="214"/>
      <c r="AF241" s="214"/>
      <c r="AG241" s="214" t="s">
        <v>137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2">
      <c r="A242" s="221"/>
      <c r="B242" s="222"/>
      <c r="C242" s="251"/>
      <c r="D242" s="244"/>
      <c r="E242" s="244"/>
      <c r="F242" s="244"/>
      <c r="G242" s="24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24"/>
      <c r="Z242" s="214"/>
      <c r="AA242" s="214"/>
      <c r="AB242" s="214"/>
      <c r="AC242" s="214"/>
      <c r="AD242" s="214"/>
      <c r="AE242" s="214"/>
      <c r="AF242" s="214"/>
      <c r="AG242" s="214" t="s">
        <v>139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>
      <c r="A243" s="235">
        <v>35</v>
      </c>
      <c r="B243" s="236" t="s">
        <v>341</v>
      </c>
      <c r="C243" s="248" t="s">
        <v>342</v>
      </c>
      <c r="D243" s="237" t="s">
        <v>163</v>
      </c>
      <c r="E243" s="238">
        <v>2</v>
      </c>
      <c r="F243" s="239"/>
      <c r="G243" s="240">
        <f>ROUND(E243*F243,2)</f>
        <v>0</v>
      </c>
      <c r="H243" s="239"/>
      <c r="I243" s="240">
        <f>ROUND(E243*H243,2)</f>
        <v>0</v>
      </c>
      <c r="J243" s="239"/>
      <c r="K243" s="240">
        <f>ROUND(E243*J243,2)</f>
        <v>0</v>
      </c>
      <c r="L243" s="240">
        <v>21</v>
      </c>
      <c r="M243" s="240">
        <f>G243*(1+L243/100)</f>
        <v>0</v>
      </c>
      <c r="N243" s="238">
        <v>0</v>
      </c>
      <c r="O243" s="238">
        <f>ROUND(E243*N243,2)</f>
        <v>0</v>
      </c>
      <c r="P243" s="238">
        <v>1.188E-2</v>
      </c>
      <c r="Q243" s="238">
        <f>ROUND(E243*P243,2)</f>
        <v>0.02</v>
      </c>
      <c r="R243" s="240" t="s">
        <v>328</v>
      </c>
      <c r="S243" s="240" t="s">
        <v>130</v>
      </c>
      <c r="T243" s="241" t="s">
        <v>130</v>
      </c>
      <c r="U243" s="224">
        <v>0.09</v>
      </c>
      <c r="V243" s="224">
        <f>ROUND(E243*U243,2)</f>
        <v>0.18</v>
      </c>
      <c r="W243" s="224"/>
      <c r="X243" s="224" t="s">
        <v>131</v>
      </c>
      <c r="Y243" s="224" t="s">
        <v>132</v>
      </c>
      <c r="Z243" s="214"/>
      <c r="AA243" s="214"/>
      <c r="AB243" s="214"/>
      <c r="AC243" s="214"/>
      <c r="AD243" s="214"/>
      <c r="AE243" s="214"/>
      <c r="AF243" s="214"/>
      <c r="AG243" s="214" t="s">
        <v>133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2">
      <c r="A244" s="221"/>
      <c r="B244" s="222"/>
      <c r="C244" s="250" t="s">
        <v>343</v>
      </c>
      <c r="D244" s="225"/>
      <c r="E244" s="226"/>
      <c r="F244" s="224"/>
      <c r="G244" s="224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24"/>
      <c r="Z244" s="214"/>
      <c r="AA244" s="214"/>
      <c r="AB244" s="214"/>
      <c r="AC244" s="214"/>
      <c r="AD244" s="214"/>
      <c r="AE244" s="214"/>
      <c r="AF244" s="214"/>
      <c r="AG244" s="214" t="s">
        <v>137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3">
      <c r="A245" s="221"/>
      <c r="B245" s="222"/>
      <c r="C245" s="250" t="s">
        <v>70</v>
      </c>
      <c r="D245" s="225"/>
      <c r="E245" s="226">
        <v>2</v>
      </c>
      <c r="F245" s="224"/>
      <c r="G245" s="224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24"/>
      <c r="Z245" s="214"/>
      <c r="AA245" s="214"/>
      <c r="AB245" s="214"/>
      <c r="AC245" s="214"/>
      <c r="AD245" s="214"/>
      <c r="AE245" s="214"/>
      <c r="AF245" s="214"/>
      <c r="AG245" s="214" t="s">
        <v>137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2">
      <c r="A246" s="221"/>
      <c r="B246" s="222"/>
      <c r="C246" s="251"/>
      <c r="D246" s="244"/>
      <c r="E246" s="244"/>
      <c r="F246" s="244"/>
      <c r="G246" s="244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24"/>
      <c r="Z246" s="214"/>
      <c r="AA246" s="214"/>
      <c r="AB246" s="214"/>
      <c r="AC246" s="214"/>
      <c r="AD246" s="214"/>
      <c r="AE246" s="214"/>
      <c r="AF246" s="214"/>
      <c r="AG246" s="214" t="s">
        <v>139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>
      <c r="A247" s="235">
        <v>36</v>
      </c>
      <c r="B247" s="236" t="s">
        <v>344</v>
      </c>
      <c r="C247" s="248" t="s">
        <v>345</v>
      </c>
      <c r="D247" s="237" t="s">
        <v>163</v>
      </c>
      <c r="E247" s="238">
        <v>1.8</v>
      </c>
      <c r="F247" s="239"/>
      <c r="G247" s="240">
        <f>ROUND(E247*F247,2)</f>
        <v>0</v>
      </c>
      <c r="H247" s="239"/>
      <c r="I247" s="240">
        <f>ROUND(E247*H247,2)</f>
        <v>0</v>
      </c>
      <c r="J247" s="239"/>
      <c r="K247" s="240">
        <f>ROUND(E247*J247,2)</f>
        <v>0</v>
      </c>
      <c r="L247" s="240">
        <v>21</v>
      </c>
      <c r="M247" s="240">
        <f>G247*(1+L247/100)</f>
        <v>0</v>
      </c>
      <c r="N247" s="238">
        <v>4.0000000000000002E-4</v>
      </c>
      <c r="O247" s="238">
        <f>ROUND(E247*N247,2)</f>
        <v>0</v>
      </c>
      <c r="P247" s="238">
        <v>6.0999999999999997E-4</v>
      </c>
      <c r="Q247" s="238">
        <f>ROUND(E247*P247,2)</f>
        <v>0</v>
      </c>
      <c r="R247" s="240" t="s">
        <v>328</v>
      </c>
      <c r="S247" s="240" t="s">
        <v>130</v>
      </c>
      <c r="T247" s="241" t="s">
        <v>130</v>
      </c>
      <c r="U247" s="224">
        <v>2.35</v>
      </c>
      <c r="V247" s="224">
        <f>ROUND(E247*U247,2)</f>
        <v>4.2300000000000004</v>
      </c>
      <c r="W247" s="224"/>
      <c r="X247" s="224" t="s">
        <v>131</v>
      </c>
      <c r="Y247" s="224" t="s">
        <v>132</v>
      </c>
      <c r="Z247" s="214"/>
      <c r="AA247" s="214"/>
      <c r="AB247" s="214"/>
      <c r="AC247" s="214"/>
      <c r="AD247" s="214"/>
      <c r="AE247" s="214"/>
      <c r="AF247" s="214"/>
      <c r="AG247" s="214" t="s">
        <v>133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2">
      <c r="A248" s="221"/>
      <c r="B248" s="222"/>
      <c r="C248" s="250" t="s">
        <v>346</v>
      </c>
      <c r="D248" s="225"/>
      <c r="E248" s="226"/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24"/>
      <c r="Z248" s="214"/>
      <c r="AA248" s="214"/>
      <c r="AB248" s="214"/>
      <c r="AC248" s="214"/>
      <c r="AD248" s="214"/>
      <c r="AE248" s="214"/>
      <c r="AF248" s="214"/>
      <c r="AG248" s="214" t="s">
        <v>137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3">
      <c r="A249" s="221"/>
      <c r="B249" s="222"/>
      <c r="C249" s="250" t="s">
        <v>347</v>
      </c>
      <c r="D249" s="225"/>
      <c r="E249" s="226">
        <v>1.8</v>
      </c>
      <c r="F249" s="224"/>
      <c r="G249" s="224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24"/>
      <c r="Z249" s="214"/>
      <c r="AA249" s="214"/>
      <c r="AB249" s="214"/>
      <c r="AC249" s="214"/>
      <c r="AD249" s="214"/>
      <c r="AE249" s="214"/>
      <c r="AF249" s="214"/>
      <c r="AG249" s="214" t="s">
        <v>137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2">
      <c r="A250" s="221"/>
      <c r="B250" s="222"/>
      <c r="C250" s="251"/>
      <c r="D250" s="244"/>
      <c r="E250" s="244"/>
      <c r="F250" s="244"/>
      <c r="G250" s="244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24"/>
      <c r="Z250" s="214"/>
      <c r="AA250" s="214"/>
      <c r="AB250" s="214"/>
      <c r="AC250" s="214"/>
      <c r="AD250" s="214"/>
      <c r="AE250" s="214"/>
      <c r="AF250" s="214"/>
      <c r="AG250" s="214" t="s">
        <v>139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>
      <c r="A251" s="235">
        <v>37</v>
      </c>
      <c r="B251" s="236" t="s">
        <v>348</v>
      </c>
      <c r="C251" s="248" t="s">
        <v>349</v>
      </c>
      <c r="D251" s="237" t="s">
        <v>163</v>
      </c>
      <c r="E251" s="238">
        <v>2</v>
      </c>
      <c r="F251" s="239"/>
      <c r="G251" s="240">
        <f>ROUND(E251*F251,2)</f>
        <v>0</v>
      </c>
      <c r="H251" s="239"/>
      <c r="I251" s="240">
        <f>ROUND(E251*H251,2)</f>
        <v>0</v>
      </c>
      <c r="J251" s="239"/>
      <c r="K251" s="240">
        <f>ROUND(E251*J251,2)</f>
        <v>0</v>
      </c>
      <c r="L251" s="240">
        <v>21</v>
      </c>
      <c r="M251" s="240">
        <f>G251*(1+L251/100)</f>
        <v>0</v>
      </c>
      <c r="N251" s="238">
        <v>0</v>
      </c>
      <c r="O251" s="238">
        <f>ROUND(E251*N251,2)</f>
        <v>0</v>
      </c>
      <c r="P251" s="238">
        <v>1.3500000000000001E-3</v>
      </c>
      <c r="Q251" s="238">
        <f>ROUND(E251*P251,2)</f>
        <v>0</v>
      </c>
      <c r="R251" s="240" t="s">
        <v>350</v>
      </c>
      <c r="S251" s="240" t="s">
        <v>130</v>
      </c>
      <c r="T251" s="241" t="s">
        <v>130</v>
      </c>
      <c r="U251" s="224">
        <v>9.1999999999999998E-2</v>
      </c>
      <c r="V251" s="224">
        <f>ROUND(E251*U251,2)</f>
        <v>0.18</v>
      </c>
      <c r="W251" s="224"/>
      <c r="X251" s="224" t="s">
        <v>131</v>
      </c>
      <c r="Y251" s="224" t="s">
        <v>132</v>
      </c>
      <c r="Z251" s="214"/>
      <c r="AA251" s="214"/>
      <c r="AB251" s="214"/>
      <c r="AC251" s="214"/>
      <c r="AD251" s="214"/>
      <c r="AE251" s="214"/>
      <c r="AF251" s="214"/>
      <c r="AG251" s="214" t="s">
        <v>133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2">
      <c r="A252" s="221"/>
      <c r="B252" s="222"/>
      <c r="C252" s="250" t="s">
        <v>351</v>
      </c>
      <c r="D252" s="225"/>
      <c r="E252" s="226"/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4"/>
      <c r="AA252" s="214"/>
      <c r="AB252" s="214"/>
      <c r="AC252" s="214"/>
      <c r="AD252" s="214"/>
      <c r="AE252" s="214"/>
      <c r="AF252" s="214"/>
      <c r="AG252" s="214" t="s">
        <v>137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3">
      <c r="A253" s="221"/>
      <c r="B253" s="222"/>
      <c r="C253" s="250" t="s">
        <v>70</v>
      </c>
      <c r="D253" s="225"/>
      <c r="E253" s="226">
        <v>2</v>
      </c>
      <c r="F253" s="224"/>
      <c r="G253" s="22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24"/>
      <c r="Z253" s="214"/>
      <c r="AA253" s="214"/>
      <c r="AB253" s="214"/>
      <c r="AC253" s="214"/>
      <c r="AD253" s="214"/>
      <c r="AE253" s="214"/>
      <c r="AF253" s="214"/>
      <c r="AG253" s="214" t="s">
        <v>137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2">
      <c r="A254" s="221"/>
      <c r="B254" s="222"/>
      <c r="C254" s="251"/>
      <c r="D254" s="244"/>
      <c r="E254" s="244"/>
      <c r="F254" s="244"/>
      <c r="G254" s="24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4"/>
      <c r="AA254" s="214"/>
      <c r="AB254" s="214"/>
      <c r="AC254" s="214"/>
      <c r="AD254" s="214"/>
      <c r="AE254" s="214"/>
      <c r="AF254" s="214"/>
      <c r="AG254" s="214" t="s">
        <v>139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>
      <c r="A255" s="228" t="s">
        <v>124</v>
      </c>
      <c r="B255" s="229" t="s">
        <v>84</v>
      </c>
      <c r="C255" s="247" t="s">
        <v>85</v>
      </c>
      <c r="D255" s="230"/>
      <c r="E255" s="231"/>
      <c r="F255" s="232"/>
      <c r="G255" s="232">
        <f>SUMIF(AG256:AG263,"&lt;&gt;NOR",G256:G263)</f>
        <v>0</v>
      </c>
      <c r="H255" s="232"/>
      <c r="I255" s="232">
        <f>SUM(I256:I263)</f>
        <v>0</v>
      </c>
      <c r="J255" s="232"/>
      <c r="K255" s="232">
        <f>SUM(K256:K263)</f>
        <v>0</v>
      </c>
      <c r="L255" s="232"/>
      <c r="M255" s="232">
        <f>SUM(M256:M263)</f>
        <v>0</v>
      </c>
      <c r="N255" s="231"/>
      <c r="O255" s="231">
        <f>SUM(O256:O263)</f>
        <v>0</v>
      </c>
      <c r="P255" s="231"/>
      <c r="Q255" s="231">
        <f>SUM(Q256:Q263)</f>
        <v>0</v>
      </c>
      <c r="R255" s="232"/>
      <c r="S255" s="232"/>
      <c r="T255" s="233"/>
      <c r="U255" s="227"/>
      <c r="V255" s="227">
        <f>SUM(V256:V263)</f>
        <v>16.559999999999999</v>
      </c>
      <c r="W255" s="227"/>
      <c r="X255" s="227"/>
      <c r="Y255" s="227"/>
      <c r="AG255" t="s">
        <v>125</v>
      </c>
    </row>
    <row r="256" spans="1:60" outlineLevel="1">
      <c r="A256" s="235">
        <v>38</v>
      </c>
      <c r="B256" s="236" t="s">
        <v>352</v>
      </c>
      <c r="C256" s="248" t="s">
        <v>353</v>
      </c>
      <c r="D256" s="237" t="s">
        <v>354</v>
      </c>
      <c r="E256" s="238">
        <v>10</v>
      </c>
      <c r="F256" s="239"/>
      <c r="G256" s="240">
        <f>ROUND(E256*F256,2)</f>
        <v>0</v>
      </c>
      <c r="H256" s="239"/>
      <c r="I256" s="240">
        <f>ROUND(E256*H256,2)</f>
        <v>0</v>
      </c>
      <c r="J256" s="239"/>
      <c r="K256" s="240">
        <f>ROUND(E256*J256,2)</f>
        <v>0</v>
      </c>
      <c r="L256" s="240">
        <v>21</v>
      </c>
      <c r="M256" s="240">
        <f>G256*(1+L256/100)</f>
        <v>0</v>
      </c>
      <c r="N256" s="238">
        <v>0</v>
      </c>
      <c r="O256" s="238">
        <f>ROUND(E256*N256,2)</f>
        <v>0</v>
      </c>
      <c r="P256" s="238">
        <v>0</v>
      </c>
      <c r="Q256" s="238">
        <f>ROUND(E256*P256,2)</f>
        <v>0</v>
      </c>
      <c r="R256" s="240" t="s">
        <v>236</v>
      </c>
      <c r="S256" s="240" t="s">
        <v>130</v>
      </c>
      <c r="T256" s="241" t="s">
        <v>130</v>
      </c>
      <c r="U256" s="224">
        <v>1</v>
      </c>
      <c r="V256" s="224">
        <f>ROUND(E256*U256,2)</f>
        <v>10</v>
      </c>
      <c r="W256" s="224"/>
      <c r="X256" s="224" t="s">
        <v>131</v>
      </c>
      <c r="Y256" s="224" t="s">
        <v>132</v>
      </c>
      <c r="Z256" s="214"/>
      <c r="AA256" s="214"/>
      <c r="AB256" s="214"/>
      <c r="AC256" s="214"/>
      <c r="AD256" s="214"/>
      <c r="AE256" s="214"/>
      <c r="AF256" s="214"/>
      <c r="AG256" s="214" t="s">
        <v>323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2">
      <c r="A257" s="221"/>
      <c r="B257" s="222"/>
      <c r="C257" s="250" t="s">
        <v>355</v>
      </c>
      <c r="D257" s="225"/>
      <c r="E257" s="226"/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24"/>
      <c r="Z257" s="214"/>
      <c r="AA257" s="214"/>
      <c r="AB257" s="214"/>
      <c r="AC257" s="214"/>
      <c r="AD257" s="214"/>
      <c r="AE257" s="214"/>
      <c r="AF257" s="214"/>
      <c r="AG257" s="214" t="s">
        <v>137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3">
      <c r="A258" s="221"/>
      <c r="B258" s="222"/>
      <c r="C258" s="250" t="s">
        <v>284</v>
      </c>
      <c r="D258" s="225"/>
      <c r="E258" s="226">
        <v>10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4"/>
      <c r="AA258" s="214"/>
      <c r="AB258" s="214"/>
      <c r="AC258" s="214"/>
      <c r="AD258" s="214"/>
      <c r="AE258" s="214"/>
      <c r="AF258" s="214"/>
      <c r="AG258" s="214" t="s">
        <v>137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2">
      <c r="A259" s="221"/>
      <c r="B259" s="222"/>
      <c r="C259" s="251"/>
      <c r="D259" s="244"/>
      <c r="E259" s="244"/>
      <c r="F259" s="244"/>
      <c r="G259" s="24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24"/>
      <c r="Z259" s="214"/>
      <c r="AA259" s="214"/>
      <c r="AB259" s="214"/>
      <c r="AC259" s="214"/>
      <c r="AD259" s="214"/>
      <c r="AE259" s="214"/>
      <c r="AF259" s="214"/>
      <c r="AG259" s="214" t="s">
        <v>139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>
      <c r="A260" s="235">
        <v>39</v>
      </c>
      <c r="B260" s="236" t="s">
        <v>356</v>
      </c>
      <c r="C260" s="248" t="s">
        <v>357</v>
      </c>
      <c r="D260" s="237" t="s">
        <v>225</v>
      </c>
      <c r="E260" s="238">
        <v>16.809999999999999</v>
      </c>
      <c r="F260" s="239"/>
      <c r="G260" s="240">
        <f>ROUND(E260*F260,2)</f>
        <v>0</v>
      </c>
      <c r="H260" s="239"/>
      <c r="I260" s="240">
        <f>ROUND(E260*H260,2)</f>
        <v>0</v>
      </c>
      <c r="J260" s="239"/>
      <c r="K260" s="240">
        <f>ROUND(E260*J260,2)</f>
        <v>0</v>
      </c>
      <c r="L260" s="240">
        <v>21</v>
      </c>
      <c r="M260" s="240">
        <f>G260*(1+L260/100)</f>
        <v>0</v>
      </c>
      <c r="N260" s="238">
        <v>0</v>
      </c>
      <c r="O260" s="238">
        <f>ROUND(E260*N260,2)</f>
        <v>0</v>
      </c>
      <c r="P260" s="238">
        <v>0</v>
      </c>
      <c r="Q260" s="238">
        <f>ROUND(E260*P260,2)</f>
        <v>0</v>
      </c>
      <c r="R260" s="240" t="s">
        <v>148</v>
      </c>
      <c r="S260" s="240" t="s">
        <v>130</v>
      </c>
      <c r="T260" s="241" t="s">
        <v>130</v>
      </c>
      <c r="U260" s="224">
        <v>0.39</v>
      </c>
      <c r="V260" s="224">
        <f>ROUND(E260*U260,2)</f>
        <v>6.56</v>
      </c>
      <c r="W260" s="224"/>
      <c r="X260" s="224" t="s">
        <v>131</v>
      </c>
      <c r="Y260" s="224" t="s">
        <v>132</v>
      </c>
      <c r="Z260" s="214"/>
      <c r="AA260" s="214"/>
      <c r="AB260" s="214"/>
      <c r="AC260" s="214"/>
      <c r="AD260" s="214"/>
      <c r="AE260" s="214"/>
      <c r="AF260" s="214"/>
      <c r="AG260" s="214" t="s">
        <v>133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2">
      <c r="A261" s="221"/>
      <c r="B261" s="222"/>
      <c r="C261" s="249" t="s">
        <v>358</v>
      </c>
      <c r="D261" s="243"/>
      <c r="E261" s="243"/>
      <c r="F261" s="243"/>
      <c r="G261" s="243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24"/>
      <c r="Z261" s="214"/>
      <c r="AA261" s="214"/>
      <c r="AB261" s="214"/>
      <c r="AC261" s="214"/>
      <c r="AD261" s="214"/>
      <c r="AE261" s="214"/>
      <c r="AF261" s="214"/>
      <c r="AG261" s="214" t="s">
        <v>135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2">
      <c r="A262" s="221"/>
      <c r="B262" s="222"/>
      <c r="C262" s="250" t="s">
        <v>359</v>
      </c>
      <c r="D262" s="225"/>
      <c r="E262" s="226">
        <v>16.809999999999999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4"/>
      <c r="AA262" s="214"/>
      <c r="AB262" s="214"/>
      <c r="AC262" s="214"/>
      <c r="AD262" s="214"/>
      <c r="AE262" s="214"/>
      <c r="AF262" s="214"/>
      <c r="AG262" s="214" t="s">
        <v>137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2">
      <c r="A263" s="221"/>
      <c r="B263" s="222"/>
      <c r="C263" s="251"/>
      <c r="D263" s="244"/>
      <c r="E263" s="244"/>
      <c r="F263" s="244"/>
      <c r="G263" s="244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24"/>
      <c r="Z263" s="214"/>
      <c r="AA263" s="214"/>
      <c r="AB263" s="214"/>
      <c r="AC263" s="214"/>
      <c r="AD263" s="214"/>
      <c r="AE263" s="214"/>
      <c r="AF263" s="214"/>
      <c r="AG263" s="214" t="s">
        <v>139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>
      <c r="A264" s="228" t="s">
        <v>124</v>
      </c>
      <c r="B264" s="229" t="s">
        <v>86</v>
      </c>
      <c r="C264" s="247" t="s">
        <v>87</v>
      </c>
      <c r="D264" s="230"/>
      <c r="E264" s="231"/>
      <c r="F264" s="232"/>
      <c r="G264" s="232">
        <f>SUMIF(AG265:AG386,"&lt;&gt;NOR",G265:G386)</f>
        <v>0</v>
      </c>
      <c r="H264" s="232"/>
      <c r="I264" s="232">
        <f>SUM(I265:I386)</f>
        <v>0</v>
      </c>
      <c r="J264" s="232"/>
      <c r="K264" s="232">
        <f>SUM(K265:K386)</f>
        <v>0</v>
      </c>
      <c r="L264" s="232"/>
      <c r="M264" s="232">
        <f>SUM(M265:M386)</f>
        <v>0</v>
      </c>
      <c r="N264" s="231"/>
      <c r="O264" s="231">
        <f>SUM(O265:O386)</f>
        <v>0.38</v>
      </c>
      <c r="P264" s="231"/>
      <c r="Q264" s="231">
        <f>SUM(Q265:Q386)</f>
        <v>0</v>
      </c>
      <c r="R264" s="232"/>
      <c r="S264" s="232"/>
      <c r="T264" s="233"/>
      <c r="U264" s="227"/>
      <c r="V264" s="227">
        <f>SUM(V265:V386)</f>
        <v>19.850000000000001</v>
      </c>
      <c r="W264" s="227"/>
      <c r="X264" s="227"/>
      <c r="Y264" s="227"/>
      <c r="AG264" t="s">
        <v>125</v>
      </c>
    </row>
    <row r="265" spans="1:60" ht="22.5" outlineLevel="1">
      <c r="A265" s="235">
        <v>40</v>
      </c>
      <c r="B265" s="236" t="s">
        <v>360</v>
      </c>
      <c r="C265" s="248" t="s">
        <v>361</v>
      </c>
      <c r="D265" s="237" t="s">
        <v>163</v>
      </c>
      <c r="E265" s="238">
        <v>7.6479999999999997</v>
      </c>
      <c r="F265" s="239"/>
      <c r="G265" s="240">
        <f>ROUND(E265*F265,2)</f>
        <v>0</v>
      </c>
      <c r="H265" s="239"/>
      <c r="I265" s="240">
        <f>ROUND(E265*H265,2)</f>
        <v>0</v>
      </c>
      <c r="J265" s="239"/>
      <c r="K265" s="240">
        <f>ROUND(E265*J265,2)</f>
        <v>0</v>
      </c>
      <c r="L265" s="240">
        <v>21</v>
      </c>
      <c r="M265" s="240">
        <f>G265*(1+L265/100)</f>
        <v>0</v>
      </c>
      <c r="N265" s="238">
        <v>0</v>
      </c>
      <c r="O265" s="238">
        <f>ROUND(E265*N265,2)</f>
        <v>0</v>
      </c>
      <c r="P265" s="238">
        <v>0</v>
      </c>
      <c r="Q265" s="238">
        <f>ROUND(E265*P265,2)</f>
        <v>0</v>
      </c>
      <c r="R265" s="240" t="s">
        <v>362</v>
      </c>
      <c r="S265" s="240" t="s">
        <v>130</v>
      </c>
      <c r="T265" s="241" t="s">
        <v>130</v>
      </c>
      <c r="U265" s="224">
        <v>0.33</v>
      </c>
      <c r="V265" s="224">
        <f>ROUND(E265*U265,2)</f>
        <v>2.52</v>
      </c>
      <c r="W265" s="224"/>
      <c r="X265" s="224" t="s">
        <v>131</v>
      </c>
      <c r="Y265" s="224" t="s">
        <v>132</v>
      </c>
      <c r="Z265" s="214"/>
      <c r="AA265" s="214"/>
      <c r="AB265" s="214"/>
      <c r="AC265" s="214"/>
      <c r="AD265" s="214"/>
      <c r="AE265" s="214"/>
      <c r="AF265" s="214"/>
      <c r="AG265" s="214" t="s">
        <v>133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2">
      <c r="A266" s="221"/>
      <c r="B266" s="222"/>
      <c r="C266" s="250" t="s">
        <v>363</v>
      </c>
      <c r="D266" s="225"/>
      <c r="E266" s="226"/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24"/>
      <c r="Z266" s="214"/>
      <c r="AA266" s="214"/>
      <c r="AB266" s="214"/>
      <c r="AC266" s="214"/>
      <c r="AD266" s="214"/>
      <c r="AE266" s="214"/>
      <c r="AF266" s="214"/>
      <c r="AG266" s="214" t="s">
        <v>137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3">
      <c r="A267" s="221"/>
      <c r="B267" s="222"/>
      <c r="C267" s="250" t="s">
        <v>364</v>
      </c>
      <c r="D267" s="225"/>
      <c r="E267" s="226"/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4"/>
      <c r="AA267" s="214"/>
      <c r="AB267" s="214"/>
      <c r="AC267" s="214"/>
      <c r="AD267" s="214"/>
      <c r="AE267" s="214"/>
      <c r="AF267" s="214"/>
      <c r="AG267" s="214" t="s">
        <v>137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3">
      <c r="A268" s="221"/>
      <c r="B268" s="222"/>
      <c r="C268" s="250" t="s">
        <v>365</v>
      </c>
      <c r="D268" s="225"/>
      <c r="E268" s="226">
        <v>4.6479999999999997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24"/>
      <c r="Z268" s="214"/>
      <c r="AA268" s="214"/>
      <c r="AB268" s="214"/>
      <c r="AC268" s="214"/>
      <c r="AD268" s="214"/>
      <c r="AE268" s="214"/>
      <c r="AF268" s="214"/>
      <c r="AG268" s="214" t="s">
        <v>137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3">
      <c r="A269" s="221"/>
      <c r="B269" s="222"/>
      <c r="C269" s="250" t="s">
        <v>366</v>
      </c>
      <c r="D269" s="225"/>
      <c r="E269" s="226"/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24"/>
      <c r="Z269" s="214"/>
      <c r="AA269" s="214"/>
      <c r="AB269" s="214"/>
      <c r="AC269" s="214"/>
      <c r="AD269" s="214"/>
      <c r="AE269" s="214"/>
      <c r="AF269" s="214"/>
      <c r="AG269" s="214" t="s">
        <v>137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3">
      <c r="A270" s="221"/>
      <c r="B270" s="222"/>
      <c r="C270" s="250" t="s">
        <v>367</v>
      </c>
      <c r="D270" s="225"/>
      <c r="E270" s="226">
        <v>3</v>
      </c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24"/>
      <c r="Z270" s="214"/>
      <c r="AA270" s="214"/>
      <c r="AB270" s="214"/>
      <c r="AC270" s="214"/>
      <c r="AD270" s="214"/>
      <c r="AE270" s="214"/>
      <c r="AF270" s="214"/>
      <c r="AG270" s="214" t="s">
        <v>137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2">
      <c r="A271" s="221"/>
      <c r="B271" s="222"/>
      <c r="C271" s="251"/>
      <c r="D271" s="244"/>
      <c r="E271" s="244"/>
      <c r="F271" s="244"/>
      <c r="G271" s="24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24"/>
      <c r="Z271" s="214"/>
      <c r="AA271" s="214"/>
      <c r="AB271" s="214"/>
      <c r="AC271" s="214"/>
      <c r="AD271" s="214"/>
      <c r="AE271" s="214"/>
      <c r="AF271" s="214"/>
      <c r="AG271" s="214" t="s">
        <v>139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>
      <c r="A272" s="235">
        <v>41</v>
      </c>
      <c r="B272" s="236" t="s">
        <v>368</v>
      </c>
      <c r="C272" s="248" t="s">
        <v>369</v>
      </c>
      <c r="D272" s="237" t="s">
        <v>370</v>
      </c>
      <c r="E272" s="238">
        <v>314.09953000000002</v>
      </c>
      <c r="F272" s="239"/>
      <c r="G272" s="240">
        <f>ROUND(E272*F272,2)</f>
        <v>0</v>
      </c>
      <c r="H272" s="239"/>
      <c r="I272" s="240">
        <f>ROUND(E272*H272,2)</f>
        <v>0</v>
      </c>
      <c r="J272" s="239"/>
      <c r="K272" s="240">
        <f>ROUND(E272*J272,2)</f>
        <v>0</v>
      </c>
      <c r="L272" s="240">
        <v>21</v>
      </c>
      <c r="M272" s="240">
        <f>G272*(1+L272/100)</f>
        <v>0</v>
      </c>
      <c r="N272" s="238">
        <v>0</v>
      </c>
      <c r="O272" s="238">
        <f>ROUND(E272*N272,2)</f>
        <v>0</v>
      </c>
      <c r="P272" s="238">
        <v>0</v>
      </c>
      <c r="Q272" s="238">
        <f>ROUND(E272*P272,2)</f>
        <v>0</v>
      </c>
      <c r="R272" s="240" t="s">
        <v>362</v>
      </c>
      <c r="S272" s="240" t="s">
        <v>130</v>
      </c>
      <c r="T272" s="241" t="s">
        <v>130</v>
      </c>
      <c r="U272" s="224">
        <v>0</v>
      </c>
      <c r="V272" s="224">
        <f>ROUND(E272*U272,2)</f>
        <v>0</v>
      </c>
      <c r="W272" s="224"/>
      <c r="X272" s="224" t="s">
        <v>131</v>
      </c>
      <c r="Y272" s="224" t="s">
        <v>132</v>
      </c>
      <c r="Z272" s="214"/>
      <c r="AA272" s="214"/>
      <c r="AB272" s="214"/>
      <c r="AC272" s="214"/>
      <c r="AD272" s="214"/>
      <c r="AE272" s="214"/>
      <c r="AF272" s="214"/>
      <c r="AG272" s="214" t="s">
        <v>133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2">
      <c r="A273" s="221"/>
      <c r="B273" s="222"/>
      <c r="C273" s="250" t="s">
        <v>371</v>
      </c>
      <c r="D273" s="225"/>
      <c r="E273" s="226"/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24"/>
      <c r="Z273" s="214"/>
      <c r="AA273" s="214"/>
      <c r="AB273" s="214"/>
      <c r="AC273" s="214"/>
      <c r="AD273" s="214"/>
      <c r="AE273" s="214"/>
      <c r="AF273" s="214"/>
      <c r="AG273" s="214" t="s">
        <v>137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3">
      <c r="A274" s="221"/>
      <c r="B274" s="222"/>
      <c r="C274" s="250" t="s">
        <v>372</v>
      </c>
      <c r="D274" s="225"/>
      <c r="E274" s="226"/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24"/>
      <c r="Z274" s="214"/>
      <c r="AA274" s="214"/>
      <c r="AB274" s="214"/>
      <c r="AC274" s="214"/>
      <c r="AD274" s="214"/>
      <c r="AE274" s="214"/>
      <c r="AF274" s="214"/>
      <c r="AG274" s="214" t="s">
        <v>137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3">
      <c r="A275" s="221"/>
      <c r="B275" s="222"/>
      <c r="C275" s="250" t="s">
        <v>373</v>
      </c>
      <c r="D275" s="225"/>
      <c r="E275" s="226"/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24"/>
      <c r="Z275" s="214"/>
      <c r="AA275" s="214"/>
      <c r="AB275" s="214"/>
      <c r="AC275" s="214"/>
      <c r="AD275" s="214"/>
      <c r="AE275" s="214"/>
      <c r="AF275" s="214"/>
      <c r="AG275" s="214" t="s">
        <v>137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3">
      <c r="A276" s="221"/>
      <c r="B276" s="222"/>
      <c r="C276" s="250" t="s">
        <v>374</v>
      </c>
      <c r="D276" s="225"/>
      <c r="E276" s="226"/>
      <c r="F276" s="224"/>
      <c r="G276" s="224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24"/>
      <c r="Z276" s="214"/>
      <c r="AA276" s="214"/>
      <c r="AB276" s="214"/>
      <c r="AC276" s="214"/>
      <c r="AD276" s="214"/>
      <c r="AE276" s="214"/>
      <c r="AF276" s="214"/>
      <c r="AG276" s="214" t="s">
        <v>137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3">
      <c r="A277" s="221"/>
      <c r="B277" s="222"/>
      <c r="C277" s="250" t="s">
        <v>375</v>
      </c>
      <c r="D277" s="225"/>
      <c r="E277" s="226">
        <v>24.68</v>
      </c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24"/>
      <c r="Z277" s="214"/>
      <c r="AA277" s="214"/>
      <c r="AB277" s="214"/>
      <c r="AC277" s="214"/>
      <c r="AD277" s="214"/>
      <c r="AE277" s="214"/>
      <c r="AF277" s="214"/>
      <c r="AG277" s="214" t="s">
        <v>137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3">
      <c r="A278" s="221"/>
      <c r="B278" s="222"/>
      <c r="C278" s="250" t="s">
        <v>376</v>
      </c>
      <c r="D278" s="225"/>
      <c r="E278" s="226"/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24"/>
      <c r="Z278" s="214"/>
      <c r="AA278" s="214"/>
      <c r="AB278" s="214"/>
      <c r="AC278" s="214"/>
      <c r="AD278" s="214"/>
      <c r="AE278" s="214"/>
      <c r="AF278" s="214"/>
      <c r="AG278" s="214" t="s">
        <v>137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3">
      <c r="A279" s="221"/>
      <c r="B279" s="222"/>
      <c r="C279" s="250" t="s">
        <v>377</v>
      </c>
      <c r="D279" s="225"/>
      <c r="E279" s="226"/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24"/>
      <c r="Z279" s="214"/>
      <c r="AA279" s="214"/>
      <c r="AB279" s="214"/>
      <c r="AC279" s="214"/>
      <c r="AD279" s="214"/>
      <c r="AE279" s="214"/>
      <c r="AF279" s="214"/>
      <c r="AG279" s="214" t="s">
        <v>137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3">
      <c r="A280" s="221"/>
      <c r="B280" s="222"/>
      <c r="C280" s="250" t="s">
        <v>378</v>
      </c>
      <c r="D280" s="225"/>
      <c r="E280" s="226">
        <v>6.0157499999999997</v>
      </c>
      <c r="F280" s="224"/>
      <c r="G280" s="224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24"/>
      <c r="Z280" s="214"/>
      <c r="AA280" s="214"/>
      <c r="AB280" s="214"/>
      <c r="AC280" s="214"/>
      <c r="AD280" s="214"/>
      <c r="AE280" s="214"/>
      <c r="AF280" s="214"/>
      <c r="AG280" s="214" t="s">
        <v>137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3">
      <c r="A281" s="221"/>
      <c r="B281" s="222"/>
      <c r="C281" s="250" t="s">
        <v>379</v>
      </c>
      <c r="D281" s="225"/>
      <c r="E281" s="226">
        <v>7.2188999999999997</v>
      </c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24"/>
      <c r="Z281" s="214"/>
      <c r="AA281" s="214"/>
      <c r="AB281" s="214"/>
      <c r="AC281" s="214"/>
      <c r="AD281" s="214"/>
      <c r="AE281" s="214"/>
      <c r="AF281" s="214"/>
      <c r="AG281" s="214" t="s">
        <v>137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3">
      <c r="A282" s="221"/>
      <c r="B282" s="222"/>
      <c r="C282" s="250" t="s">
        <v>380</v>
      </c>
      <c r="D282" s="225"/>
      <c r="E282" s="226"/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24"/>
      <c r="Z282" s="214"/>
      <c r="AA282" s="214"/>
      <c r="AB282" s="214"/>
      <c r="AC282" s="214"/>
      <c r="AD282" s="214"/>
      <c r="AE282" s="214"/>
      <c r="AF282" s="214"/>
      <c r="AG282" s="214" t="s">
        <v>137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3">
      <c r="A283" s="221"/>
      <c r="B283" s="222"/>
      <c r="C283" s="250" t="s">
        <v>373</v>
      </c>
      <c r="D283" s="225"/>
      <c r="E283" s="226"/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24"/>
      <c r="Z283" s="214"/>
      <c r="AA283" s="214"/>
      <c r="AB283" s="214"/>
      <c r="AC283" s="214"/>
      <c r="AD283" s="214"/>
      <c r="AE283" s="214"/>
      <c r="AF283" s="214"/>
      <c r="AG283" s="214" t="s">
        <v>137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ht="22.5" outlineLevel="3">
      <c r="A284" s="221"/>
      <c r="B284" s="222"/>
      <c r="C284" s="250" t="s">
        <v>381</v>
      </c>
      <c r="D284" s="225"/>
      <c r="E284" s="226"/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24"/>
      <c r="Z284" s="214"/>
      <c r="AA284" s="214"/>
      <c r="AB284" s="214"/>
      <c r="AC284" s="214"/>
      <c r="AD284" s="214"/>
      <c r="AE284" s="214"/>
      <c r="AF284" s="214"/>
      <c r="AG284" s="214" t="s">
        <v>137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3">
      <c r="A285" s="221"/>
      <c r="B285" s="222"/>
      <c r="C285" s="250" t="s">
        <v>382</v>
      </c>
      <c r="D285" s="225"/>
      <c r="E285" s="226">
        <v>40.463999999999999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24"/>
      <c r="Z285" s="214"/>
      <c r="AA285" s="214"/>
      <c r="AB285" s="214"/>
      <c r="AC285" s="214"/>
      <c r="AD285" s="214"/>
      <c r="AE285" s="214"/>
      <c r="AF285" s="214"/>
      <c r="AG285" s="214" t="s">
        <v>137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3">
      <c r="A286" s="221"/>
      <c r="B286" s="222"/>
      <c r="C286" s="250" t="s">
        <v>383</v>
      </c>
      <c r="D286" s="225"/>
      <c r="E286" s="226">
        <v>24.06484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24"/>
      <c r="Z286" s="214"/>
      <c r="AA286" s="214"/>
      <c r="AB286" s="214"/>
      <c r="AC286" s="214"/>
      <c r="AD286" s="214"/>
      <c r="AE286" s="214"/>
      <c r="AF286" s="214"/>
      <c r="AG286" s="214" t="s">
        <v>137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3">
      <c r="A287" s="221"/>
      <c r="B287" s="222"/>
      <c r="C287" s="250" t="s">
        <v>384</v>
      </c>
      <c r="D287" s="225"/>
      <c r="E287" s="226">
        <v>2.9448799999999999</v>
      </c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24"/>
      <c r="Z287" s="214"/>
      <c r="AA287" s="214"/>
      <c r="AB287" s="214"/>
      <c r="AC287" s="214"/>
      <c r="AD287" s="214"/>
      <c r="AE287" s="214"/>
      <c r="AF287" s="214"/>
      <c r="AG287" s="214" t="s">
        <v>137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3">
      <c r="A288" s="221"/>
      <c r="B288" s="222"/>
      <c r="C288" s="250" t="s">
        <v>385</v>
      </c>
      <c r="D288" s="225"/>
      <c r="E288" s="226">
        <v>26.121759999999998</v>
      </c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24"/>
      <c r="Z288" s="214"/>
      <c r="AA288" s="214"/>
      <c r="AB288" s="214"/>
      <c r="AC288" s="214"/>
      <c r="AD288" s="214"/>
      <c r="AE288" s="214"/>
      <c r="AF288" s="214"/>
      <c r="AG288" s="214" t="s">
        <v>137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3">
      <c r="A289" s="221"/>
      <c r="B289" s="222"/>
      <c r="C289" s="250" t="s">
        <v>376</v>
      </c>
      <c r="D289" s="225"/>
      <c r="E289" s="226"/>
      <c r="F289" s="224"/>
      <c r="G289" s="224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24"/>
      <c r="Z289" s="214"/>
      <c r="AA289" s="214"/>
      <c r="AB289" s="214"/>
      <c r="AC289" s="214"/>
      <c r="AD289" s="214"/>
      <c r="AE289" s="214"/>
      <c r="AF289" s="214"/>
      <c r="AG289" s="214" t="s">
        <v>137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3">
      <c r="A290" s="221"/>
      <c r="B290" s="222"/>
      <c r="C290" s="250" t="s">
        <v>386</v>
      </c>
      <c r="D290" s="225"/>
      <c r="E290" s="226"/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24"/>
      <c r="Z290" s="214"/>
      <c r="AA290" s="214"/>
      <c r="AB290" s="214"/>
      <c r="AC290" s="214"/>
      <c r="AD290" s="214"/>
      <c r="AE290" s="214"/>
      <c r="AF290" s="214"/>
      <c r="AG290" s="214" t="s">
        <v>137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3">
      <c r="A291" s="221"/>
      <c r="B291" s="222"/>
      <c r="C291" s="250" t="s">
        <v>387</v>
      </c>
      <c r="D291" s="225"/>
      <c r="E291" s="226">
        <v>33.72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24"/>
      <c r="Z291" s="214"/>
      <c r="AA291" s="214"/>
      <c r="AB291" s="214"/>
      <c r="AC291" s="214"/>
      <c r="AD291" s="214"/>
      <c r="AE291" s="214"/>
      <c r="AF291" s="214"/>
      <c r="AG291" s="214" t="s">
        <v>137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3">
      <c r="A292" s="221"/>
      <c r="B292" s="222"/>
      <c r="C292" s="250" t="s">
        <v>388</v>
      </c>
      <c r="D292" s="225"/>
      <c r="E292" s="226">
        <v>6.4630000000000001</v>
      </c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24"/>
      <c r="Z292" s="214"/>
      <c r="AA292" s="214"/>
      <c r="AB292" s="214"/>
      <c r="AC292" s="214"/>
      <c r="AD292" s="214"/>
      <c r="AE292" s="214"/>
      <c r="AF292" s="214"/>
      <c r="AG292" s="214" t="s">
        <v>137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3">
      <c r="A293" s="221"/>
      <c r="B293" s="222"/>
      <c r="C293" s="250" t="s">
        <v>389</v>
      </c>
      <c r="D293" s="225"/>
      <c r="E293" s="226">
        <v>5.7605000000000004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24"/>
      <c r="Z293" s="214"/>
      <c r="AA293" s="214"/>
      <c r="AB293" s="214"/>
      <c r="AC293" s="214"/>
      <c r="AD293" s="214"/>
      <c r="AE293" s="214"/>
      <c r="AF293" s="214"/>
      <c r="AG293" s="214" t="s">
        <v>137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3">
      <c r="A294" s="221"/>
      <c r="B294" s="222"/>
      <c r="C294" s="250" t="s">
        <v>390</v>
      </c>
      <c r="D294" s="225"/>
      <c r="E294" s="226">
        <v>2.637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4"/>
      <c r="AA294" s="214"/>
      <c r="AB294" s="214"/>
      <c r="AC294" s="214"/>
      <c r="AD294" s="214"/>
      <c r="AE294" s="214"/>
      <c r="AF294" s="214"/>
      <c r="AG294" s="214" t="s">
        <v>137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3">
      <c r="A295" s="221"/>
      <c r="B295" s="222"/>
      <c r="C295" s="250" t="s">
        <v>391</v>
      </c>
      <c r="D295" s="225"/>
      <c r="E295" s="226"/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24"/>
      <c r="Z295" s="214"/>
      <c r="AA295" s="214"/>
      <c r="AB295" s="214"/>
      <c r="AC295" s="214"/>
      <c r="AD295" s="214"/>
      <c r="AE295" s="214"/>
      <c r="AF295" s="214"/>
      <c r="AG295" s="214" t="s">
        <v>137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3">
      <c r="A296" s="221"/>
      <c r="B296" s="222"/>
      <c r="C296" s="250" t="s">
        <v>392</v>
      </c>
      <c r="D296" s="225"/>
      <c r="E296" s="226"/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24"/>
      <c r="Z296" s="214"/>
      <c r="AA296" s="214"/>
      <c r="AB296" s="214"/>
      <c r="AC296" s="214"/>
      <c r="AD296" s="214"/>
      <c r="AE296" s="214"/>
      <c r="AF296" s="214"/>
      <c r="AG296" s="214" t="s">
        <v>137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3">
      <c r="A297" s="221"/>
      <c r="B297" s="222"/>
      <c r="C297" s="250" t="s">
        <v>393</v>
      </c>
      <c r="D297" s="225"/>
      <c r="E297" s="226">
        <v>75.617099999999994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24"/>
      <c r="Z297" s="214"/>
      <c r="AA297" s="214"/>
      <c r="AB297" s="214"/>
      <c r="AC297" s="214"/>
      <c r="AD297" s="214"/>
      <c r="AE297" s="214"/>
      <c r="AF297" s="214"/>
      <c r="AG297" s="214" t="s">
        <v>137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3">
      <c r="A298" s="221"/>
      <c r="B298" s="222"/>
      <c r="C298" s="250" t="s">
        <v>394</v>
      </c>
      <c r="D298" s="225"/>
      <c r="E298" s="226">
        <v>16.86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24"/>
      <c r="Z298" s="214"/>
      <c r="AA298" s="214"/>
      <c r="AB298" s="214"/>
      <c r="AC298" s="214"/>
      <c r="AD298" s="214"/>
      <c r="AE298" s="214"/>
      <c r="AF298" s="214"/>
      <c r="AG298" s="214" t="s">
        <v>137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3">
      <c r="A299" s="221"/>
      <c r="B299" s="222"/>
      <c r="C299" s="250" t="s">
        <v>395</v>
      </c>
      <c r="D299" s="225"/>
      <c r="E299" s="226"/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24"/>
      <c r="Z299" s="214"/>
      <c r="AA299" s="214"/>
      <c r="AB299" s="214"/>
      <c r="AC299" s="214"/>
      <c r="AD299" s="214"/>
      <c r="AE299" s="214"/>
      <c r="AF299" s="214"/>
      <c r="AG299" s="214" t="s">
        <v>137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3">
      <c r="A300" s="221"/>
      <c r="B300" s="222"/>
      <c r="C300" s="250" t="s">
        <v>396</v>
      </c>
      <c r="D300" s="225"/>
      <c r="E300" s="226">
        <v>35.911799999999999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24"/>
      <c r="Z300" s="214"/>
      <c r="AA300" s="214"/>
      <c r="AB300" s="214"/>
      <c r="AC300" s="214"/>
      <c r="AD300" s="214"/>
      <c r="AE300" s="214"/>
      <c r="AF300" s="214"/>
      <c r="AG300" s="214" t="s">
        <v>137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3">
      <c r="A301" s="221"/>
      <c r="B301" s="222"/>
      <c r="C301" s="250" t="s">
        <v>397</v>
      </c>
      <c r="D301" s="225"/>
      <c r="E301" s="226">
        <v>5.62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24"/>
      <c r="Z301" s="214"/>
      <c r="AA301" s="214"/>
      <c r="AB301" s="214"/>
      <c r="AC301" s="214"/>
      <c r="AD301" s="214"/>
      <c r="AE301" s="214"/>
      <c r="AF301" s="214"/>
      <c r="AG301" s="214" t="s">
        <v>137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2">
      <c r="A302" s="221"/>
      <c r="B302" s="222"/>
      <c r="C302" s="251"/>
      <c r="D302" s="244"/>
      <c r="E302" s="244"/>
      <c r="F302" s="244"/>
      <c r="G302" s="24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24"/>
      <c r="Z302" s="214"/>
      <c r="AA302" s="214"/>
      <c r="AB302" s="214"/>
      <c r="AC302" s="214"/>
      <c r="AD302" s="214"/>
      <c r="AE302" s="214"/>
      <c r="AF302" s="214"/>
      <c r="AG302" s="214" t="s">
        <v>139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>
      <c r="A303" s="235">
        <v>42</v>
      </c>
      <c r="B303" s="236" t="s">
        <v>398</v>
      </c>
      <c r="C303" s="248" t="s">
        <v>399</v>
      </c>
      <c r="D303" s="237" t="s">
        <v>370</v>
      </c>
      <c r="E303" s="238">
        <v>5.2987500000000001</v>
      </c>
      <c r="F303" s="239"/>
      <c r="G303" s="240">
        <f>ROUND(E303*F303,2)</f>
        <v>0</v>
      </c>
      <c r="H303" s="239"/>
      <c r="I303" s="240">
        <f>ROUND(E303*H303,2)</f>
        <v>0</v>
      </c>
      <c r="J303" s="239"/>
      <c r="K303" s="240">
        <f>ROUND(E303*J303,2)</f>
        <v>0</v>
      </c>
      <c r="L303" s="240">
        <v>21</v>
      </c>
      <c r="M303" s="240">
        <f>G303*(1+L303/100)</f>
        <v>0</v>
      </c>
      <c r="N303" s="238">
        <v>6.0000000000000002E-5</v>
      </c>
      <c r="O303" s="238">
        <f>ROUND(E303*N303,2)</f>
        <v>0</v>
      </c>
      <c r="P303" s="238">
        <v>0</v>
      </c>
      <c r="Q303" s="238">
        <f>ROUND(E303*P303,2)</f>
        <v>0</v>
      </c>
      <c r="R303" s="240" t="s">
        <v>362</v>
      </c>
      <c r="S303" s="240" t="s">
        <v>130</v>
      </c>
      <c r="T303" s="241" t="s">
        <v>130</v>
      </c>
      <c r="U303" s="224">
        <v>0.43</v>
      </c>
      <c r="V303" s="224">
        <f>ROUND(E303*U303,2)</f>
        <v>2.2799999999999998</v>
      </c>
      <c r="W303" s="224"/>
      <c r="X303" s="224" t="s">
        <v>131</v>
      </c>
      <c r="Y303" s="224" t="s">
        <v>132</v>
      </c>
      <c r="Z303" s="214"/>
      <c r="AA303" s="214"/>
      <c r="AB303" s="214"/>
      <c r="AC303" s="214"/>
      <c r="AD303" s="214"/>
      <c r="AE303" s="214"/>
      <c r="AF303" s="214"/>
      <c r="AG303" s="214" t="s">
        <v>133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2">
      <c r="A304" s="221"/>
      <c r="B304" s="222"/>
      <c r="C304" s="250" t="s">
        <v>400</v>
      </c>
      <c r="D304" s="225"/>
      <c r="E304" s="226"/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24"/>
      <c r="Z304" s="214"/>
      <c r="AA304" s="214"/>
      <c r="AB304" s="214"/>
      <c r="AC304" s="214"/>
      <c r="AD304" s="214"/>
      <c r="AE304" s="214"/>
      <c r="AF304" s="214"/>
      <c r="AG304" s="214" t="s">
        <v>137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3">
      <c r="A305" s="221"/>
      <c r="B305" s="222"/>
      <c r="C305" s="250" t="s">
        <v>401</v>
      </c>
      <c r="D305" s="225"/>
      <c r="E305" s="226">
        <v>5.2987500000000001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24"/>
      <c r="Z305" s="214"/>
      <c r="AA305" s="214"/>
      <c r="AB305" s="214"/>
      <c r="AC305" s="214"/>
      <c r="AD305" s="214"/>
      <c r="AE305" s="214"/>
      <c r="AF305" s="214"/>
      <c r="AG305" s="214" t="s">
        <v>137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2">
      <c r="A306" s="221"/>
      <c r="B306" s="222"/>
      <c r="C306" s="251"/>
      <c r="D306" s="244"/>
      <c r="E306" s="244"/>
      <c r="F306" s="244"/>
      <c r="G306" s="24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24"/>
      <c r="Z306" s="214"/>
      <c r="AA306" s="214"/>
      <c r="AB306" s="214"/>
      <c r="AC306" s="214"/>
      <c r="AD306" s="214"/>
      <c r="AE306" s="214"/>
      <c r="AF306" s="214"/>
      <c r="AG306" s="214" t="s">
        <v>139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>
      <c r="A307" s="235">
        <v>43</v>
      </c>
      <c r="B307" s="236" t="s">
        <v>402</v>
      </c>
      <c r="C307" s="248" t="s">
        <v>403</v>
      </c>
      <c r="D307" s="237" t="s">
        <v>370</v>
      </c>
      <c r="E307" s="238">
        <v>314.09953000000002</v>
      </c>
      <c r="F307" s="239"/>
      <c r="G307" s="240">
        <f>ROUND(E307*F307,2)</f>
        <v>0</v>
      </c>
      <c r="H307" s="239"/>
      <c r="I307" s="240">
        <f>ROUND(E307*H307,2)</f>
        <v>0</v>
      </c>
      <c r="J307" s="239"/>
      <c r="K307" s="240">
        <f>ROUND(E307*J307,2)</f>
        <v>0</v>
      </c>
      <c r="L307" s="240">
        <v>21</v>
      </c>
      <c r="M307" s="240">
        <f>G307*(1+L307/100)</f>
        <v>0</v>
      </c>
      <c r="N307" s="238">
        <v>5.0000000000000002E-5</v>
      </c>
      <c r="O307" s="238">
        <f>ROUND(E307*N307,2)</f>
        <v>0.02</v>
      </c>
      <c r="P307" s="238">
        <v>0</v>
      </c>
      <c r="Q307" s="238">
        <f>ROUND(E307*P307,2)</f>
        <v>0</v>
      </c>
      <c r="R307" s="240" t="s">
        <v>362</v>
      </c>
      <c r="S307" s="240" t="s">
        <v>130</v>
      </c>
      <c r="T307" s="241" t="s">
        <v>130</v>
      </c>
      <c r="U307" s="224">
        <v>4.3999999999999997E-2</v>
      </c>
      <c r="V307" s="224">
        <f>ROUND(E307*U307,2)</f>
        <v>13.82</v>
      </c>
      <c r="W307" s="224"/>
      <c r="X307" s="224" t="s">
        <v>131</v>
      </c>
      <c r="Y307" s="224" t="s">
        <v>132</v>
      </c>
      <c r="Z307" s="214"/>
      <c r="AA307" s="214"/>
      <c r="AB307" s="214"/>
      <c r="AC307" s="214"/>
      <c r="AD307" s="214"/>
      <c r="AE307" s="214"/>
      <c r="AF307" s="214"/>
      <c r="AG307" s="214" t="s">
        <v>133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2">
      <c r="A308" s="221"/>
      <c r="B308" s="222"/>
      <c r="C308" s="250" t="s">
        <v>371</v>
      </c>
      <c r="D308" s="225"/>
      <c r="E308" s="226"/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24"/>
      <c r="Z308" s="214"/>
      <c r="AA308" s="214"/>
      <c r="AB308" s="214"/>
      <c r="AC308" s="214"/>
      <c r="AD308" s="214"/>
      <c r="AE308" s="214"/>
      <c r="AF308" s="214"/>
      <c r="AG308" s="214" t="s">
        <v>137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3">
      <c r="A309" s="221"/>
      <c r="B309" s="222"/>
      <c r="C309" s="250" t="s">
        <v>372</v>
      </c>
      <c r="D309" s="225"/>
      <c r="E309" s="226"/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24"/>
      <c r="Z309" s="214"/>
      <c r="AA309" s="214"/>
      <c r="AB309" s="214"/>
      <c r="AC309" s="214"/>
      <c r="AD309" s="214"/>
      <c r="AE309" s="214"/>
      <c r="AF309" s="214"/>
      <c r="AG309" s="214" t="s">
        <v>137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3">
      <c r="A310" s="221"/>
      <c r="B310" s="222"/>
      <c r="C310" s="250" t="s">
        <v>373</v>
      </c>
      <c r="D310" s="225"/>
      <c r="E310" s="226"/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24"/>
      <c r="Z310" s="214"/>
      <c r="AA310" s="214"/>
      <c r="AB310" s="214"/>
      <c r="AC310" s="214"/>
      <c r="AD310" s="214"/>
      <c r="AE310" s="214"/>
      <c r="AF310" s="214"/>
      <c r="AG310" s="214" t="s">
        <v>137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3">
      <c r="A311" s="221"/>
      <c r="B311" s="222"/>
      <c r="C311" s="250" t="s">
        <v>374</v>
      </c>
      <c r="D311" s="225"/>
      <c r="E311" s="226"/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24"/>
      <c r="Z311" s="214"/>
      <c r="AA311" s="214"/>
      <c r="AB311" s="214"/>
      <c r="AC311" s="214"/>
      <c r="AD311" s="214"/>
      <c r="AE311" s="214"/>
      <c r="AF311" s="214"/>
      <c r="AG311" s="214" t="s">
        <v>137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3">
      <c r="A312" s="221"/>
      <c r="B312" s="222"/>
      <c r="C312" s="250" t="s">
        <v>375</v>
      </c>
      <c r="D312" s="225"/>
      <c r="E312" s="226">
        <v>24.68</v>
      </c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24"/>
      <c r="Z312" s="214"/>
      <c r="AA312" s="214"/>
      <c r="AB312" s="214"/>
      <c r="AC312" s="214"/>
      <c r="AD312" s="214"/>
      <c r="AE312" s="214"/>
      <c r="AF312" s="214"/>
      <c r="AG312" s="214" t="s">
        <v>137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3">
      <c r="A313" s="221"/>
      <c r="B313" s="222"/>
      <c r="C313" s="250" t="s">
        <v>376</v>
      </c>
      <c r="D313" s="225"/>
      <c r="E313" s="226"/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24"/>
      <c r="Z313" s="214"/>
      <c r="AA313" s="214"/>
      <c r="AB313" s="214"/>
      <c r="AC313" s="214"/>
      <c r="AD313" s="214"/>
      <c r="AE313" s="214"/>
      <c r="AF313" s="214"/>
      <c r="AG313" s="214" t="s">
        <v>137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3">
      <c r="A314" s="221"/>
      <c r="B314" s="222"/>
      <c r="C314" s="250" t="s">
        <v>377</v>
      </c>
      <c r="D314" s="225"/>
      <c r="E314" s="226"/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24"/>
      <c r="Z314" s="214"/>
      <c r="AA314" s="214"/>
      <c r="AB314" s="214"/>
      <c r="AC314" s="214"/>
      <c r="AD314" s="214"/>
      <c r="AE314" s="214"/>
      <c r="AF314" s="214"/>
      <c r="AG314" s="214" t="s">
        <v>137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3">
      <c r="A315" s="221"/>
      <c r="B315" s="222"/>
      <c r="C315" s="250" t="s">
        <v>378</v>
      </c>
      <c r="D315" s="225"/>
      <c r="E315" s="226">
        <v>6.0157499999999997</v>
      </c>
      <c r="F315" s="224"/>
      <c r="G315" s="224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24"/>
      <c r="Z315" s="214"/>
      <c r="AA315" s="214"/>
      <c r="AB315" s="214"/>
      <c r="AC315" s="214"/>
      <c r="AD315" s="214"/>
      <c r="AE315" s="214"/>
      <c r="AF315" s="214"/>
      <c r="AG315" s="214" t="s">
        <v>137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3">
      <c r="A316" s="221"/>
      <c r="B316" s="222"/>
      <c r="C316" s="250" t="s">
        <v>379</v>
      </c>
      <c r="D316" s="225"/>
      <c r="E316" s="226">
        <v>7.2188999999999997</v>
      </c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24"/>
      <c r="Z316" s="214"/>
      <c r="AA316" s="214"/>
      <c r="AB316" s="214"/>
      <c r="AC316" s="214"/>
      <c r="AD316" s="214"/>
      <c r="AE316" s="214"/>
      <c r="AF316" s="214"/>
      <c r="AG316" s="214" t="s">
        <v>137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3">
      <c r="A317" s="221"/>
      <c r="B317" s="222"/>
      <c r="C317" s="250" t="s">
        <v>380</v>
      </c>
      <c r="D317" s="225"/>
      <c r="E317" s="226"/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24"/>
      <c r="Z317" s="214"/>
      <c r="AA317" s="214"/>
      <c r="AB317" s="214"/>
      <c r="AC317" s="214"/>
      <c r="AD317" s="214"/>
      <c r="AE317" s="214"/>
      <c r="AF317" s="214"/>
      <c r="AG317" s="214" t="s">
        <v>137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3">
      <c r="A318" s="221"/>
      <c r="B318" s="222"/>
      <c r="C318" s="250" t="s">
        <v>373</v>
      </c>
      <c r="D318" s="225"/>
      <c r="E318" s="226"/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24"/>
      <c r="Z318" s="214"/>
      <c r="AA318" s="214"/>
      <c r="AB318" s="214"/>
      <c r="AC318" s="214"/>
      <c r="AD318" s="214"/>
      <c r="AE318" s="214"/>
      <c r="AF318" s="214"/>
      <c r="AG318" s="214" t="s">
        <v>137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ht="22.5" outlineLevel="3">
      <c r="A319" s="221"/>
      <c r="B319" s="222"/>
      <c r="C319" s="250" t="s">
        <v>381</v>
      </c>
      <c r="D319" s="225"/>
      <c r="E319" s="226"/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24"/>
      <c r="Z319" s="214"/>
      <c r="AA319" s="214"/>
      <c r="AB319" s="214"/>
      <c r="AC319" s="214"/>
      <c r="AD319" s="214"/>
      <c r="AE319" s="214"/>
      <c r="AF319" s="214"/>
      <c r="AG319" s="214" t="s">
        <v>137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3">
      <c r="A320" s="221"/>
      <c r="B320" s="222"/>
      <c r="C320" s="250" t="s">
        <v>382</v>
      </c>
      <c r="D320" s="225"/>
      <c r="E320" s="226">
        <v>40.463999999999999</v>
      </c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24"/>
      <c r="Z320" s="214"/>
      <c r="AA320" s="214"/>
      <c r="AB320" s="214"/>
      <c r="AC320" s="214"/>
      <c r="AD320" s="214"/>
      <c r="AE320" s="214"/>
      <c r="AF320" s="214"/>
      <c r="AG320" s="214" t="s">
        <v>137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3">
      <c r="A321" s="221"/>
      <c r="B321" s="222"/>
      <c r="C321" s="250" t="s">
        <v>383</v>
      </c>
      <c r="D321" s="225"/>
      <c r="E321" s="226">
        <v>24.06484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24"/>
      <c r="Z321" s="214"/>
      <c r="AA321" s="214"/>
      <c r="AB321" s="214"/>
      <c r="AC321" s="214"/>
      <c r="AD321" s="214"/>
      <c r="AE321" s="214"/>
      <c r="AF321" s="214"/>
      <c r="AG321" s="214" t="s">
        <v>137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3">
      <c r="A322" s="221"/>
      <c r="B322" s="222"/>
      <c r="C322" s="250" t="s">
        <v>384</v>
      </c>
      <c r="D322" s="225"/>
      <c r="E322" s="226">
        <v>2.9448799999999999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24"/>
      <c r="Z322" s="214"/>
      <c r="AA322" s="214"/>
      <c r="AB322" s="214"/>
      <c r="AC322" s="214"/>
      <c r="AD322" s="214"/>
      <c r="AE322" s="214"/>
      <c r="AF322" s="214"/>
      <c r="AG322" s="214" t="s">
        <v>137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3">
      <c r="A323" s="221"/>
      <c r="B323" s="222"/>
      <c r="C323" s="250" t="s">
        <v>385</v>
      </c>
      <c r="D323" s="225"/>
      <c r="E323" s="226">
        <v>26.121759999999998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24"/>
      <c r="Z323" s="214"/>
      <c r="AA323" s="214"/>
      <c r="AB323" s="214"/>
      <c r="AC323" s="214"/>
      <c r="AD323" s="214"/>
      <c r="AE323" s="214"/>
      <c r="AF323" s="214"/>
      <c r="AG323" s="214" t="s">
        <v>137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3">
      <c r="A324" s="221"/>
      <c r="B324" s="222"/>
      <c r="C324" s="250" t="s">
        <v>376</v>
      </c>
      <c r="D324" s="225"/>
      <c r="E324" s="226"/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24"/>
      <c r="Z324" s="214"/>
      <c r="AA324" s="214"/>
      <c r="AB324" s="214"/>
      <c r="AC324" s="214"/>
      <c r="AD324" s="214"/>
      <c r="AE324" s="214"/>
      <c r="AF324" s="214"/>
      <c r="AG324" s="214" t="s">
        <v>137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3">
      <c r="A325" s="221"/>
      <c r="B325" s="222"/>
      <c r="C325" s="250" t="s">
        <v>386</v>
      </c>
      <c r="D325" s="225"/>
      <c r="E325" s="226"/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24"/>
      <c r="Z325" s="214"/>
      <c r="AA325" s="214"/>
      <c r="AB325" s="214"/>
      <c r="AC325" s="214"/>
      <c r="AD325" s="214"/>
      <c r="AE325" s="214"/>
      <c r="AF325" s="214"/>
      <c r="AG325" s="214" t="s">
        <v>137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3">
      <c r="A326" s="221"/>
      <c r="B326" s="222"/>
      <c r="C326" s="250" t="s">
        <v>387</v>
      </c>
      <c r="D326" s="225"/>
      <c r="E326" s="226">
        <v>33.72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24"/>
      <c r="Z326" s="214"/>
      <c r="AA326" s="214"/>
      <c r="AB326" s="214"/>
      <c r="AC326" s="214"/>
      <c r="AD326" s="214"/>
      <c r="AE326" s="214"/>
      <c r="AF326" s="214"/>
      <c r="AG326" s="214" t="s">
        <v>137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3">
      <c r="A327" s="221"/>
      <c r="B327" s="222"/>
      <c r="C327" s="250" t="s">
        <v>388</v>
      </c>
      <c r="D327" s="225"/>
      <c r="E327" s="226">
        <v>6.4630000000000001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24"/>
      <c r="Z327" s="214"/>
      <c r="AA327" s="214"/>
      <c r="AB327" s="214"/>
      <c r="AC327" s="214"/>
      <c r="AD327" s="214"/>
      <c r="AE327" s="214"/>
      <c r="AF327" s="214"/>
      <c r="AG327" s="214" t="s">
        <v>137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3">
      <c r="A328" s="221"/>
      <c r="B328" s="222"/>
      <c r="C328" s="250" t="s">
        <v>389</v>
      </c>
      <c r="D328" s="225"/>
      <c r="E328" s="226">
        <v>5.7605000000000004</v>
      </c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24"/>
      <c r="Z328" s="214"/>
      <c r="AA328" s="214"/>
      <c r="AB328" s="214"/>
      <c r="AC328" s="214"/>
      <c r="AD328" s="214"/>
      <c r="AE328" s="214"/>
      <c r="AF328" s="214"/>
      <c r="AG328" s="214" t="s">
        <v>137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3">
      <c r="A329" s="221"/>
      <c r="B329" s="222"/>
      <c r="C329" s="250" t="s">
        <v>390</v>
      </c>
      <c r="D329" s="225"/>
      <c r="E329" s="226">
        <v>2.637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24"/>
      <c r="Z329" s="214"/>
      <c r="AA329" s="214"/>
      <c r="AB329" s="214"/>
      <c r="AC329" s="214"/>
      <c r="AD329" s="214"/>
      <c r="AE329" s="214"/>
      <c r="AF329" s="214"/>
      <c r="AG329" s="214" t="s">
        <v>137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3">
      <c r="A330" s="221"/>
      <c r="B330" s="222"/>
      <c r="C330" s="250" t="s">
        <v>391</v>
      </c>
      <c r="D330" s="225"/>
      <c r="E330" s="226"/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24"/>
      <c r="Z330" s="214"/>
      <c r="AA330" s="214"/>
      <c r="AB330" s="214"/>
      <c r="AC330" s="214"/>
      <c r="AD330" s="214"/>
      <c r="AE330" s="214"/>
      <c r="AF330" s="214"/>
      <c r="AG330" s="214" t="s">
        <v>137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3">
      <c r="A331" s="221"/>
      <c r="B331" s="222"/>
      <c r="C331" s="250" t="s">
        <v>392</v>
      </c>
      <c r="D331" s="225"/>
      <c r="E331" s="226"/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24"/>
      <c r="Z331" s="214"/>
      <c r="AA331" s="214"/>
      <c r="AB331" s="214"/>
      <c r="AC331" s="214"/>
      <c r="AD331" s="214"/>
      <c r="AE331" s="214"/>
      <c r="AF331" s="214"/>
      <c r="AG331" s="214" t="s">
        <v>137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3">
      <c r="A332" s="221"/>
      <c r="B332" s="222"/>
      <c r="C332" s="250" t="s">
        <v>393</v>
      </c>
      <c r="D332" s="225"/>
      <c r="E332" s="226">
        <v>75.617099999999994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24"/>
      <c r="Z332" s="214"/>
      <c r="AA332" s="214"/>
      <c r="AB332" s="214"/>
      <c r="AC332" s="214"/>
      <c r="AD332" s="214"/>
      <c r="AE332" s="214"/>
      <c r="AF332" s="214"/>
      <c r="AG332" s="214" t="s">
        <v>137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3">
      <c r="A333" s="221"/>
      <c r="B333" s="222"/>
      <c r="C333" s="250" t="s">
        <v>394</v>
      </c>
      <c r="D333" s="225"/>
      <c r="E333" s="226">
        <v>16.86</v>
      </c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24"/>
      <c r="Z333" s="214"/>
      <c r="AA333" s="214"/>
      <c r="AB333" s="214"/>
      <c r="AC333" s="214"/>
      <c r="AD333" s="214"/>
      <c r="AE333" s="214"/>
      <c r="AF333" s="214"/>
      <c r="AG333" s="214" t="s">
        <v>137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3">
      <c r="A334" s="221"/>
      <c r="B334" s="222"/>
      <c r="C334" s="250" t="s">
        <v>395</v>
      </c>
      <c r="D334" s="225"/>
      <c r="E334" s="226"/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24"/>
      <c r="Z334" s="214"/>
      <c r="AA334" s="214"/>
      <c r="AB334" s="214"/>
      <c r="AC334" s="214"/>
      <c r="AD334" s="214"/>
      <c r="AE334" s="214"/>
      <c r="AF334" s="214"/>
      <c r="AG334" s="214" t="s">
        <v>137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3">
      <c r="A335" s="221"/>
      <c r="B335" s="222"/>
      <c r="C335" s="250" t="s">
        <v>396</v>
      </c>
      <c r="D335" s="225"/>
      <c r="E335" s="226">
        <v>35.911799999999999</v>
      </c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24"/>
      <c r="Z335" s="214"/>
      <c r="AA335" s="214"/>
      <c r="AB335" s="214"/>
      <c r="AC335" s="214"/>
      <c r="AD335" s="214"/>
      <c r="AE335" s="214"/>
      <c r="AF335" s="214"/>
      <c r="AG335" s="214" t="s">
        <v>137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3">
      <c r="A336" s="221"/>
      <c r="B336" s="222"/>
      <c r="C336" s="250" t="s">
        <v>397</v>
      </c>
      <c r="D336" s="225"/>
      <c r="E336" s="226">
        <v>5.62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24"/>
      <c r="Z336" s="214"/>
      <c r="AA336" s="214"/>
      <c r="AB336" s="214"/>
      <c r="AC336" s="214"/>
      <c r="AD336" s="214"/>
      <c r="AE336" s="214"/>
      <c r="AF336" s="214"/>
      <c r="AG336" s="214" t="s">
        <v>137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2">
      <c r="A337" s="221"/>
      <c r="B337" s="222"/>
      <c r="C337" s="251"/>
      <c r="D337" s="244"/>
      <c r="E337" s="244"/>
      <c r="F337" s="244"/>
      <c r="G337" s="24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24"/>
      <c r="Z337" s="214"/>
      <c r="AA337" s="214"/>
      <c r="AB337" s="214"/>
      <c r="AC337" s="214"/>
      <c r="AD337" s="214"/>
      <c r="AE337" s="214"/>
      <c r="AF337" s="214"/>
      <c r="AG337" s="214" t="s">
        <v>139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>
      <c r="A338" s="235">
        <v>44</v>
      </c>
      <c r="B338" s="236" t="s">
        <v>404</v>
      </c>
      <c r="C338" s="248" t="s">
        <v>405</v>
      </c>
      <c r="D338" s="237" t="s">
        <v>225</v>
      </c>
      <c r="E338" s="238">
        <v>0.37</v>
      </c>
      <c r="F338" s="239"/>
      <c r="G338" s="240">
        <f>ROUND(E338*F338,2)</f>
        <v>0</v>
      </c>
      <c r="H338" s="239"/>
      <c r="I338" s="240">
        <f>ROUND(E338*H338,2)</f>
        <v>0</v>
      </c>
      <c r="J338" s="239"/>
      <c r="K338" s="240">
        <f>ROUND(E338*J338,2)</f>
        <v>0</v>
      </c>
      <c r="L338" s="240">
        <v>21</v>
      </c>
      <c r="M338" s="240">
        <f>G338*(1+L338/100)</f>
        <v>0</v>
      </c>
      <c r="N338" s="238">
        <v>0</v>
      </c>
      <c r="O338" s="238">
        <f>ROUND(E338*N338,2)</f>
        <v>0</v>
      </c>
      <c r="P338" s="238">
        <v>0</v>
      </c>
      <c r="Q338" s="238">
        <f>ROUND(E338*P338,2)</f>
        <v>0</v>
      </c>
      <c r="R338" s="240" t="s">
        <v>362</v>
      </c>
      <c r="S338" s="240" t="s">
        <v>130</v>
      </c>
      <c r="T338" s="241" t="s">
        <v>130</v>
      </c>
      <c r="U338" s="224">
        <v>3.33</v>
      </c>
      <c r="V338" s="224">
        <f>ROUND(E338*U338,2)</f>
        <v>1.23</v>
      </c>
      <c r="W338" s="224"/>
      <c r="X338" s="224" t="s">
        <v>131</v>
      </c>
      <c r="Y338" s="224" t="s">
        <v>132</v>
      </c>
      <c r="Z338" s="214"/>
      <c r="AA338" s="214"/>
      <c r="AB338" s="214"/>
      <c r="AC338" s="214"/>
      <c r="AD338" s="214"/>
      <c r="AE338" s="214"/>
      <c r="AF338" s="214"/>
      <c r="AG338" s="214" t="s">
        <v>133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2">
      <c r="A339" s="221"/>
      <c r="B339" s="222"/>
      <c r="C339" s="249" t="s">
        <v>406</v>
      </c>
      <c r="D339" s="243"/>
      <c r="E339" s="243"/>
      <c r="F339" s="243"/>
      <c r="G339" s="243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24"/>
      <c r="Z339" s="214"/>
      <c r="AA339" s="214"/>
      <c r="AB339" s="214"/>
      <c r="AC339" s="214"/>
      <c r="AD339" s="214"/>
      <c r="AE339" s="214"/>
      <c r="AF339" s="214"/>
      <c r="AG339" s="214" t="s">
        <v>135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2">
      <c r="A340" s="221"/>
      <c r="B340" s="222"/>
      <c r="C340" s="250" t="s">
        <v>407</v>
      </c>
      <c r="D340" s="225"/>
      <c r="E340" s="226">
        <v>0.37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24"/>
      <c r="Z340" s="214"/>
      <c r="AA340" s="214"/>
      <c r="AB340" s="214"/>
      <c r="AC340" s="214"/>
      <c r="AD340" s="214"/>
      <c r="AE340" s="214"/>
      <c r="AF340" s="214"/>
      <c r="AG340" s="214" t="s">
        <v>137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2">
      <c r="A341" s="221"/>
      <c r="B341" s="222"/>
      <c r="C341" s="251"/>
      <c r="D341" s="244"/>
      <c r="E341" s="244"/>
      <c r="F341" s="244"/>
      <c r="G341" s="24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24"/>
      <c r="Z341" s="214"/>
      <c r="AA341" s="214"/>
      <c r="AB341" s="214"/>
      <c r="AC341" s="214"/>
      <c r="AD341" s="214"/>
      <c r="AE341" s="214"/>
      <c r="AF341" s="214"/>
      <c r="AG341" s="214" t="s">
        <v>139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>
      <c r="A342" s="235">
        <v>45</v>
      </c>
      <c r="B342" s="236" t="s">
        <v>408</v>
      </c>
      <c r="C342" s="248" t="s">
        <v>409</v>
      </c>
      <c r="D342" s="237" t="s">
        <v>225</v>
      </c>
      <c r="E342" s="238">
        <v>4.1709999999999997E-2</v>
      </c>
      <c r="F342" s="239"/>
      <c r="G342" s="240">
        <f>ROUND(E342*F342,2)</f>
        <v>0</v>
      </c>
      <c r="H342" s="239"/>
      <c r="I342" s="240">
        <f>ROUND(E342*H342,2)</f>
        <v>0</v>
      </c>
      <c r="J342" s="239"/>
      <c r="K342" s="240">
        <f>ROUND(E342*J342,2)</f>
        <v>0</v>
      </c>
      <c r="L342" s="240">
        <v>21</v>
      </c>
      <c r="M342" s="240">
        <f>G342*(1+L342/100)</f>
        <v>0</v>
      </c>
      <c r="N342" s="238">
        <v>1</v>
      </c>
      <c r="O342" s="238">
        <f>ROUND(E342*N342,2)</f>
        <v>0.04</v>
      </c>
      <c r="P342" s="238">
        <v>0</v>
      </c>
      <c r="Q342" s="238">
        <f>ROUND(E342*P342,2)</f>
        <v>0</v>
      </c>
      <c r="R342" s="240" t="s">
        <v>262</v>
      </c>
      <c r="S342" s="240" t="s">
        <v>130</v>
      </c>
      <c r="T342" s="241" t="s">
        <v>130</v>
      </c>
      <c r="U342" s="224">
        <v>0</v>
      </c>
      <c r="V342" s="224">
        <f>ROUND(E342*U342,2)</f>
        <v>0</v>
      </c>
      <c r="W342" s="224"/>
      <c r="X342" s="224" t="s">
        <v>263</v>
      </c>
      <c r="Y342" s="224" t="s">
        <v>132</v>
      </c>
      <c r="Z342" s="214"/>
      <c r="AA342" s="214"/>
      <c r="AB342" s="214"/>
      <c r="AC342" s="214"/>
      <c r="AD342" s="214"/>
      <c r="AE342" s="214"/>
      <c r="AF342" s="214"/>
      <c r="AG342" s="214" t="s">
        <v>264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2">
      <c r="A343" s="221"/>
      <c r="B343" s="222"/>
      <c r="C343" s="250" t="s">
        <v>410</v>
      </c>
      <c r="D343" s="225"/>
      <c r="E343" s="226"/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24"/>
      <c r="Z343" s="214"/>
      <c r="AA343" s="214"/>
      <c r="AB343" s="214"/>
      <c r="AC343" s="214"/>
      <c r="AD343" s="214"/>
      <c r="AE343" s="214"/>
      <c r="AF343" s="214"/>
      <c r="AG343" s="214" t="s">
        <v>137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3">
      <c r="A344" s="221"/>
      <c r="B344" s="222"/>
      <c r="C344" s="250" t="s">
        <v>373</v>
      </c>
      <c r="D344" s="225"/>
      <c r="E344" s="226"/>
      <c r="F344" s="224"/>
      <c r="G344" s="224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24"/>
      <c r="Z344" s="214"/>
      <c r="AA344" s="214"/>
      <c r="AB344" s="214"/>
      <c r="AC344" s="214"/>
      <c r="AD344" s="214"/>
      <c r="AE344" s="214"/>
      <c r="AF344" s="214"/>
      <c r="AG344" s="214" t="s">
        <v>137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3">
      <c r="A345" s="221"/>
      <c r="B345" s="222"/>
      <c r="C345" s="250" t="s">
        <v>374</v>
      </c>
      <c r="D345" s="225"/>
      <c r="E345" s="226"/>
      <c r="F345" s="224"/>
      <c r="G345" s="22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24"/>
      <c r="Z345" s="214"/>
      <c r="AA345" s="214"/>
      <c r="AB345" s="214"/>
      <c r="AC345" s="214"/>
      <c r="AD345" s="214"/>
      <c r="AE345" s="214"/>
      <c r="AF345" s="214"/>
      <c r="AG345" s="214" t="s">
        <v>137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3">
      <c r="A346" s="221"/>
      <c r="B346" s="222"/>
      <c r="C346" s="250" t="s">
        <v>411</v>
      </c>
      <c r="D346" s="225"/>
      <c r="E346" s="226">
        <v>2.7150000000000001E-2</v>
      </c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24"/>
      <c r="Z346" s="214"/>
      <c r="AA346" s="214"/>
      <c r="AB346" s="214"/>
      <c r="AC346" s="214"/>
      <c r="AD346" s="214"/>
      <c r="AE346" s="214"/>
      <c r="AF346" s="214"/>
      <c r="AG346" s="214" t="s">
        <v>137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3">
      <c r="A347" s="221"/>
      <c r="B347" s="222"/>
      <c r="C347" s="250" t="s">
        <v>376</v>
      </c>
      <c r="D347" s="225"/>
      <c r="E347" s="226"/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24"/>
      <c r="Z347" s="214"/>
      <c r="AA347" s="214"/>
      <c r="AB347" s="214"/>
      <c r="AC347" s="214"/>
      <c r="AD347" s="214"/>
      <c r="AE347" s="214"/>
      <c r="AF347" s="214"/>
      <c r="AG347" s="214" t="s">
        <v>137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3">
      <c r="A348" s="221"/>
      <c r="B348" s="222"/>
      <c r="C348" s="250" t="s">
        <v>377</v>
      </c>
      <c r="D348" s="225"/>
      <c r="E348" s="226"/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24"/>
      <c r="Z348" s="214"/>
      <c r="AA348" s="214"/>
      <c r="AB348" s="214"/>
      <c r="AC348" s="214"/>
      <c r="AD348" s="214"/>
      <c r="AE348" s="214"/>
      <c r="AF348" s="214"/>
      <c r="AG348" s="214" t="s">
        <v>137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3">
      <c r="A349" s="221"/>
      <c r="B349" s="222"/>
      <c r="C349" s="250" t="s">
        <v>412</v>
      </c>
      <c r="D349" s="225"/>
      <c r="E349" s="226">
        <v>6.62E-3</v>
      </c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24"/>
      <c r="Z349" s="214"/>
      <c r="AA349" s="214"/>
      <c r="AB349" s="214"/>
      <c r="AC349" s="214"/>
      <c r="AD349" s="214"/>
      <c r="AE349" s="214"/>
      <c r="AF349" s="214"/>
      <c r="AG349" s="214" t="s">
        <v>137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3">
      <c r="A350" s="221"/>
      <c r="B350" s="222"/>
      <c r="C350" s="250" t="s">
        <v>413</v>
      </c>
      <c r="D350" s="225"/>
      <c r="E350" s="226">
        <v>7.9399999999999991E-3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24"/>
      <c r="Z350" s="214"/>
      <c r="AA350" s="214"/>
      <c r="AB350" s="214"/>
      <c r="AC350" s="214"/>
      <c r="AD350" s="214"/>
      <c r="AE350" s="214"/>
      <c r="AF350" s="214"/>
      <c r="AG350" s="214" t="s">
        <v>137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2">
      <c r="A351" s="221"/>
      <c r="B351" s="222"/>
      <c r="C351" s="251"/>
      <c r="D351" s="244"/>
      <c r="E351" s="244"/>
      <c r="F351" s="244"/>
      <c r="G351" s="24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24"/>
      <c r="Z351" s="214"/>
      <c r="AA351" s="214"/>
      <c r="AB351" s="214"/>
      <c r="AC351" s="214"/>
      <c r="AD351" s="214"/>
      <c r="AE351" s="214"/>
      <c r="AF351" s="214"/>
      <c r="AG351" s="214" t="s">
        <v>139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>
      <c r="A352" s="235">
        <v>46</v>
      </c>
      <c r="B352" s="236" t="s">
        <v>414</v>
      </c>
      <c r="C352" s="248" t="s">
        <v>415</v>
      </c>
      <c r="D352" s="237" t="s">
        <v>225</v>
      </c>
      <c r="E352" s="238">
        <v>5.8300000000000001E-3</v>
      </c>
      <c r="F352" s="239"/>
      <c r="G352" s="240">
        <f>ROUND(E352*F352,2)</f>
        <v>0</v>
      </c>
      <c r="H352" s="239"/>
      <c r="I352" s="240">
        <f>ROUND(E352*H352,2)</f>
        <v>0</v>
      </c>
      <c r="J352" s="239"/>
      <c r="K352" s="240">
        <f>ROUND(E352*J352,2)</f>
        <v>0</v>
      </c>
      <c r="L352" s="240">
        <v>21</v>
      </c>
      <c r="M352" s="240">
        <f>G352*(1+L352/100)</f>
        <v>0</v>
      </c>
      <c r="N352" s="238">
        <v>1</v>
      </c>
      <c r="O352" s="238">
        <f>ROUND(E352*N352,2)</f>
        <v>0.01</v>
      </c>
      <c r="P352" s="238">
        <v>0</v>
      </c>
      <c r="Q352" s="238">
        <f>ROUND(E352*P352,2)</f>
        <v>0</v>
      </c>
      <c r="R352" s="240" t="s">
        <v>262</v>
      </c>
      <c r="S352" s="240" t="s">
        <v>130</v>
      </c>
      <c r="T352" s="241" t="s">
        <v>130</v>
      </c>
      <c r="U352" s="224">
        <v>0</v>
      </c>
      <c r="V352" s="224">
        <f>ROUND(E352*U352,2)</f>
        <v>0</v>
      </c>
      <c r="W352" s="224"/>
      <c r="X352" s="224" t="s">
        <v>263</v>
      </c>
      <c r="Y352" s="224" t="s">
        <v>132</v>
      </c>
      <c r="Z352" s="214"/>
      <c r="AA352" s="214"/>
      <c r="AB352" s="214"/>
      <c r="AC352" s="214"/>
      <c r="AD352" s="214"/>
      <c r="AE352" s="214"/>
      <c r="AF352" s="214"/>
      <c r="AG352" s="214" t="s">
        <v>264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2">
      <c r="A353" s="221"/>
      <c r="B353" s="222"/>
      <c r="C353" s="250" t="s">
        <v>416</v>
      </c>
      <c r="D353" s="225"/>
      <c r="E353" s="226"/>
      <c r="F353" s="224"/>
      <c r="G353" s="224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24"/>
      <c r="Z353" s="214"/>
      <c r="AA353" s="214"/>
      <c r="AB353" s="214"/>
      <c r="AC353" s="214"/>
      <c r="AD353" s="214"/>
      <c r="AE353" s="214"/>
      <c r="AF353" s="214"/>
      <c r="AG353" s="214" t="s">
        <v>137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3">
      <c r="A354" s="221"/>
      <c r="B354" s="222"/>
      <c r="C354" s="250" t="s">
        <v>417</v>
      </c>
      <c r="D354" s="225"/>
      <c r="E354" s="226">
        <v>5.8300000000000001E-3</v>
      </c>
      <c r="F354" s="224"/>
      <c r="G354" s="224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24"/>
      <c r="Z354" s="214"/>
      <c r="AA354" s="214"/>
      <c r="AB354" s="214"/>
      <c r="AC354" s="214"/>
      <c r="AD354" s="214"/>
      <c r="AE354" s="214"/>
      <c r="AF354" s="214"/>
      <c r="AG354" s="214" t="s">
        <v>137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2">
      <c r="A355" s="221"/>
      <c r="B355" s="222"/>
      <c r="C355" s="251"/>
      <c r="D355" s="244"/>
      <c r="E355" s="244"/>
      <c r="F355" s="244"/>
      <c r="G355" s="24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24"/>
      <c r="Z355" s="214"/>
      <c r="AA355" s="214"/>
      <c r="AB355" s="214"/>
      <c r="AC355" s="214"/>
      <c r="AD355" s="214"/>
      <c r="AE355" s="214"/>
      <c r="AF355" s="214"/>
      <c r="AG355" s="214" t="s">
        <v>139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ht="22.5" outlineLevel="1">
      <c r="A356" s="235">
        <v>47</v>
      </c>
      <c r="B356" s="236" t="s">
        <v>418</v>
      </c>
      <c r="C356" s="248" t="s">
        <v>419</v>
      </c>
      <c r="D356" s="237" t="s">
        <v>225</v>
      </c>
      <c r="E356" s="238">
        <v>0.30647000000000002</v>
      </c>
      <c r="F356" s="239"/>
      <c r="G356" s="240">
        <f>ROUND(E356*F356,2)</f>
        <v>0</v>
      </c>
      <c r="H356" s="239"/>
      <c r="I356" s="240">
        <f>ROUND(E356*H356,2)</f>
        <v>0</v>
      </c>
      <c r="J356" s="239"/>
      <c r="K356" s="240">
        <f>ROUND(E356*J356,2)</f>
        <v>0</v>
      </c>
      <c r="L356" s="240">
        <v>21</v>
      </c>
      <c r="M356" s="240">
        <f>G356*(1+L356/100)</f>
        <v>0</v>
      </c>
      <c r="N356" s="238">
        <v>1</v>
      </c>
      <c r="O356" s="238">
        <f>ROUND(E356*N356,2)</f>
        <v>0.31</v>
      </c>
      <c r="P356" s="238">
        <v>0</v>
      </c>
      <c r="Q356" s="238">
        <f>ROUND(E356*P356,2)</f>
        <v>0</v>
      </c>
      <c r="R356" s="240" t="s">
        <v>262</v>
      </c>
      <c r="S356" s="240" t="s">
        <v>130</v>
      </c>
      <c r="T356" s="241" t="s">
        <v>130</v>
      </c>
      <c r="U356" s="224">
        <v>0</v>
      </c>
      <c r="V356" s="224">
        <f>ROUND(E356*U356,2)</f>
        <v>0</v>
      </c>
      <c r="W356" s="224"/>
      <c r="X356" s="224" t="s">
        <v>263</v>
      </c>
      <c r="Y356" s="224" t="s">
        <v>132</v>
      </c>
      <c r="Z356" s="214"/>
      <c r="AA356" s="214"/>
      <c r="AB356" s="214"/>
      <c r="AC356" s="214"/>
      <c r="AD356" s="214"/>
      <c r="AE356" s="214"/>
      <c r="AF356" s="214"/>
      <c r="AG356" s="214" t="s">
        <v>264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2">
      <c r="A357" s="221"/>
      <c r="B357" s="222"/>
      <c r="C357" s="250" t="s">
        <v>420</v>
      </c>
      <c r="D357" s="225"/>
      <c r="E357" s="226"/>
      <c r="F357" s="224"/>
      <c r="G357" s="224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24"/>
      <c r="Z357" s="214"/>
      <c r="AA357" s="214"/>
      <c r="AB357" s="214"/>
      <c r="AC357" s="214"/>
      <c r="AD357" s="214"/>
      <c r="AE357" s="214"/>
      <c r="AF357" s="214"/>
      <c r="AG357" s="214" t="s">
        <v>137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3">
      <c r="A358" s="221"/>
      <c r="B358" s="222"/>
      <c r="C358" s="250" t="s">
        <v>373</v>
      </c>
      <c r="D358" s="225"/>
      <c r="E358" s="226"/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24"/>
      <c r="Z358" s="214"/>
      <c r="AA358" s="214"/>
      <c r="AB358" s="214"/>
      <c r="AC358" s="214"/>
      <c r="AD358" s="214"/>
      <c r="AE358" s="214"/>
      <c r="AF358" s="214"/>
      <c r="AG358" s="214" t="s">
        <v>137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ht="22.5" outlineLevel="3">
      <c r="A359" s="221"/>
      <c r="B359" s="222"/>
      <c r="C359" s="250" t="s">
        <v>381</v>
      </c>
      <c r="D359" s="225"/>
      <c r="E359" s="226"/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24"/>
      <c r="Z359" s="214"/>
      <c r="AA359" s="214"/>
      <c r="AB359" s="214"/>
      <c r="AC359" s="214"/>
      <c r="AD359" s="214"/>
      <c r="AE359" s="214"/>
      <c r="AF359" s="214"/>
      <c r="AG359" s="214" t="s">
        <v>137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3">
      <c r="A360" s="221"/>
      <c r="B360" s="222"/>
      <c r="C360" s="250" t="s">
        <v>421</v>
      </c>
      <c r="D360" s="225"/>
      <c r="E360" s="226">
        <v>4.4510000000000001E-2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24"/>
      <c r="Z360" s="214"/>
      <c r="AA360" s="214"/>
      <c r="AB360" s="214"/>
      <c r="AC360" s="214"/>
      <c r="AD360" s="214"/>
      <c r="AE360" s="214"/>
      <c r="AF360" s="214"/>
      <c r="AG360" s="214" t="s">
        <v>137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3">
      <c r="A361" s="221"/>
      <c r="B361" s="222"/>
      <c r="C361" s="250" t="s">
        <v>422</v>
      </c>
      <c r="D361" s="225"/>
      <c r="E361" s="226">
        <v>2.647E-2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24"/>
      <c r="Z361" s="214"/>
      <c r="AA361" s="214"/>
      <c r="AB361" s="214"/>
      <c r="AC361" s="214"/>
      <c r="AD361" s="214"/>
      <c r="AE361" s="214"/>
      <c r="AF361" s="214"/>
      <c r="AG361" s="214" t="s">
        <v>137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3">
      <c r="A362" s="221"/>
      <c r="B362" s="222"/>
      <c r="C362" s="250" t="s">
        <v>423</v>
      </c>
      <c r="D362" s="225"/>
      <c r="E362" s="226">
        <v>3.2399999999999998E-3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24"/>
      <c r="Z362" s="214"/>
      <c r="AA362" s="214"/>
      <c r="AB362" s="214"/>
      <c r="AC362" s="214"/>
      <c r="AD362" s="214"/>
      <c r="AE362" s="214"/>
      <c r="AF362" s="214"/>
      <c r="AG362" s="214" t="s">
        <v>137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3">
      <c r="A363" s="221"/>
      <c r="B363" s="222"/>
      <c r="C363" s="250" t="s">
        <v>424</v>
      </c>
      <c r="D363" s="225"/>
      <c r="E363" s="226">
        <v>2.8729999999999999E-2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4"/>
      <c r="AA363" s="214"/>
      <c r="AB363" s="214"/>
      <c r="AC363" s="214"/>
      <c r="AD363" s="214"/>
      <c r="AE363" s="214"/>
      <c r="AF363" s="214"/>
      <c r="AG363" s="214" t="s">
        <v>137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3">
      <c r="A364" s="221"/>
      <c r="B364" s="222"/>
      <c r="C364" s="250" t="s">
        <v>376</v>
      </c>
      <c r="D364" s="225"/>
      <c r="E364" s="226"/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24"/>
      <c r="Z364" s="214"/>
      <c r="AA364" s="214"/>
      <c r="AB364" s="214"/>
      <c r="AC364" s="214"/>
      <c r="AD364" s="214"/>
      <c r="AE364" s="214"/>
      <c r="AF364" s="214"/>
      <c r="AG364" s="214" t="s">
        <v>137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3">
      <c r="A365" s="221"/>
      <c r="B365" s="222"/>
      <c r="C365" s="250" t="s">
        <v>386</v>
      </c>
      <c r="D365" s="225"/>
      <c r="E365" s="226"/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24"/>
      <c r="Z365" s="214"/>
      <c r="AA365" s="214"/>
      <c r="AB365" s="214"/>
      <c r="AC365" s="214"/>
      <c r="AD365" s="214"/>
      <c r="AE365" s="214"/>
      <c r="AF365" s="214"/>
      <c r="AG365" s="214" t="s">
        <v>137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3">
      <c r="A366" s="221"/>
      <c r="B366" s="222"/>
      <c r="C366" s="250" t="s">
        <v>425</v>
      </c>
      <c r="D366" s="225"/>
      <c r="E366" s="226">
        <v>3.7089999999999998E-2</v>
      </c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24"/>
      <c r="Z366" s="214"/>
      <c r="AA366" s="214"/>
      <c r="AB366" s="214"/>
      <c r="AC366" s="214"/>
      <c r="AD366" s="214"/>
      <c r="AE366" s="214"/>
      <c r="AF366" s="214"/>
      <c r="AG366" s="214" t="s">
        <v>137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3">
      <c r="A367" s="221"/>
      <c r="B367" s="222"/>
      <c r="C367" s="250" t="s">
        <v>426</v>
      </c>
      <c r="D367" s="225"/>
      <c r="E367" s="226">
        <v>7.11E-3</v>
      </c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24"/>
      <c r="Z367" s="214"/>
      <c r="AA367" s="214"/>
      <c r="AB367" s="214"/>
      <c r="AC367" s="214"/>
      <c r="AD367" s="214"/>
      <c r="AE367" s="214"/>
      <c r="AF367" s="214"/>
      <c r="AG367" s="214" t="s">
        <v>137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3">
      <c r="A368" s="221"/>
      <c r="B368" s="222"/>
      <c r="C368" s="250" t="s">
        <v>427</v>
      </c>
      <c r="D368" s="225"/>
      <c r="E368" s="226">
        <v>6.3400000000000001E-3</v>
      </c>
      <c r="F368" s="224"/>
      <c r="G368" s="224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24"/>
      <c r="Z368" s="214"/>
      <c r="AA368" s="214"/>
      <c r="AB368" s="214"/>
      <c r="AC368" s="214"/>
      <c r="AD368" s="214"/>
      <c r="AE368" s="214"/>
      <c r="AF368" s="214"/>
      <c r="AG368" s="214" t="s">
        <v>137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3">
      <c r="A369" s="221"/>
      <c r="B369" s="222"/>
      <c r="C369" s="250" t="s">
        <v>428</v>
      </c>
      <c r="D369" s="225"/>
      <c r="E369" s="226">
        <v>5.5599999999999998E-3</v>
      </c>
      <c r="F369" s="224"/>
      <c r="G369" s="224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24"/>
      <c r="Z369" s="214"/>
      <c r="AA369" s="214"/>
      <c r="AB369" s="214"/>
      <c r="AC369" s="214"/>
      <c r="AD369" s="214"/>
      <c r="AE369" s="214"/>
      <c r="AF369" s="214"/>
      <c r="AG369" s="214" t="s">
        <v>137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3">
      <c r="A370" s="221"/>
      <c r="B370" s="222"/>
      <c r="C370" s="250" t="s">
        <v>391</v>
      </c>
      <c r="D370" s="225"/>
      <c r="E370" s="226"/>
      <c r="F370" s="224"/>
      <c r="G370" s="224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24"/>
      <c r="Z370" s="214"/>
      <c r="AA370" s="214"/>
      <c r="AB370" s="214"/>
      <c r="AC370" s="214"/>
      <c r="AD370" s="214"/>
      <c r="AE370" s="214"/>
      <c r="AF370" s="214"/>
      <c r="AG370" s="214" t="s">
        <v>137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3">
      <c r="A371" s="221"/>
      <c r="B371" s="222"/>
      <c r="C371" s="250" t="s">
        <v>392</v>
      </c>
      <c r="D371" s="225"/>
      <c r="E371" s="226"/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24"/>
      <c r="Z371" s="214"/>
      <c r="AA371" s="214"/>
      <c r="AB371" s="214"/>
      <c r="AC371" s="214"/>
      <c r="AD371" s="214"/>
      <c r="AE371" s="214"/>
      <c r="AF371" s="214"/>
      <c r="AG371" s="214" t="s">
        <v>137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3">
      <c r="A372" s="221"/>
      <c r="B372" s="222"/>
      <c r="C372" s="250" t="s">
        <v>429</v>
      </c>
      <c r="D372" s="225"/>
      <c r="E372" s="226">
        <v>8.3180000000000004E-2</v>
      </c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24"/>
      <c r="Z372" s="214"/>
      <c r="AA372" s="214"/>
      <c r="AB372" s="214"/>
      <c r="AC372" s="214"/>
      <c r="AD372" s="214"/>
      <c r="AE372" s="214"/>
      <c r="AF372" s="214"/>
      <c r="AG372" s="214" t="s">
        <v>137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3">
      <c r="A373" s="221"/>
      <c r="B373" s="222"/>
      <c r="C373" s="250" t="s">
        <v>430</v>
      </c>
      <c r="D373" s="225"/>
      <c r="E373" s="226">
        <v>1.8550000000000001E-2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24"/>
      <c r="Z373" s="214"/>
      <c r="AA373" s="214"/>
      <c r="AB373" s="214"/>
      <c r="AC373" s="214"/>
      <c r="AD373" s="214"/>
      <c r="AE373" s="214"/>
      <c r="AF373" s="214"/>
      <c r="AG373" s="214" t="s">
        <v>137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3">
      <c r="A374" s="221"/>
      <c r="B374" s="222"/>
      <c r="C374" s="250" t="s">
        <v>395</v>
      </c>
      <c r="D374" s="225"/>
      <c r="E374" s="226"/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24"/>
      <c r="Z374" s="214"/>
      <c r="AA374" s="214"/>
      <c r="AB374" s="214"/>
      <c r="AC374" s="214"/>
      <c r="AD374" s="214"/>
      <c r="AE374" s="214"/>
      <c r="AF374" s="214"/>
      <c r="AG374" s="214" t="s">
        <v>137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3">
      <c r="A375" s="221"/>
      <c r="B375" s="222"/>
      <c r="C375" s="250" t="s">
        <v>431</v>
      </c>
      <c r="D375" s="225"/>
      <c r="E375" s="226">
        <v>3.95E-2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24"/>
      <c r="Z375" s="214"/>
      <c r="AA375" s="214"/>
      <c r="AB375" s="214"/>
      <c r="AC375" s="214"/>
      <c r="AD375" s="214"/>
      <c r="AE375" s="214"/>
      <c r="AF375" s="214"/>
      <c r="AG375" s="214" t="s">
        <v>137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3">
      <c r="A376" s="221"/>
      <c r="B376" s="222"/>
      <c r="C376" s="250" t="s">
        <v>432</v>
      </c>
      <c r="D376" s="225"/>
      <c r="E376" s="226">
        <v>6.1799999999999997E-3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24"/>
      <c r="Z376" s="214"/>
      <c r="AA376" s="214"/>
      <c r="AB376" s="214"/>
      <c r="AC376" s="214"/>
      <c r="AD376" s="214"/>
      <c r="AE376" s="214"/>
      <c r="AF376" s="214"/>
      <c r="AG376" s="214" t="s">
        <v>137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2">
      <c r="A377" s="221"/>
      <c r="B377" s="222"/>
      <c r="C377" s="251"/>
      <c r="D377" s="244"/>
      <c r="E377" s="244"/>
      <c r="F377" s="244"/>
      <c r="G377" s="24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24"/>
      <c r="Z377" s="214"/>
      <c r="AA377" s="214"/>
      <c r="AB377" s="214"/>
      <c r="AC377" s="214"/>
      <c r="AD377" s="214"/>
      <c r="AE377" s="214"/>
      <c r="AF377" s="214"/>
      <c r="AG377" s="214" t="s">
        <v>139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ht="33.75" outlineLevel="1">
      <c r="A378" s="235">
        <v>48</v>
      </c>
      <c r="B378" s="236" t="s">
        <v>433</v>
      </c>
      <c r="C378" s="248" t="s">
        <v>434</v>
      </c>
      <c r="D378" s="237" t="s">
        <v>304</v>
      </c>
      <c r="E378" s="238">
        <v>12</v>
      </c>
      <c r="F378" s="239"/>
      <c r="G378" s="240">
        <f>ROUND(E378*F378,2)</f>
        <v>0</v>
      </c>
      <c r="H378" s="239"/>
      <c r="I378" s="240">
        <f>ROUND(E378*H378,2)</f>
        <v>0</v>
      </c>
      <c r="J378" s="239"/>
      <c r="K378" s="240">
        <f>ROUND(E378*J378,2)</f>
        <v>0</v>
      </c>
      <c r="L378" s="240">
        <v>21</v>
      </c>
      <c r="M378" s="240">
        <f>G378*(1+L378/100)</f>
        <v>0</v>
      </c>
      <c r="N378" s="238">
        <v>0</v>
      </c>
      <c r="O378" s="238">
        <f>ROUND(E378*N378,2)</f>
        <v>0</v>
      </c>
      <c r="P378" s="238">
        <v>0</v>
      </c>
      <c r="Q378" s="238">
        <f>ROUND(E378*P378,2)</f>
        <v>0</v>
      </c>
      <c r="R378" s="240" t="s">
        <v>262</v>
      </c>
      <c r="S378" s="240" t="s">
        <v>130</v>
      </c>
      <c r="T378" s="241" t="s">
        <v>130</v>
      </c>
      <c r="U378" s="224">
        <v>0</v>
      </c>
      <c r="V378" s="224">
        <f>ROUND(E378*U378,2)</f>
        <v>0</v>
      </c>
      <c r="W378" s="224"/>
      <c r="X378" s="224" t="s">
        <v>263</v>
      </c>
      <c r="Y378" s="224" t="s">
        <v>132</v>
      </c>
      <c r="Z378" s="214"/>
      <c r="AA378" s="214"/>
      <c r="AB378" s="214"/>
      <c r="AC378" s="214"/>
      <c r="AD378" s="214"/>
      <c r="AE378" s="214"/>
      <c r="AF378" s="214"/>
      <c r="AG378" s="214" t="s">
        <v>264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2">
      <c r="A379" s="221"/>
      <c r="B379" s="222"/>
      <c r="C379" s="250" t="s">
        <v>435</v>
      </c>
      <c r="D379" s="225"/>
      <c r="E379" s="226"/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24"/>
      <c r="Z379" s="214"/>
      <c r="AA379" s="214"/>
      <c r="AB379" s="214"/>
      <c r="AC379" s="214"/>
      <c r="AD379" s="214"/>
      <c r="AE379" s="214"/>
      <c r="AF379" s="214"/>
      <c r="AG379" s="214" t="s">
        <v>137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3">
      <c r="A380" s="221"/>
      <c r="B380" s="222"/>
      <c r="C380" s="250" t="s">
        <v>436</v>
      </c>
      <c r="D380" s="225"/>
      <c r="E380" s="226">
        <v>12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24"/>
      <c r="Z380" s="214"/>
      <c r="AA380" s="214"/>
      <c r="AB380" s="214"/>
      <c r="AC380" s="214"/>
      <c r="AD380" s="214"/>
      <c r="AE380" s="214"/>
      <c r="AF380" s="214"/>
      <c r="AG380" s="214" t="s">
        <v>137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2">
      <c r="A381" s="221"/>
      <c r="B381" s="222"/>
      <c r="C381" s="251"/>
      <c r="D381" s="244"/>
      <c r="E381" s="244"/>
      <c r="F381" s="244"/>
      <c r="G381" s="24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24"/>
      <c r="Z381" s="214"/>
      <c r="AA381" s="214"/>
      <c r="AB381" s="214"/>
      <c r="AC381" s="214"/>
      <c r="AD381" s="214"/>
      <c r="AE381" s="214"/>
      <c r="AF381" s="214"/>
      <c r="AG381" s="214" t="s">
        <v>139</v>
      </c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>
      <c r="A382" s="235">
        <v>49</v>
      </c>
      <c r="B382" s="236" t="s">
        <v>437</v>
      </c>
      <c r="C382" s="248" t="s">
        <v>438</v>
      </c>
      <c r="D382" s="237" t="s">
        <v>304</v>
      </c>
      <c r="E382" s="238">
        <v>12</v>
      </c>
      <c r="F382" s="239"/>
      <c r="G382" s="240">
        <f>ROUND(E382*F382,2)</f>
        <v>0</v>
      </c>
      <c r="H382" s="239"/>
      <c r="I382" s="240">
        <f>ROUND(E382*H382,2)</f>
        <v>0</v>
      </c>
      <c r="J382" s="239"/>
      <c r="K382" s="240">
        <f>ROUND(E382*J382,2)</f>
        <v>0</v>
      </c>
      <c r="L382" s="240">
        <v>21</v>
      </c>
      <c r="M382" s="240">
        <f>G382*(1+L382/100)</f>
        <v>0</v>
      </c>
      <c r="N382" s="238">
        <v>0</v>
      </c>
      <c r="O382" s="238">
        <f>ROUND(E382*N382,2)</f>
        <v>0</v>
      </c>
      <c r="P382" s="238">
        <v>0</v>
      </c>
      <c r="Q382" s="238">
        <f>ROUND(E382*P382,2)</f>
        <v>0</v>
      </c>
      <c r="R382" s="240" t="s">
        <v>262</v>
      </c>
      <c r="S382" s="240" t="s">
        <v>130</v>
      </c>
      <c r="T382" s="241" t="s">
        <v>130</v>
      </c>
      <c r="U382" s="224">
        <v>0</v>
      </c>
      <c r="V382" s="224">
        <f>ROUND(E382*U382,2)</f>
        <v>0</v>
      </c>
      <c r="W382" s="224"/>
      <c r="X382" s="224" t="s">
        <v>263</v>
      </c>
      <c r="Y382" s="224" t="s">
        <v>132</v>
      </c>
      <c r="Z382" s="214"/>
      <c r="AA382" s="214"/>
      <c r="AB382" s="214"/>
      <c r="AC382" s="214"/>
      <c r="AD382" s="214"/>
      <c r="AE382" s="214"/>
      <c r="AF382" s="214"/>
      <c r="AG382" s="214" t="s">
        <v>264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2">
      <c r="A383" s="221"/>
      <c r="B383" s="222"/>
      <c r="C383" s="250" t="s">
        <v>439</v>
      </c>
      <c r="D383" s="225"/>
      <c r="E383" s="226"/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24"/>
      <c r="Z383" s="214"/>
      <c r="AA383" s="214"/>
      <c r="AB383" s="214"/>
      <c r="AC383" s="214"/>
      <c r="AD383" s="214"/>
      <c r="AE383" s="214"/>
      <c r="AF383" s="214"/>
      <c r="AG383" s="214" t="s">
        <v>137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3">
      <c r="A384" s="221"/>
      <c r="B384" s="222"/>
      <c r="C384" s="250" t="s">
        <v>440</v>
      </c>
      <c r="D384" s="225"/>
      <c r="E384" s="226"/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24"/>
      <c r="Z384" s="214"/>
      <c r="AA384" s="214"/>
      <c r="AB384" s="214"/>
      <c r="AC384" s="214"/>
      <c r="AD384" s="214"/>
      <c r="AE384" s="214"/>
      <c r="AF384" s="214"/>
      <c r="AG384" s="214" t="s">
        <v>137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3">
      <c r="A385" s="221"/>
      <c r="B385" s="222"/>
      <c r="C385" s="250" t="s">
        <v>436</v>
      </c>
      <c r="D385" s="225"/>
      <c r="E385" s="226">
        <v>12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24"/>
      <c r="Z385" s="214"/>
      <c r="AA385" s="214"/>
      <c r="AB385" s="214"/>
      <c r="AC385" s="214"/>
      <c r="AD385" s="214"/>
      <c r="AE385" s="214"/>
      <c r="AF385" s="214"/>
      <c r="AG385" s="214" t="s">
        <v>137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2">
      <c r="A386" s="221"/>
      <c r="B386" s="222"/>
      <c r="C386" s="251"/>
      <c r="D386" s="244"/>
      <c r="E386" s="244"/>
      <c r="F386" s="244"/>
      <c r="G386" s="244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24"/>
      <c r="Z386" s="214"/>
      <c r="AA386" s="214"/>
      <c r="AB386" s="214"/>
      <c r="AC386" s="214"/>
      <c r="AD386" s="214"/>
      <c r="AE386" s="214"/>
      <c r="AF386" s="214"/>
      <c r="AG386" s="214" t="s">
        <v>139</v>
      </c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>
      <c r="A387" s="228" t="s">
        <v>124</v>
      </c>
      <c r="B387" s="229" t="s">
        <v>88</v>
      </c>
      <c r="C387" s="247" t="s">
        <v>89</v>
      </c>
      <c r="D387" s="230"/>
      <c r="E387" s="231"/>
      <c r="F387" s="232"/>
      <c r="G387" s="232">
        <f>SUMIF(AG388:AG406,"&lt;&gt;NOR",G388:G406)</f>
        <v>0</v>
      </c>
      <c r="H387" s="232"/>
      <c r="I387" s="232">
        <f>SUM(I388:I406)</f>
        <v>0</v>
      </c>
      <c r="J387" s="232"/>
      <c r="K387" s="232">
        <f>SUM(K388:K406)</f>
        <v>0</v>
      </c>
      <c r="L387" s="232"/>
      <c r="M387" s="232">
        <f>SUM(M388:M406)</f>
        <v>0</v>
      </c>
      <c r="N387" s="231"/>
      <c r="O387" s="231">
        <f>SUM(O388:O406)</f>
        <v>0.19999999999999998</v>
      </c>
      <c r="P387" s="231"/>
      <c r="Q387" s="231">
        <f>SUM(Q388:Q406)</f>
        <v>0</v>
      </c>
      <c r="R387" s="232"/>
      <c r="S387" s="232"/>
      <c r="T387" s="233"/>
      <c r="U387" s="227"/>
      <c r="V387" s="227">
        <f>SUM(V388:V406)</f>
        <v>3.27</v>
      </c>
      <c r="W387" s="227"/>
      <c r="X387" s="227"/>
      <c r="Y387" s="227"/>
      <c r="AG387" t="s">
        <v>125</v>
      </c>
    </row>
    <row r="388" spans="1:60" ht="22.5" outlineLevel="1">
      <c r="A388" s="235">
        <v>50</v>
      </c>
      <c r="B388" s="236" t="s">
        <v>441</v>
      </c>
      <c r="C388" s="248" t="s">
        <v>442</v>
      </c>
      <c r="D388" s="237" t="s">
        <v>163</v>
      </c>
      <c r="E388" s="238">
        <v>3.2549999999999999</v>
      </c>
      <c r="F388" s="239"/>
      <c r="G388" s="240">
        <f>ROUND(E388*F388,2)</f>
        <v>0</v>
      </c>
      <c r="H388" s="239"/>
      <c r="I388" s="240">
        <f>ROUND(E388*H388,2)</f>
        <v>0</v>
      </c>
      <c r="J388" s="239"/>
      <c r="K388" s="240">
        <f>ROUND(E388*J388,2)</f>
        <v>0</v>
      </c>
      <c r="L388" s="240">
        <v>21</v>
      </c>
      <c r="M388" s="240">
        <f>G388*(1+L388/100)</f>
        <v>0</v>
      </c>
      <c r="N388" s="238">
        <v>4.7980000000000002E-2</v>
      </c>
      <c r="O388" s="238">
        <f>ROUND(E388*N388,2)</f>
        <v>0.16</v>
      </c>
      <c r="P388" s="238">
        <v>0</v>
      </c>
      <c r="Q388" s="238">
        <f>ROUND(E388*P388,2)</f>
        <v>0</v>
      </c>
      <c r="R388" s="240" t="s">
        <v>443</v>
      </c>
      <c r="S388" s="240" t="s">
        <v>130</v>
      </c>
      <c r="T388" s="241" t="s">
        <v>130</v>
      </c>
      <c r="U388" s="224">
        <v>0.65200000000000002</v>
      </c>
      <c r="V388" s="224">
        <f>ROUND(E388*U388,2)</f>
        <v>2.12</v>
      </c>
      <c r="W388" s="224"/>
      <c r="X388" s="224" t="s">
        <v>131</v>
      </c>
      <c r="Y388" s="224" t="s">
        <v>132</v>
      </c>
      <c r="Z388" s="214"/>
      <c r="AA388" s="214"/>
      <c r="AB388" s="214"/>
      <c r="AC388" s="214"/>
      <c r="AD388" s="214"/>
      <c r="AE388" s="214"/>
      <c r="AF388" s="214"/>
      <c r="AG388" s="214" t="s">
        <v>133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2">
      <c r="A389" s="221"/>
      <c r="B389" s="222"/>
      <c r="C389" s="249" t="s">
        <v>444</v>
      </c>
      <c r="D389" s="243"/>
      <c r="E389" s="243"/>
      <c r="F389" s="243"/>
      <c r="G389" s="243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24"/>
      <c r="Z389" s="214"/>
      <c r="AA389" s="214"/>
      <c r="AB389" s="214"/>
      <c r="AC389" s="214"/>
      <c r="AD389" s="214"/>
      <c r="AE389" s="214"/>
      <c r="AF389" s="214"/>
      <c r="AG389" s="214" t="s">
        <v>135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2">
      <c r="A390" s="221"/>
      <c r="B390" s="222"/>
      <c r="C390" s="250" t="s">
        <v>445</v>
      </c>
      <c r="D390" s="225"/>
      <c r="E390" s="226"/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24"/>
      <c r="Z390" s="214"/>
      <c r="AA390" s="214"/>
      <c r="AB390" s="214"/>
      <c r="AC390" s="214"/>
      <c r="AD390" s="214"/>
      <c r="AE390" s="214"/>
      <c r="AF390" s="214"/>
      <c r="AG390" s="214" t="s">
        <v>137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3">
      <c r="A391" s="221"/>
      <c r="B391" s="222"/>
      <c r="C391" s="250" t="s">
        <v>446</v>
      </c>
      <c r="D391" s="225"/>
      <c r="E391" s="226">
        <v>3.2549999999999999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24"/>
      <c r="Z391" s="214"/>
      <c r="AA391" s="214"/>
      <c r="AB391" s="214"/>
      <c r="AC391" s="214"/>
      <c r="AD391" s="214"/>
      <c r="AE391" s="214"/>
      <c r="AF391" s="214"/>
      <c r="AG391" s="214" t="s">
        <v>137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2">
      <c r="A392" s="221"/>
      <c r="B392" s="222"/>
      <c r="C392" s="251"/>
      <c r="D392" s="244"/>
      <c r="E392" s="244"/>
      <c r="F392" s="244"/>
      <c r="G392" s="24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24"/>
      <c r="Z392" s="214"/>
      <c r="AA392" s="214"/>
      <c r="AB392" s="214"/>
      <c r="AC392" s="214"/>
      <c r="AD392" s="214"/>
      <c r="AE392" s="214"/>
      <c r="AF392" s="214"/>
      <c r="AG392" s="214" t="s">
        <v>139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ht="22.5" outlineLevel="1">
      <c r="A393" s="235">
        <v>51</v>
      </c>
      <c r="B393" s="236" t="s">
        <v>447</v>
      </c>
      <c r="C393" s="248" t="s">
        <v>448</v>
      </c>
      <c r="D393" s="237" t="s">
        <v>163</v>
      </c>
      <c r="E393" s="238">
        <v>1.68</v>
      </c>
      <c r="F393" s="239"/>
      <c r="G393" s="240">
        <f>ROUND(E393*F393,2)</f>
        <v>0</v>
      </c>
      <c r="H393" s="239"/>
      <c r="I393" s="240">
        <f>ROUND(E393*H393,2)</f>
        <v>0</v>
      </c>
      <c r="J393" s="239"/>
      <c r="K393" s="240">
        <f>ROUND(E393*J393,2)</f>
        <v>0</v>
      </c>
      <c r="L393" s="240">
        <v>21</v>
      </c>
      <c r="M393" s="240">
        <f>G393*(1+L393/100)</f>
        <v>0</v>
      </c>
      <c r="N393" s="238">
        <v>1.059E-2</v>
      </c>
      <c r="O393" s="238">
        <f>ROUND(E393*N393,2)</f>
        <v>0.02</v>
      </c>
      <c r="P393" s="238">
        <v>0</v>
      </c>
      <c r="Q393" s="238">
        <f>ROUND(E393*P393,2)</f>
        <v>0</v>
      </c>
      <c r="R393" s="240" t="s">
        <v>443</v>
      </c>
      <c r="S393" s="240" t="s">
        <v>130</v>
      </c>
      <c r="T393" s="241" t="s">
        <v>130</v>
      </c>
      <c r="U393" s="224">
        <v>0.496</v>
      </c>
      <c r="V393" s="224">
        <f>ROUND(E393*U393,2)</f>
        <v>0.83</v>
      </c>
      <c r="W393" s="224"/>
      <c r="X393" s="224" t="s">
        <v>131</v>
      </c>
      <c r="Y393" s="224" t="s">
        <v>132</v>
      </c>
      <c r="Z393" s="214"/>
      <c r="AA393" s="214"/>
      <c r="AB393" s="214"/>
      <c r="AC393" s="214"/>
      <c r="AD393" s="214"/>
      <c r="AE393" s="214"/>
      <c r="AF393" s="214"/>
      <c r="AG393" s="214" t="s">
        <v>133</v>
      </c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2">
      <c r="A394" s="221"/>
      <c r="B394" s="222"/>
      <c r="C394" s="249" t="s">
        <v>444</v>
      </c>
      <c r="D394" s="243"/>
      <c r="E394" s="243"/>
      <c r="F394" s="243"/>
      <c r="G394" s="243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24"/>
      <c r="Z394" s="214"/>
      <c r="AA394" s="214"/>
      <c r="AB394" s="214"/>
      <c r="AC394" s="214"/>
      <c r="AD394" s="214"/>
      <c r="AE394" s="214"/>
      <c r="AF394" s="214"/>
      <c r="AG394" s="214" t="s">
        <v>135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2">
      <c r="A395" s="221"/>
      <c r="B395" s="222"/>
      <c r="C395" s="250" t="s">
        <v>449</v>
      </c>
      <c r="D395" s="225"/>
      <c r="E395" s="226"/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24"/>
      <c r="Z395" s="214"/>
      <c r="AA395" s="214"/>
      <c r="AB395" s="214"/>
      <c r="AC395" s="214"/>
      <c r="AD395" s="214"/>
      <c r="AE395" s="214"/>
      <c r="AF395" s="214"/>
      <c r="AG395" s="214" t="s">
        <v>137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3">
      <c r="A396" s="221"/>
      <c r="B396" s="222"/>
      <c r="C396" s="250" t="s">
        <v>450</v>
      </c>
      <c r="D396" s="225"/>
      <c r="E396" s="226">
        <v>1.68</v>
      </c>
      <c r="F396" s="224"/>
      <c r="G396" s="224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24"/>
      <c r="Z396" s="214"/>
      <c r="AA396" s="214"/>
      <c r="AB396" s="214"/>
      <c r="AC396" s="214"/>
      <c r="AD396" s="214"/>
      <c r="AE396" s="214"/>
      <c r="AF396" s="214"/>
      <c r="AG396" s="214" t="s">
        <v>137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2">
      <c r="A397" s="221"/>
      <c r="B397" s="222"/>
      <c r="C397" s="251"/>
      <c r="D397" s="244"/>
      <c r="E397" s="244"/>
      <c r="F397" s="244"/>
      <c r="G397" s="24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24"/>
      <c r="Z397" s="214"/>
      <c r="AA397" s="214"/>
      <c r="AB397" s="214"/>
      <c r="AC397" s="214"/>
      <c r="AD397" s="214"/>
      <c r="AE397" s="214"/>
      <c r="AF397" s="214"/>
      <c r="AG397" s="214" t="s">
        <v>139</v>
      </c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ht="22.5" outlineLevel="1">
      <c r="A398" s="235">
        <v>52</v>
      </c>
      <c r="B398" s="236" t="s">
        <v>451</v>
      </c>
      <c r="C398" s="248" t="s">
        <v>452</v>
      </c>
      <c r="D398" s="237" t="s">
        <v>225</v>
      </c>
      <c r="E398" s="238">
        <v>0.19</v>
      </c>
      <c r="F398" s="239"/>
      <c r="G398" s="240">
        <f>ROUND(E398*F398,2)</f>
        <v>0</v>
      </c>
      <c r="H398" s="239"/>
      <c r="I398" s="240">
        <f>ROUND(E398*H398,2)</f>
        <v>0</v>
      </c>
      <c r="J398" s="239"/>
      <c r="K398" s="240">
        <f>ROUND(E398*J398,2)</f>
        <v>0</v>
      </c>
      <c r="L398" s="240">
        <v>21</v>
      </c>
      <c r="M398" s="240">
        <f>G398*(1+L398/100)</f>
        <v>0</v>
      </c>
      <c r="N398" s="238">
        <v>0</v>
      </c>
      <c r="O398" s="238">
        <f>ROUND(E398*N398,2)</f>
        <v>0</v>
      </c>
      <c r="P398" s="238">
        <v>0</v>
      </c>
      <c r="Q398" s="238">
        <f>ROUND(E398*P398,2)</f>
        <v>0</v>
      </c>
      <c r="R398" s="240" t="s">
        <v>443</v>
      </c>
      <c r="S398" s="240" t="s">
        <v>130</v>
      </c>
      <c r="T398" s="241" t="s">
        <v>130</v>
      </c>
      <c r="U398" s="224">
        <v>1.67</v>
      </c>
      <c r="V398" s="224">
        <f>ROUND(E398*U398,2)</f>
        <v>0.32</v>
      </c>
      <c r="W398" s="224"/>
      <c r="X398" s="224" t="s">
        <v>131</v>
      </c>
      <c r="Y398" s="224" t="s">
        <v>132</v>
      </c>
      <c r="Z398" s="214"/>
      <c r="AA398" s="214"/>
      <c r="AB398" s="214"/>
      <c r="AC398" s="214"/>
      <c r="AD398" s="214"/>
      <c r="AE398" s="214"/>
      <c r="AF398" s="214"/>
      <c r="AG398" s="214" t="s">
        <v>133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2">
      <c r="A399" s="221"/>
      <c r="B399" s="222"/>
      <c r="C399" s="249" t="s">
        <v>406</v>
      </c>
      <c r="D399" s="243"/>
      <c r="E399" s="243"/>
      <c r="F399" s="243"/>
      <c r="G399" s="243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24"/>
      <c r="Z399" s="214"/>
      <c r="AA399" s="214"/>
      <c r="AB399" s="214"/>
      <c r="AC399" s="214"/>
      <c r="AD399" s="214"/>
      <c r="AE399" s="214"/>
      <c r="AF399" s="214"/>
      <c r="AG399" s="214" t="s">
        <v>135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2">
      <c r="A400" s="221"/>
      <c r="B400" s="222"/>
      <c r="C400" s="250" t="s">
        <v>453</v>
      </c>
      <c r="D400" s="225"/>
      <c r="E400" s="226">
        <v>0.19</v>
      </c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24"/>
      <c r="Z400" s="214"/>
      <c r="AA400" s="214"/>
      <c r="AB400" s="214"/>
      <c r="AC400" s="214"/>
      <c r="AD400" s="214"/>
      <c r="AE400" s="214"/>
      <c r="AF400" s="214"/>
      <c r="AG400" s="214" t="s">
        <v>137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2">
      <c r="A401" s="221"/>
      <c r="B401" s="222"/>
      <c r="C401" s="251"/>
      <c r="D401" s="244"/>
      <c r="E401" s="244"/>
      <c r="F401" s="244"/>
      <c r="G401" s="244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24"/>
      <c r="Z401" s="214"/>
      <c r="AA401" s="214"/>
      <c r="AB401" s="214"/>
      <c r="AC401" s="214"/>
      <c r="AD401" s="214"/>
      <c r="AE401" s="214"/>
      <c r="AF401" s="214"/>
      <c r="AG401" s="214" t="s">
        <v>139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>
      <c r="A402" s="235">
        <v>53</v>
      </c>
      <c r="B402" s="236" t="s">
        <v>454</v>
      </c>
      <c r="C402" s="248" t="s">
        <v>455</v>
      </c>
      <c r="D402" s="237" t="s">
        <v>128</v>
      </c>
      <c r="E402" s="238">
        <v>5.4284999999999997</v>
      </c>
      <c r="F402" s="239"/>
      <c r="G402" s="240">
        <f>ROUND(E402*F402,2)</f>
        <v>0</v>
      </c>
      <c r="H402" s="239"/>
      <c r="I402" s="240">
        <f>ROUND(E402*H402,2)</f>
        <v>0</v>
      </c>
      <c r="J402" s="239"/>
      <c r="K402" s="240">
        <f>ROUND(E402*J402,2)</f>
        <v>0</v>
      </c>
      <c r="L402" s="240">
        <v>21</v>
      </c>
      <c r="M402" s="240">
        <f>G402*(1+L402/100)</f>
        <v>0</v>
      </c>
      <c r="N402" s="238">
        <v>3.5999999999999999E-3</v>
      </c>
      <c r="O402" s="238">
        <f>ROUND(E402*N402,2)</f>
        <v>0.02</v>
      </c>
      <c r="P402" s="238">
        <v>0</v>
      </c>
      <c r="Q402" s="238">
        <f>ROUND(E402*P402,2)</f>
        <v>0</v>
      </c>
      <c r="R402" s="240" t="s">
        <v>262</v>
      </c>
      <c r="S402" s="240" t="s">
        <v>130</v>
      </c>
      <c r="T402" s="241" t="s">
        <v>130</v>
      </c>
      <c r="U402" s="224">
        <v>0</v>
      </c>
      <c r="V402" s="224">
        <f>ROUND(E402*U402,2)</f>
        <v>0</v>
      </c>
      <c r="W402" s="224"/>
      <c r="X402" s="224" t="s">
        <v>263</v>
      </c>
      <c r="Y402" s="224" t="s">
        <v>132</v>
      </c>
      <c r="Z402" s="214"/>
      <c r="AA402" s="214"/>
      <c r="AB402" s="214"/>
      <c r="AC402" s="214"/>
      <c r="AD402" s="214"/>
      <c r="AE402" s="214"/>
      <c r="AF402" s="214"/>
      <c r="AG402" s="214" t="s">
        <v>264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2">
      <c r="A403" s="221"/>
      <c r="B403" s="222"/>
      <c r="C403" s="250" t="s">
        <v>456</v>
      </c>
      <c r="D403" s="225"/>
      <c r="E403" s="226"/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24"/>
      <c r="Z403" s="214"/>
      <c r="AA403" s="214"/>
      <c r="AB403" s="214"/>
      <c r="AC403" s="214"/>
      <c r="AD403" s="214"/>
      <c r="AE403" s="214"/>
      <c r="AF403" s="214"/>
      <c r="AG403" s="214" t="s">
        <v>137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3">
      <c r="A404" s="221"/>
      <c r="B404" s="222"/>
      <c r="C404" s="250" t="s">
        <v>457</v>
      </c>
      <c r="D404" s="225"/>
      <c r="E404" s="226">
        <v>3.5804999999999998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24"/>
      <c r="Z404" s="214"/>
      <c r="AA404" s="214"/>
      <c r="AB404" s="214"/>
      <c r="AC404" s="214"/>
      <c r="AD404" s="214"/>
      <c r="AE404" s="214"/>
      <c r="AF404" s="214"/>
      <c r="AG404" s="214" t="s">
        <v>137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3">
      <c r="A405" s="221"/>
      <c r="B405" s="222"/>
      <c r="C405" s="250" t="s">
        <v>458</v>
      </c>
      <c r="D405" s="225"/>
      <c r="E405" s="226">
        <v>1.8480000000000001</v>
      </c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24"/>
      <c r="Z405" s="214"/>
      <c r="AA405" s="214"/>
      <c r="AB405" s="214"/>
      <c r="AC405" s="214"/>
      <c r="AD405" s="214"/>
      <c r="AE405" s="214"/>
      <c r="AF405" s="214"/>
      <c r="AG405" s="214" t="s">
        <v>137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2">
      <c r="A406" s="221"/>
      <c r="B406" s="222"/>
      <c r="C406" s="251"/>
      <c r="D406" s="244"/>
      <c r="E406" s="244"/>
      <c r="F406" s="244"/>
      <c r="G406" s="24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24"/>
      <c r="Z406" s="214"/>
      <c r="AA406" s="214"/>
      <c r="AB406" s="214"/>
      <c r="AC406" s="214"/>
      <c r="AD406" s="214"/>
      <c r="AE406" s="214"/>
      <c r="AF406" s="214"/>
      <c r="AG406" s="214" t="s">
        <v>139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>
      <c r="A407" s="228" t="s">
        <v>124</v>
      </c>
      <c r="B407" s="229" t="s">
        <v>90</v>
      </c>
      <c r="C407" s="247" t="s">
        <v>91</v>
      </c>
      <c r="D407" s="230"/>
      <c r="E407" s="231"/>
      <c r="F407" s="232"/>
      <c r="G407" s="232">
        <f>SUMIF(AG408:AG413,"&lt;&gt;NOR",G408:G413)</f>
        <v>0</v>
      </c>
      <c r="H407" s="232"/>
      <c r="I407" s="232">
        <f>SUM(I408:I413)</f>
        <v>0</v>
      </c>
      <c r="J407" s="232"/>
      <c r="K407" s="232">
        <f>SUM(K408:K413)</f>
        <v>0</v>
      </c>
      <c r="L407" s="232"/>
      <c r="M407" s="232">
        <f>SUM(M408:M413)</f>
        <v>0</v>
      </c>
      <c r="N407" s="231"/>
      <c r="O407" s="231">
        <f>SUM(O408:O413)</f>
        <v>0</v>
      </c>
      <c r="P407" s="231"/>
      <c r="Q407" s="231">
        <f>SUM(Q408:Q413)</f>
        <v>0</v>
      </c>
      <c r="R407" s="232"/>
      <c r="S407" s="232"/>
      <c r="T407" s="233"/>
      <c r="U407" s="227"/>
      <c r="V407" s="227">
        <f>SUM(V408:V413)</f>
        <v>0</v>
      </c>
      <c r="W407" s="227"/>
      <c r="X407" s="227"/>
      <c r="Y407" s="227"/>
      <c r="AG407" t="s">
        <v>125</v>
      </c>
    </row>
    <row r="408" spans="1:60" outlineLevel="1">
      <c r="A408" s="235">
        <v>54</v>
      </c>
      <c r="B408" s="236" t="s">
        <v>459</v>
      </c>
      <c r="C408" s="248" t="s">
        <v>460</v>
      </c>
      <c r="D408" s="237" t="s">
        <v>304</v>
      </c>
      <c r="E408" s="238">
        <v>1</v>
      </c>
      <c r="F408" s="239"/>
      <c r="G408" s="240">
        <f>ROUND(E408*F408,2)</f>
        <v>0</v>
      </c>
      <c r="H408" s="239"/>
      <c r="I408" s="240">
        <f>ROUND(E408*H408,2)</f>
        <v>0</v>
      </c>
      <c r="J408" s="239"/>
      <c r="K408" s="240">
        <f>ROUND(E408*J408,2)</f>
        <v>0</v>
      </c>
      <c r="L408" s="240">
        <v>21</v>
      </c>
      <c r="M408" s="240">
        <f>G408*(1+L408/100)</f>
        <v>0</v>
      </c>
      <c r="N408" s="238">
        <v>0</v>
      </c>
      <c r="O408" s="238">
        <f>ROUND(E408*N408,2)</f>
        <v>0</v>
      </c>
      <c r="P408" s="238">
        <v>0</v>
      </c>
      <c r="Q408" s="238">
        <f>ROUND(E408*P408,2)</f>
        <v>0</v>
      </c>
      <c r="R408" s="240"/>
      <c r="S408" s="240" t="s">
        <v>305</v>
      </c>
      <c r="T408" s="241" t="s">
        <v>306</v>
      </c>
      <c r="U408" s="224">
        <v>0</v>
      </c>
      <c r="V408" s="224">
        <f>ROUND(E408*U408,2)</f>
        <v>0</v>
      </c>
      <c r="W408" s="224"/>
      <c r="X408" s="224" t="s">
        <v>131</v>
      </c>
      <c r="Y408" s="224" t="s">
        <v>132</v>
      </c>
      <c r="Z408" s="214"/>
      <c r="AA408" s="214"/>
      <c r="AB408" s="214"/>
      <c r="AC408" s="214"/>
      <c r="AD408" s="214"/>
      <c r="AE408" s="214"/>
      <c r="AF408" s="214"/>
      <c r="AG408" s="214" t="s">
        <v>133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2">
      <c r="A409" s="221"/>
      <c r="B409" s="222"/>
      <c r="C409" s="250" t="s">
        <v>43</v>
      </c>
      <c r="D409" s="225"/>
      <c r="E409" s="226">
        <v>1</v>
      </c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24"/>
      <c r="Z409" s="214"/>
      <c r="AA409" s="214"/>
      <c r="AB409" s="214"/>
      <c r="AC409" s="214"/>
      <c r="AD409" s="214"/>
      <c r="AE409" s="214"/>
      <c r="AF409" s="214"/>
      <c r="AG409" s="214" t="s">
        <v>137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2">
      <c r="A410" s="221"/>
      <c r="B410" s="222"/>
      <c r="C410" s="251"/>
      <c r="D410" s="244"/>
      <c r="E410" s="244"/>
      <c r="F410" s="244"/>
      <c r="G410" s="24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24"/>
      <c r="Z410" s="214"/>
      <c r="AA410" s="214"/>
      <c r="AB410" s="214"/>
      <c r="AC410" s="214"/>
      <c r="AD410" s="214"/>
      <c r="AE410" s="214"/>
      <c r="AF410" s="214"/>
      <c r="AG410" s="214" t="s">
        <v>139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>
      <c r="A411" s="235">
        <v>55</v>
      </c>
      <c r="B411" s="236" t="s">
        <v>461</v>
      </c>
      <c r="C411" s="248" t="s">
        <v>462</v>
      </c>
      <c r="D411" s="237" t="s">
        <v>463</v>
      </c>
      <c r="E411" s="238">
        <v>1</v>
      </c>
      <c r="F411" s="239"/>
      <c r="G411" s="240">
        <f>ROUND(E411*F411,2)</f>
        <v>0</v>
      </c>
      <c r="H411" s="239"/>
      <c r="I411" s="240">
        <f>ROUND(E411*H411,2)</f>
        <v>0</v>
      </c>
      <c r="J411" s="239"/>
      <c r="K411" s="240">
        <f>ROUND(E411*J411,2)</f>
        <v>0</v>
      </c>
      <c r="L411" s="240">
        <v>21</v>
      </c>
      <c r="M411" s="240">
        <f>G411*(1+L411/100)</f>
        <v>0</v>
      </c>
      <c r="N411" s="238">
        <v>0</v>
      </c>
      <c r="O411" s="238">
        <f>ROUND(E411*N411,2)</f>
        <v>0</v>
      </c>
      <c r="P411" s="238">
        <v>0</v>
      </c>
      <c r="Q411" s="238">
        <f>ROUND(E411*P411,2)</f>
        <v>0</v>
      </c>
      <c r="R411" s="240"/>
      <c r="S411" s="240" t="s">
        <v>305</v>
      </c>
      <c r="T411" s="241" t="s">
        <v>306</v>
      </c>
      <c r="U411" s="224">
        <v>0</v>
      </c>
      <c r="V411" s="224">
        <f>ROUND(E411*U411,2)</f>
        <v>0</v>
      </c>
      <c r="W411" s="224"/>
      <c r="X411" s="224" t="s">
        <v>131</v>
      </c>
      <c r="Y411" s="224" t="s">
        <v>132</v>
      </c>
      <c r="Z411" s="214"/>
      <c r="AA411" s="214"/>
      <c r="AB411" s="214"/>
      <c r="AC411" s="214"/>
      <c r="AD411" s="214"/>
      <c r="AE411" s="214"/>
      <c r="AF411" s="214"/>
      <c r="AG411" s="214" t="s">
        <v>133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2">
      <c r="A412" s="221"/>
      <c r="B412" s="222"/>
      <c r="C412" s="250" t="s">
        <v>43</v>
      </c>
      <c r="D412" s="225"/>
      <c r="E412" s="226">
        <v>1</v>
      </c>
      <c r="F412" s="224"/>
      <c r="G412" s="224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24"/>
      <c r="Z412" s="214"/>
      <c r="AA412" s="214"/>
      <c r="AB412" s="214"/>
      <c r="AC412" s="214"/>
      <c r="AD412" s="214"/>
      <c r="AE412" s="214"/>
      <c r="AF412" s="214"/>
      <c r="AG412" s="214" t="s">
        <v>137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2">
      <c r="A413" s="221"/>
      <c r="B413" s="222"/>
      <c r="C413" s="251"/>
      <c r="D413" s="244"/>
      <c r="E413" s="244"/>
      <c r="F413" s="244"/>
      <c r="G413" s="244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24"/>
      <c r="Z413" s="214"/>
      <c r="AA413" s="214"/>
      <c r="AB413" s="214"/>
      <c r="AC413" s="214"/>
      <c r="AD413" s="214"/>
      <c r="AE413" s="214"/>
      <c r="AF413" s="214"/>
      <c r="AG413" s="214" t="s">
        <v>139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>
      <c r="A414" s="228" t="s">
        <v>124</v>
      </c>
      <c r="B414" s="229" t="s">
        <v>92</v>
      </c>
      <c r="C414" s="247" t="s">
        <v>93</v>
      </c>
      <c r="D414" s="230"/>
      <c r="E414" s="231"/>
      <c r="F414" s="232"/>
      <c r="G414" s="232">
        <f>SUMIF(AG415:AG462,"&lt;&gt;NOR",G415:G462)</f>
        <v>0</v>
      </c>
      <c r="H414" s="232"/>
      <c r="I414" s="232">
        <f>SUM(I415:I462)</f>
        <v>0</v>
      </c>
      <c r="J414" s="232"/>
      <c r="K414" s="232">
        <f>SUM(K415:K462)</f>
        <v>0</v>
      </c>
      <c r="L414" s="232"/>
      <c r="M414" s="232">
        <f>SUM(M415:M462)</f>
        <v>0</v>
      </c>
      <c r="N414" s="231"/>
      <c r="O414" s="231">
        <f>SUM(O415:O462)</f>
        <v>0</v>
      </c>
      <c r="P414" s="231"/>
      <c r="Q414" s="231">
        <f>SUM(Q415:Q462)</f>
        <v>0</v>
      </c>
      <c r="R414" s="232"/>
      <c r="S414" s="232"/>
      <c r="T414" s="233"/>
      <c r="U414" s="227"/>
      <c r="V414" s="227">
        <f>SUM(V415:V462)</f>
        <v>7.05</v>
      </c>
      <c r="W414" s="227"/>
      <c r="X414" s="227"/>
      <c r="Y414" s="227"/>
      <c r="AG414" t="s">
        <v>125</v>
      </c>
    </row>
    <row r="415" spans="1:60" outlineLevel="1">
      <c r="A415" s="235">
        <v>56</v>
      </c>
      <c r="B415" s="236" t="s">
        <v>464</v>
      </c>
      <c r="C415" s="248" t="s">
        <v>465</v>
      </c>
      <c r="D415" s="237" t="s">
        <v>225</v>
      </c>
      <c r="E415" s="238">
        <v>1.04</v>
      </c>
      <c r="F415" s="239"/>
      <c r="G415" s="240">
        <f>ROUND(E415*F415,2)</f>
        <v>0</v>
      </c>
      <c r="H415" s="239"/>
      <c r="I415" s="240">
        <f>ROUND(E415*H415,2)</f>
        <v>0</v>
      </c>
      <c r="J415" s="239"/>
      <c r="K415" s="240">
        <f>ROUND(E415*J415,2)</f>
        <v>0</v>
      </c>
      <c r="L415" s="240">
        <v>21</v>
      </c>
      <c r="M415" s="240">
        <f>G415*(1+L415/100)</f>
        <v>0</v>
      </c>
      <c r="N415" s="238">
        <v>0</v>
      </c>
      <c r="O415" s="238">
        <f>ROUND(E415*N415,2)</f>
        <v>0</v>
      </c>
      <c r="P415" s="238">
        <v>0</v>
      </c>
      <c r="Q415" s="238">
        <f>ROUND(E415*P415,2)</f>
        <v>0</v>
      </c>
      <c r="R415" s="240" t="s">
        <v>148</v>
      </c>
      <c r="S415" s="240" t="s">
        <v>130</v>
      </c>
      <c r="T415" s="241" t="s">
        <v>130</v>
      </c>
      <c r="U415" s="224">
        <v>0</v>
      </c>
      <c r="V415" s="224">
        <f>ROUND(E415*U415,2)</f>
        <v>0</v>
      </c>
      <c r="W415" s="224"/>
      <c r="X415" s="224" t="s">
        <v>131</v>
      </c>
      <c r="Y415" s="224" t="s">
        <v>132</v>
      </c>
      <c r="Z415" s="214"/>
      <c r="AA415" s="214"/>
      <c r="AB415" s="214"/>
      <c r="AC415" s="214"/>
      <c r="AD415" s="214"/>
      <c r="AE415" s="214"/>
      <c r="AF415" s="214"/>
      <c r="AG415" s="214" t="s">
        <v>133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2">
      <c r="A416" s="221"/>
      <c r="B416" s="222"/>
      <c r="C416" s="250" t="s">
        <v>466</v>
      </c>
      <c r="D416" s="225"/>
      <c r="E416" s="226"/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24"/>
      <c r="Z416" s="214"/>
      <c r="AA416" s="214"/>
      <c r="AB416" s="214"/>
      <c r="AC416" s="214"/>
      <c r="AD416" s="214"/>
      <c r="AE416" s="214"/>
      <c r="AF416" s="214"/>
      <c r="AG416" s="214" t="s">
        <v>137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3">
      <c r="A417" s="221"/>
      <c r="B417" s="222"/>
      <c r="C417" s="250" t="s">
        <v>467</v>
      </c>
      <c r="D417" s="225"/>
      <c r="E417" s="226">
        <v>1.04</v>
      </c>
      <c r="F417" s="224"/>
      <c r="G417" s="22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24"/>
      <c r="Z417" s="214"/>
      <c r="AA417" s="214"/>
      <c r="AB417" s="214"/>
      <c r="AC417" s="214"/>
      <c r="AD417" s="214"/>
      <c r="AE417" s="214"/>
      <c r="AF417" s="214"/>
      <c r="AG417" s="214" t="s">
        <v>137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2">
      <c r="A418" s="221"/>
      <c r="B418" s="222"/>
      <c r="C418" s="251"/>
      <c r="D418" s="244"/>
      <c r="E418" s="244"/>
      <c r="F418" s="244"/>
      <c r="G418" s="24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24"/>
      <c r="Z418" s="214"/>
      <c r="AA418" s="214"/>
      <c r="AB418" s="214"/>
      <c r="AC418" s="214"/>
      <c r="AD418" s="214"/>
      <c r="AE418" s="214"/>
      <c r="AF418" s="214"/>
      <c r="AG418" s="214" t="s">
        <v>139</v>
      </c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>
      <c r="A419" s="235">
        <v>57</v>
      </c>
      <c r="B419" s="236" t="s">
        <v>468</v>
      </c>
      <c r="C419" s="248" t="s">
        <v>469</v>
      </c>
      <c r="D419" s="237" t="s">
        <v>225</v>
      </c>
      <c r="E419" s="238">
        <v>4.93</v>
      </c>
      <c r="F419" s="239"/>
      <c r="G419" s="240">
        <f>ROUND(E419*F419,2)</f>
        <v>0</v>
      </c>
      <c r="H419" s="239"/>
      <c r="I419" s="240">
        <f>ROUND(E419*H419,2)</f>
        <v>0</v>
      </c>
      <c r="J419" s="239"/>
      <c r="K419" s="240">
        <f>ROUND(E419*J419,2)</f>
        <v>0</v>
      </c>
      <c r="L419" s="240">
        <v>21</v>
      </c>
      <c r="M419" s="240">
        <f>G419*(1+L419/100)</f>
        <v>0</v>
      </c>
      <c r="N419" s="238">
        <v>0</v>
      </c>
      <c r="O419" s="238">
        <f>ROUND(E419*N419,2)</f>
        <v>0</v>
      </c>
      <c r="P419" s="238">
        <v>0</v>
      </c>
      <c r="Q419" s="238">
        <f>ROUND(E419*P419,2)</f>
        <v>0</v>
      </c>
      <c r="R419" s="240" t="s">
        <v>328</v>
      </c>
      <c r="S419" s="240" t="s">
        <v>130</v>
      </c>
      <c r="T419" s="241" t="s">
        <v>130</v>
      </c>
      <c r="U419" s="224">
        <v>0.49</v>
      </c>
      <c r="V419" s="224">
        <f>ROUND(E419*U419,2)</f>
        <v>2.42</v>
      </c>
      <c r="W419" s="224"/>
      <c r="X419" s="224" t="s">
        <v>131</v>
      </c>
      <c r="Y419" s="224" t="s">
        <v>132</v>
      </c>
      <c r="Z419" s="214"/>
      <c r="AA419" s="214"/>
      <c r="AB419" s="214"/>
      <c r="AC419" s="214"/>
      <c r="AD419" s="214"/>
      <c r="AE419" s="214"/>
      <c r="AF419" s="214"/>
      <c r="AG419" s="214" t="s">
        <v>133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2">
      <c r="A420" s="221"/>
      <c r="B420" s="222"/>
      <c r="C420" s="253" t="s">
        <v>470</v>
      </c>
      <c r="D420" s="246"/>
      <c r="E420" s="246"/>
      <c r="F420" s="246"/>
      <c r="G420" s="246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24"/>
      <c r="Z420" s="214"/>
      <c r="AA420" s="214"/>
      <c r="AB420" s="214"/>
      <c r="AC420" s="214"/>
      <c r="AD420" s="214"/>
      <c r="AE420" s="214"/>
      <c r="AF420" s="214"/>
      <c r="AG420" s="214" t="s">
        <v>144</v>
      </c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2">
      <c r="A421" s="221"/>
      <c r="B421" s="222"/>
      <c r="C421" s="250" t="s">
        <v>471</v>
      </c>
      <c r="D421" s="225"/>
      <c r="E421" s="226"/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24"/>
      <c r="Z421" s="214"/>
      <c r="AA421" s="214"/>
      <c r="AB421" s="214"/>
      <c r="AC421" s="214"/>
      <c r="AD421" s="214"/>
      <c r="AE421" s="214"/>
      <c r="AF421" s="214"/>
      <c r="AG421" s="214" t="s">
        <v>137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3">
      <c r="A422" s="221"/>
      <c r="B422" s="222"/>
      <c r="C422" s="250" t="s">
        <v>472</v>
      </c>
      <c r="D422" s="225"/>
      <c r="E422" s="226">
        <v>2.4700000000000002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24"/>
      <c r="Z422" s="214"/>
      <c r="AA422" s="214"/>
      <c r="AB422" s="214"/>
      <c r="AC422" s="214"/>
      <c r="AD422" s="214"/>
      <c r="AE422" s="214"/>
      <c r="AF422" s="214"/>
      <c r="AG422" s="214" t="s">
        <v>137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3">
      <c r="A423" s="221"/>
      <c r="B423" s="222"/>
      <c r="C423" s="250" t="s">
        <v>473</v>
      </c>
      <c r="D423" s="225"/>
      <c r="E423" s="226"/>
      <c r="F423" s="224"/>
      <c r="G423" s="224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24"/>
      <c r="Z423" s="214"/>
      <c r="AA423" s="214"/>
      <c r="AB423" s="214"/>
      <c r="AC423" s="214"/>
      <c r="AD423" s="214"/>
      <c r="AE423" s="214"/>
      <c r="AF423" s="214"/>
      <c r="AG423" s="214" t="s">
        <v>137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3">
      <c r="A424" s="221"/>
      <c r="B424" s="222"/>
      <c r="C424" s="250" t="s">
        <v>474</v>
      </c>
      <c r="D424" s="225"/>
      <c r="E424" s="226">
        <v>0.5</v>
      </c>
      <c r="F424" s="224"/>
      <c r="G424" s="224"/>
      <c r="H424" s="224"/>
      <c r="I424" s="224"/>
      <c r="J424" s="224"/>
      <c r="K424" s="224"/>
      <c r="L424" s="224"/>
      <c r="M424" s="224"/>
      <c r="N424" s="223"/>
      <c r="O424" s="223"/>
      <c r="P424" s="223"/>
      <c r="Q424" s="223"/>
      <c r="R424" s="224"/>
      <c r="S424" s="224"/>
      <c r="T424" s="224"/>
      <c r="U424" s="224"/>
      <c r="V424" s="224"/>
      <c r="W424" s="224"/>
      <c r="X424" s="224"/>
      <c r="Y424" s="224"/>
      <c r="Z424" s="214"/>
      <c r="AA424" s="214"/>
      <c r="AB424" s="214"/>
      <c r="AC424" s="214"/>
      <c r="AD424" s="214"/>
      <c r="AE424" s="214"/>
      <c r="AF424" s="214"/>
      <c r="AG424" s="214" t="s">
        <v>137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3">
      <c r="A425" s="221"/>
      <c r="B425" s="222"/>
      <c r="C425" s="250" t="s">
        <v>475</v>
      </c>
      <c r="D425" s="225"/>
      <c r="E425" s="226"/>
      <c r="F425" s="224"/>
      <c r="G425" s="224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24"/>
      <c r="Z425" s="214"/>
      <c r="AA425" s="214"/>
      <c r="AB425" s="214"/>
      <c r="AC425" s="214"/>
      <c r="AD425" s="214"/>
      <c r="AE425" s="214"/>
      <c r="AF425" s="214"/>
      <c r="AG425" s="214" t="s">
        <v>137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3">
      <c r="A426" s="221"/>
      <c r="B426" s="222"/>
      <c r="C426" s="250" t="s">
        <v>467</v>
      </c>
      <c r="D426" s="225"/>
      <c r="E426" s="226">
        <v>1.04</v>
      </c>
      <c r="F426" s="224"/>
      <c r="G426" s="224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24"/>
      <c r="Z426" s="214"/>
      <c r="AA426" s="214"/>
      <c r="AB426" s="214"/>
      <c r="AC426" s="214"/>
      <c r="AD426" s="214"/>
      <c r="AE426" s="214"/>
      <c r="AF426" s="214"/>
      <c r="AG426" s="214" t="s">
        <v>137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3">
      <c r="A427" s="221"/>
      <c r="B427" s="222"/>
      <c r="C427" s="250" t="s">
        <v>476</v>
      </c>
      <c r="D427" s="225"/>
      <c r="E427" s="226"/>
      <c r="F427" s="224"/>
      <c r="G427" s="224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24"/>
      <c r="Z427" s="214"/>
      <c r="AA427" s="214"/>
      <c r="AB427" s="214"/>
      <c r="AC427" s="214"/>
      <c r="AD427" s="214"/>
      <c r="AE427" s="214"/>
      <c r="AF427" s="214"/>
      <c r="AG427" s="214" t="s">
        <v>137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3">
      <c r="A428" s="221"/>
      <c r="B428" s="222"/>
      <c r="C428" s="250" t="s">
        <v>477</v>
      </c>
      <c r="D428" s="225"/>
      <c r="E428" s="226">
        <v>0.76</v>
      </c>
      <c r="F428" s="224"/>
      <c r="G428" s="224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24"/>
      <c r="Z428" s="214"/>
      <c r="AA428" s="214"/>
      <c r="AB428" s="214"/>
      <c r="AC428" s="214"/>
      <c r="AD428" s="214"/>
      <c r="AE428" s="214"/>
      <c r="AF428" s="214"/>
      <c r="AG428" s="214" t="s">
        <v>137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3">
      <c r="A429" s="221"/>
      <c r="B429" s="222"/>
      <c r="C429" s="250" t="s">
        <v>478</v>
      </c>
      <c r="D429" s="225"/>
      <c r="E429" s="226"/>
      <c r="F429" s="224"/>
      <c r="G429" s="224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24"/>
      <c r="Z429" s="214"/>
      <c r="AA429" s="214"/>
      <c r="AB429" s="214"/>
      <c r="AC429" s="214"/>
      <c r="AD429" s="214"/>
      <c r="AE429" s="214"/>
      <c r="AF429" s="214"/>
      <c r="AG429" s="214" t="s">
        <v>137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3">
      <c r="A430" s="221"/>
      <c r="B430" s="222"/>
      <c r="C430" s="250" t="s">
        <v>479</v>
      </c>
      <c r="D430" s="225"/>
      <c r="E430" s="226">
        <v>0.16</v>
      </c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24"/>
      <c r="Z430" s="214"/>
      <c r="AA430" s="214"/>
      <c r="AB430" s="214"/>
      <c r="AC430" s="214"/>
      <c r="AD430" s="214"/>
      <c r="AE430" s="214"/>
      <c r="AF430" s="214"/>
      <c r="AG430" s="214" t="s">
        <v>137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2">
      <c r="A431" s="221"/>
      <c r="B431" s="222"/>
      <c r="C431" s="251"/>
      <c r="D431" s="244"/>
      <c r="E431" s="244"/>
      <c r="F431" s="244"/>
      <c r="G431" s="24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24"/>
      <c r="Z431" s="214"/>
      <c r="AA431" s="214"/>
      <c r="AB431" s="214"/>
      <c r="AC431" s="214"/>
      <c r="AD431" s="214"/>
      <c r="AE431" s="214"/>
      <c r="AF431" s="214"/>
      <c r="AG431" s="214" t="s">
        <v>139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>
      <c r="A432" s="235">
        <v>58</v>
      </c>
      <c r="B432" s="236" t="s">
        <v>480</v>
      </c>
      <c r="C432" s="248" t="s">
        <v>481</v>
      </c>
      <c r="D432" s="237" t="s">
        <v>225</v>
      </c>
      <c r="E432" s="238">
        <v>44.37</v>
      </c>
      <c r="F432" s="239"/>
      <c r="G432" s="240">
        <f>ROUND(E432*F432,2)</f>
        <v>0</v>
      </c>
      <c r="H432" s="239"/>
      <c r="I432" s="240">
        <f>ROUND(E432*H432,2)</f>
        <v>0</v>
      </c>
      <c r="J432" s="239"/>
      <c r="K432" s="240">
        <f>ROUND(E432*J432,2)</f>
        <v>0</v>
      </c>
      <c r="L432" s="240">
        <v>21</v>
      </c>
      <c r="M432" s="240">
        <f>G432*(1+L432/100)</f>
        <v>0</v>
      </c>
      <c r="N432" s="238">
        <v>0</v>
      </c>
      <c r="O432" s="238">
        <f>ROUND(E432*N432,2)</f>
        <v>0</v>
      </c>
      <c r="P432" s="238">
        <v>0</v>
      </c>
      <c r="Q432" s="238">
        <f>ROUND(E432*P432,2)</f>
        <v>0</v>
      </c>
      <c r="R432" s="240" t="s">
        <v>328</v>
      </c>
      <c r="S432" s="240" t="s">
        <v>130</v>
      </c>
      <c r="T432" s="241" t="s">
        <v>130</v>
      </c>
      <c r="U432" s="224">
        <v>0</v>
      </c>
      <c r="V432" s="224">
        <f>ROUND(E432*U432,2)</f>
        <v>0</v>
      </c>
      <c r="W432" s="224"/>
      <c r="X432" s="224" t="s">
        <v>131</v>
      </c>
      <c r="Y432" s="224" t="s">
        <v>132</v>
      </c>
      <c r="Z432" s="214"/>
      <c r="AA432" s="214"/>
      <c r="AB432" s="214"/>
      <c r="AC432" s="214"/>
      <c r="AD432" s="214"/>
      <c r="AE432" s="214"/>
      <c r="AF432" s="214"/>
      <c r="AG432" s="214" t="s">
        <v>133</v>
      </c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2">
      <c r="A433" s="221"/>
      <c r="B433" s="222"/>
      <c r="C433" s="250" t="s">
        <v>482</v>
      </c>
      <c r="D433" s="225"/>
      <c r="E433" s="226"/>
      <c r="F433" s="224"/>
      <c r="G433" s="224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24"/>
      <c r="Z433" s="214"/>
      <c r="AA433" s="214"/>
      <c r="AB433" s="214"/>
      <c r="AC433" s="214"/>
      <c r="AD433" s="214"/>
      <c r="AE433" s="214"/>
      <c r="AF433" s="214"/>
      <c r="AG433" s="214" t="s">
        <v>137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3">
      <c r="A434" s="221"/>
      <c r="B434" s="222"/>
      <c r="C434" s="250" t="s">
        <v>483</v>
      </c>
      <c r="D434" s="225"/>
      <c r="E434" s="226">
        <v>44.37</v>
      </c>
      <c r="F434" s="224"/>
      <c r="G434" s="224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24"/>
      <c r="Z434" s="214"/>
      <c r="AA434" s="214"/>
      <c r="AB434" s="214"/>
      <c r="AC434" s="214"/>
      <c r="AD434" s="214"/>
      <c r="AE434" s="214"/>
      <c r="AF434" s="214"/>
      <c r="AG434" s="214" t="s">
        <v>137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2">
      <c r="A435" s="221"/>
      <c r="B435" s="222"/>
      <c r="C435" s="251"/>
      <c r="D435" s="244"/>
      <c r="E435" s="244"/>
      <c r="F435" s="244"/>
      <c r="G435" s="244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24"/>
      <c r="Z435" s="214"/>
      <c r="AA435" s="214"/>
      <c r="AB435" s="214"/>
      <c r="AC435" s="214"/>
      <c r="AD435" s="214"/>
      <c r="AE435" s="214"/>
      <c r="AF435" s="214"/>
      <c r="AG435" s="214" t="s">
        <v>139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>
      <c r="A436" s="235">
        <v>59</v>
      </c>
      <c r="B436" s="236" t="s">
        <v>484</v>
      </c>
      <c r="C436" s="248" t="s">
        <v>485</v>
      </c>
      <c r="D436" s="237" t="s">
        <v>225</v>
      </c>
      <c r="E436" s="238">
        <v>4.93</v>
      </c>
      <c r="F436" s="239"/>
      <c r="G436" s="240">
        <f>ROUND(E436*F436,2)</f>
        <v>0</v>
      </c>
      <c r="H436" s="239"/>
      <c r="I436" s="240">
        <f>ROUND(E436*H436,2)</f>
        <v>0</v>
      </c>
      <c r="J436" s="239"/>
      <c r="K436" s="240">
        <f>ROUND(E436*J436,2)</f>
        <v>0</v>
      </c>
      <c r="L436" s="240">
        <v>21</v>
      </c>
      <c r="M436" s="240">
        <f>G436*(1+L436/100)</f>
        <v>0</v>
      </c>
      <c r="N436" s="238">
        <v>0</v>
      </c>
      <c r="O436" s="238">
        <f>ROUND(E436*N436,2)</f>
        <v>0</v>
      </c>
      <c r="P436" s="238">
        <v>0</v>
      </c>
      <c r="Q436" s="238">
        <f>ROUND(E436*P436,2)</f>
        <v>0</v>
      </c>
      <c r="R436" s="240" t="s">
        <v>328</v>
      </c>
      <c r="S436" s="240" t="s">
        <v>130</v>
      </c>
      <c r="T436" s="241" t="s">
        <v>130</v>
      </c>
      <c r="U436" s="224">
        <v>0.94</v>
      </c>
      <c r="V436" s="224">
        <f>ROUND(E436*U436,2)</f>
        <v>4.63</v>
      </c>
      <c r="W436" s="224"/>
      <c r="X436" s="224" t="s">
        <v>131</v>
      </c>
      <c r="Y436" s="224" t="s">
        <v>132</v>
      </c>
      <c r="Z436" s="214"/>
      <c r="AA436" s="214"/>
      <c r="AB436" s="214"/>
      <c r="AC436" s="214"/>
      <c r="AD436" s="214"/>
      <c r="AE436" s="214"/>
      <c r="AF436" s="214"/>
      <c r="AG436" s="214" t="s">
        <v>133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2">
      <c r="A437" s="221"/>
      <c r="B437" s="222"/>
      <c r="C437" s="250" t="s">
        <v>486</v>
      </c>
      <c r="D437" s="225"/>
      <c r="E437" s="226"/>
      <c r="F437" s="224"/>
      <c r="G437" s="224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24"/>
      <c r="Z437" s="214"/>
      <c r="AA437" s="214"/>
      <c r="AB437" s="214"/>
      <c r="AC437" s="214"/>
      <c r="AD437" s="214"/>
      <c r="AE437" s="214"/>
      <c r="AF437" s="214"/>
      <c r="AG437" s="214" t="s">
        <v>137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3">
      <c r="A438" s="221"/>
      <c r="B438" s="222"/>
      <c r="C438" s="250" t="s">
        <v>471</v>
      </c>
      <c r="D438" s="225"/>
      <c r="E438" s="226"/>
      <c r="F438" s="224"/>
      <c r="G438" s="224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24"/>
      <c r="Z438" s="214"/>
      <c r="AA438" s="214"/>
      <c r="AB438" s="214"/>
      <c r="AC438" s="214"/>
      <c r="AD438" s="214"/>
      <c r="AE438" s="214"/>
      <c r="AF438" s="214"/>
      <c r="AG438" s="214" t="s">
        <v>137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3">
      <c r="A439" s="221"/>
      <c r="B439" s="222"/>
      <c r="C439" s="250" t="s">
        <v>472</v>
      </c>
      <c r="D439" s="225"/>
      <c r="E439" s="226">
        <v>2.4700000000000002</v>
      </c>
      <c r="F439" s="224"/>
      <c r="G439" s="224"/>
      <c r="H439" s="224"/>
      <c r="I439" s="224"/>
      <c r="J439" s="224"/>
      <c r="K439" s="224"/>
      <c r="L439" s="224"/>
      <c r="M439" s="224"/>
      <c r="N439" s="223"/>
      <c r="O439" s="223"/>
      <c r="P439" s="223"/>
      <c r="Q439" s="223"/>
      <c r="R439" s="224"/>
      <c r="S439" s="224"/>
      <c r="T439" s="224"/>
      <c r="U439" s="224"/>
      <c r="V439" s="224"/>
      <c r="W439" s="224"/>
      <c r="X439" s="224"/>
      <c r="Y439" s="224"/>
      <c r="Z439" s="214"/>
      <c r="AA439" s="214"/>
      <c r="AB439" s="214"/>
      <c r="AC439" s="214"/>
      <c r="AD439" s="214"/>
      <c r="AE439" s="214"/>
      <c r="AF439" s="214"/>
      <c r="AG439" s="214" t="s">
        <v>137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3">
      <c r="A440" s="221"/>
      <c r="B440" s="222"/>
      <c r="C440" s="250" t="s">
        <v>473</v>
      </c>
      <c r="D440" s="225"/>
      <c r="E440" s="226"/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24"/>
      <c r="Z440" s="214"/>
      <c r="AA440" s="214"/>
      <c r="AB440" s="214"/>
      <c r="AC440" s="214"/>
      <c r="AD440" s="214"/>
      <c r="AE440" s="214"/>
      <c r="AF440" s="214"/>
      <c r="AG440" s="214" t="s">
        <v>137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3">
      <c r="A441" s="221"/>
      <c r="B441" s="222"/>
      <c r="C441" s="250" t="s">
        <v>474</v>
      </c>
      <c r="D441" s="225"/>
      <c r="E441" s="226">
        <v>0.5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24"/>
      <c r="Z441" s="214"/>
      <c r="AA441" s="214"/>
      <c r="AB441" s="214"/>
      <c r="AC441" s="214"/>
      <c r="AD441" s="214"/>
      <c r="AE441" s="214"/>
      <c r="AF441" s="214"/>
      <c r="AG441" s="214" t="s">
        <v>137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3">
      <c r="A442" s="221"/>
      <c r="B442" s="222"/>
      <c r="C442" s="250" t="s">
        <v>475</v>
      </c>
      <c r="D442" s="225"/>
      <c r="E442" s="226"/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24"/>
      <c r="Z442" s="214"/>
      <c r="AA442" s="214"/>
      <c r="AB442" s="214"/>
      <c r="AC442" s="214"/>
      <c r="AD442" s="214"/>
      <c r="AE442" s="214"/>
      <c r="AF442" s="214"/>
      <c r="AG442" s="214" t="s">
        <v>137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3">
      <c r="A443" s="221"/>
      <c r="B443" s="222"/>
      <c r="C443" s="250" t="s">
        <v>467</v>
      </c>
      <c r="D443" s="225"/>
      <c r="E443" s="226">
        <v>1.04</v>
      </c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24"/>
      <c r="Z443" s="214"/>
      <c r="AA443" s="214"/>
      <c r="AB443" s="214"/>
      <c r="AC443" s="214"/>
      <c r="AD443" s="214"/>
      <c r="AE443" s="214"/>
      <c r="AF443" s="214"/>
      <c r="AG443" s="214" t="s">
        <v>137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3">
      <c r="A444" s="221"/>
      <c r="B444" s="222"/>
      <c r="C444" s="250" t="s">
        <v>476</v>
      </c>
      <c r="D444" s="225"/>
      <c r="E444" s="226"/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24"/>
      <c r="Z444" s="214"/>
      <c r="AA444" s="214"/>
      <c r="AB444" s="214"/>
      <c r="AC444" s="214"/>
      <c r="AD444" s="214"/>
      <c r="AE444" s="214"/>
      <c r="AF444" s="214"/>
      <c r="AG444" s="214" t="s">
        <v>137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3">
      <c r="A445" s="221"/>
      <c r="B445" s="222"/>
      <c r="C445" s="250" t="s">
        <v>477</v>
      </c>
      <c r="D445" s="225"/>
      <c r="E445" s="226">
        <v>0.76</v>
      </c>
      <c r="F445" s="224"/>
      <c r="G445" s="224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24"/>
      <c r="Z445" s="214"/>
      <c r="AA445" s="214"/>
      <c r="AB445" s="214"/>
      <c r="AC445" s="214"/>
      <c r="AD445" s="214"/>
      <c r="AE445" s="214"/>
      <c r="AF445" s="214"/>
      <c r="AG445" s="214" t="s">
        <v>137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3">
      <c r="A446" s="221"/>
      <c r="B446" s="222"/>
      <c r="C446" s="250" t="s">
        <v>478</v>
      </c>
      <c r="D446" s="225"/>
      <c r="E446" s="226"/>
      <c r="F446" s="224"/>
      <c r="G446" s="224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24"/>
      <c r="Z446" s="214"/>
      <c r="AA446" s="214"/>
      <c r="AB446" s="214"/>
      <c r="AC446" s="214"/>
      <c r="AD446" s="214"/>
      <c r="AE446" s="214"/>
      <c r="AF446" s="214"/>
      <c r="AG446" s="214" t="s">
        <v>137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3">
      <c r="A447" s="221"/>
      <c r="B447" s="222"/>
      <c r="C447" s="250" t="s">
        <v>479</v>
      </c>
      <c r="D447" s="225"/>
      <c r="E447" s="226">
        <v>0.16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24"/>
      <c r="Z447" s="214"/>
      <c r="AA447" s="214"/>
      <c r="AB447" s="214"/>
      <c r="AC447" s="214"/>
      <c r="AD447" s="214"/>
      <c r="AE447" s="214"/>
      <c r="AF447" s="214"/>
      <c r="AG447" s="214" t="s">
        <v>137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2">
      <c r="A448" s="221"/>
      <c r="B448" s="222"/>
      <c r="C448" s="251"/>
      <c r="D448" s="244"/>
      <c r="E448" s="244"/>
      <c r="F448" s="244"/>
      <c r="G448" s="24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24"/>
      <c r="Z448" s="214"/>
      <c r="AA448" s="214"/>
      <c r="AB448" s="214"/>
      <c r="AC448" s="214"/>
      <c r="AD448" s="214"/>
      <c r="AE448" s="214"/>
      <c r="AF448" s="214"/>
      <c r="AG448" s="214" t="s">
        <v>139</v>
      </c>
      <c r="AH448" s="214"/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>
      <c r="A449" s="235">
        <v>60</v>
      </c>
      <c r="B449" s="236" t="s">
        <v>487</v>
      </c>
      <c r="C449" s="248" t="s">
        <v>488</v>
      </c>
      <c r="D449" s="237" t="s">
        <v>225</v>
      </c>
      <c r="E449" s="238">
        <v>3.73</v>
      </c>
      <c r="F449" s="239"/>
      <c r="G449" s="240">
        <f>ROUND(E449*F449,2)</f>
        <v>0</v>
      </c>
      <c r="H449" s="239"/>
      <c r="I449" s="240">
        <f>ROUND(E449*H449,2)</f>
        <v>0</v>
      </c>
      <c r="J449" s="239"/>
      <c r="K449" s="240">
        <f>ROUND(E449*J449,2)</f>
        <v>0</v>
      </c>
      <c r="L449" s="240">
        <v>21</v>
      </c>
      <c r="M449" s="240">
        <f>G449*(1+L449/100)</f>
        <v>0</v>
      </c>
      <c r="N449" s="238">
        <v>0</v>
      </c>
      <c r="O449" s="238">
        <f>ROUND(E449*N449,2)</f>
        <v>0</v>
      </c>
      <c r="P449" s="238">
        <v>0</v>
      </c>
      <c r="Q449" s="238">
        <f>ROUND(E449*P449,2)</f>
        <v>0</v>
      </c>
      <c r="R449" s="240" t="s">
        <v>328</v>
      </c>
      <c r="S449" s="240" t="s">
        <v>130</v>
      </c>
      <c r="T449" s="241" t="s">
        <v>130</v>
      </c>
      <c r="U449" s="224">
        <v>0</v>
      </c>
      <c r="V449" s="224">
        <f>ROUND(E449*U449,2)</f>
        <v>0</v>
      </c>
      <c r="W449" s="224"/>
      <c r="X449" s="224" t="s">
        <v>131</v>
      </c>
      <c r="Y449" s="224" t="s">
        <v>132</v>
      </c>
      <c r="Z449" s="214"/>
      <c r="AA449" s="214"/>
      <c r="AB449" s="214"/>
      <c r="AC449" s="214"/>
      <c r="AD449" s="214"/>
      <c r="AE449" s="214"/>
      <c r="AF449" s="214"/>
      <c r="AG449" s="214" t="s">
        <v>133</v>
      </c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2">
      <c r="A450" s="221"/>
      <c r="B450" s="222"/>
      <c r="C450" s="253" t="s">
        <v>489</v>
      </c>
      <c r="D450" s="246"/>
      <c r="E450" s="246"/>
      <c r="F450" s="246"/>
      <c r="G450" s="246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24"/>
      <c r="Z450" s="214"/>
      <c r="AA450" s="214"/>
      <c r="AB450" s="214"/>
      <c r="AC450" s="214"/>
      <c r="AD450" s="214"/>
      <c r="AE450" s="214"/>
      <c r="AF450" s="214"/>
      <c r="AG450" s="214" t="s">
        <v>144</v>
      </c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2">
      <c r="A451" s="221"/>
      <c r="B451" s="222"/>
      <c r="C451" s="250" t="s">
        <v>471</v>
      </c>
      <c r="D451" s="225"/>
      <c r="E451" s="226"/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24"/>
      <c r="Z451" s="214"/>
      <c r="AA451" s="214"/>
      <c r="AB451" s="214"/>
      <c r="AC451" s="214"/>
      <c r="AD451" s="214"/>
      <c r="AE451" s="214"/>
      <c r="AF451" s="214"/>
      <c r="AG451" s="214" t="s">
        <v>137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3">
      <c r="A452" s="221"/>
      <c r="B452" s="222"/>
      <c r="C452" s="250" t="s">
        <v>472</v>
      </c>
      <c r="D452" s="225"/>
      <c r="E452" s="226">
        <v>2.4700000000000002</v>
      </c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24"/>
      <c r="Z452" s="214"/>
      <c r="AA452" s="214"/>
      <c r="AB452" s="214"/>
      <c r="AC452" s="214"/>
      <c r="AD452" s="214"/>
      <c r="AE452" s="214"/>
      <c r="AF452" s="214"/>
      <c r="AG452" s="214" t="s">
        <v>137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3">
      <c r="A453" s="221"/>
      <c r="B453" s="222"/>
      <c r="C453" s="250" t="s">
        <v>473</v>
      </c>
      <c r="D453" s="225"/>
      <c r="E453" s="226"/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24"/>
      <c r="Z453" s="214"/>
      <c r="AA453" s="214"/>
      <c r="AB453" s="214"/>
      <c r="AC453" s="214"/>
      <c r="AD453" s="214"/>
      <c r="AE453" s="214"/>
      <c r="AF453" s="214"/>
      <c r="AG453" s="214" t="s">
        <v>137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3">
      <c r="A454" s="221"/>
      <c r="B454" s="222"/>
      <c r="C454" s="250" t="s">
        <v>474</v>
      </c>
      <c r="D454" s="225"/>
      <c r="E454" s="226">
        <v>0.5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24"/>
      <c r="Z454" s="214"/>
      <c r="AA454" s="214"/>
      <c r="AB454" s="214"/>
      <c r="AC454" s="214"/>
      <c r="AD454" s="214"/>
      <c r="AE454" s="214"/>
      <c r="AF454" s="214"/>
      <c r="AG454" s="214" t="s">
        <v>137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3">
      <c r="A455" s="221"/>
      <c r="B455" s="222"/>
      <c r="C455" s="250" t="s">
        <v>476</v>
      </c>
      <c r="D455" s="225"/>
      <c r="E455" s="226"/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24"/>
      <c r="Z455" s="214"/>
      <c r="AA455" s="214"/>
      <c r="AB455" s="214"/>
      <c r="AC455" s="214"/>
      <c r="AD455" s="214"/>
      <c r="AE455" s="214"/>
      <c r="AF455" s="214"/>
      <c r="AG455" s="214" t="s">
        <v>137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3">
      <c r="A456" s="221"/>
      <c r="B456" s="222"/>
      <c r="C456" s="250" t="s">
        <v>477</v>
      </c>
      <c r="D456" s="225"/>
      <c r="E456" s="226">
        <v>0.76</v>
      </c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24"/>
      <c r="Z456" s="214"/>
      <c r="AA456" s="214"/>
      <c r="AB456" s="214"/>
      <c r="AC456" s="214"/>
      <c r="AD456" s="214"/>
      <c r="AE456" s="214"/>
      <c r="AF456" s="214"/>
      <c r="AG456" s="214" t="s">
        <v>137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2">
      <c r="A457" s="221"/>
      <c r="B457" s="222"/>
      <c r="C457" s="251"/>
      <c r="D457" s="244"/>
      <c r="E457" s="244"/>
      <c r="F457" s="244"/>
      <c r="G457" s="244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24"/>
      <c r="Z457" s="214"/>
      <c r="AA457" s="214"/>
      <c r="AB457" s="214"/>
      <c r="AC457" s="214"/>
      <c r="AD457" s="214"/>
      <c r="AE457" s="214"/>
      <c r="AF457" s="214"/>
      <c r="AG457" s="214" t="s">
        <v>139</v>
      </c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>
      <c r="A458" s="235">
        <v>61</v>
      </c>
      <c r="B458" s="236" t="s">
        <v>490</v>
      </c>
      <c r="C458" s="248" t="s">
        <v>491</v>
      </c>
      <c r="D458" s="237" t="s">
        <v>225</v>
      </c>
      <c r="E458" s="238">
        <v>0.16</v>
      </c>
      <c r="F458" s="239"/>
      <c r="G458" s="240">
        <f>ROUND(E458*F458,2)</f>
        <v>0</v>
      </c>
      <c r="H458" s="239"/>
      <c r="I458" s="240">
        <f>ROUND(E458*H458,2)</f>
        <v>0</v>
      </c>
      <c r="J458" s="239"/>
      <c r="K458" s="240">
        <f>ROUND(E458*J458,2)</f>
        <v>0</v>
      </c>
      <c r="L458" s="240">
        <v>21</v>
      </c>
      <c r="M458" s="240">
        <f>G458*(1+L458/100)</f>
        <v>0</v>
      </c>
      <c r="N458" s="238">
        <v>0</v>
      </c>
      <c r="O458" s="238">
        <f>ROUND(E458*N458,2)</f>
        <v>0</v>
      </c>
      <c r="P458" s="238">
        <v>0</v>
      </c>
      <c r="Q458" s="238">
        <f>ROUND(E458*P458,2)</f>
        <v>0</v>
      </c>
      <c r="R458" s="240" t="s">
        <v>328</v>
      </c>
      <c r="S458" s="240" t="s">
        <v>130</v>
      </c>
      <c r="T458" s="241" t="s">
        <v>130</v>
      </c>
      <c r="U458" s="224">
        <v>0</v>
      </c>
      <c r="V458" s="224">
        <f>ROUND(E458*U458,2)</f>
        <v>0</v>
      </c>
      <c r="W458" s="224"/>
      <c r="X458" s="224" t="s">
        <v>131</v>
      </c>
      <c r="Y458" s="224" t="s">
        <v>132</v>
      </c>
      <c r="Z458" s="214"/>
      <c r="AA458" s="214"/>
      <c r="AB458" s="214"/>
      <c r="AC458" s="214"/>
      <c r="AD458" s="214"/>
      <c r="AE458" s="214"/>
      <c r="AF458" s="214"/>
      <c r="AG458" s="214" t="s">
        <v>133</v>
      </c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2">
      <c r="A459" s="221"/>
      <c r="B459" s="222"/>
      <c r="C459" s="253" t="s">
        <v>489</v>
      </c>
      <c r="D459" s="246"/>
      <c r="E459" s="246"/>
      <c r="F459" s="246"/>
      <c r="G459" s="246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24"/>
      <c r="Z459" s="214"/>
      <c r="AA459" s="214"/>
      <c r="AB459" s="214"/>
      <c r="AC459" s="214"/>
      <c r="AD459" s="214"/>
      <c r="AE459" s="214"/>
      <c r="AF459" s="214"/>
      <c r="AG459" s="214" t="s">
        <v>144</v>
      </c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2">
      <c r="A460" s="221"/>
      <c r="B460" s="222"/>
      <c r="C460" s="250" t="s">
        <v>478</v>
      </c>
      <c r="D460" s="225"/>
      <c r="E460" s="226"/>
      <c r="F460" s="224"/>
      <c r="G460" s="224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24"/>
      <c r="Z460" s="214"/>
      <c r="AA460" s="214"/>
      <c r="AB460" s="214"/>
      <c r="AC460" s="214"/>
      <c r="AD460" s="214"/>
      <c r="AE460" s="214"/>
      <c r="AF460" s="214"/>
      <c r="AG460" s="214" t="s">
        <v>137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3">
      <c r="A461" s="221"/>
      <c r="B461" s="222"/>
      <c r="C461" s="250" t="s">
        <v>479</v>
      </c>
      <c r="D461" s="225"/>
      <c r="E461" s="226">
        <v>0.16</v>
      </c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24"/>
      <c r="Z461" s="214"/>
      <c r="AA461" s="214"/>
      <c r="AB461" s="214"/>
      <c r="AC461" s="214"/>
      <c r="AD461" s="214"/>
      <c r="AE461" s="214"/>
      <c r="AF461" s="214"/>
      <c r="AG461" s="214" t="s">
        <v>137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2">
      <c r="A462" s="221"/>
      <c r="B462" s="222"/>
      <c r="C462" s="251"/>
      <c r="D462" s="244"/>
      <c r="E462" s="244"/>
      <c r="F462" s="244"/>
      <c r="G462" s="24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24"/>
      <c r="Z462" s="214"/>
      <c r="AA462" s="214"/>
      <c r="AB462" s="214"/>
      <c r="AC462" s="214"/>
      <c r="AD462" s="214"/>
      <c r="AE462" s="214"/>
      <c r="AF462" s="214"/>
      <c r="AG462" s="214" t="s">
        <v>139</v>
      </c>
      <c r="AH462" s="214"/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>
      <c r="A463" s="228" t="s">
        <v>124</v>
      </c>
      <c r="B463" s="229" t="s">
        <v>95</v>
      </c>
      <c r="C463" s="247" t="s">
        <v>27</v>
      </c>
      <c r="D463" s="230"/>
      <c r="E463" s="231"/>
      <c r="F463" s="232"/>
      <c r="G463" s="232">
        <f>SUMIF(AG464:AG470,"&lt;&gt;NOR",G464:G470)</f>
        <v>0</v>
      </c>
      <c r="H463" s="232"/>
      <c r="I463" s="232">
        <f>SUM(I464:I470)</f>
        <v>0</v>
      </c>
      <c r="J463" s="232"/>
      <c r="K463" s="232">
        <f>SUM(K464:K470)</f>
        <v>0</v>
      </c>
      <c r="L463" s="232"/>
      <c r="M463" s="232">
        <f>SUM(M464:M470)</f>
        <v>0</v>
      </c>
      <c r="N463" s="231"/>
      <c r="O463" s="231">
        <f>SUM(O464:O470)</f>
        <v>0</v>
      </c>
      <c r="P463" s="231"/>
      <c r="Q463" s="231">
        <f>SUM(Q464:Q470)</f>
        <v>0</v>
      </c>
      <c r="R463" s="232"/>
      <c r="S463" s="232"/>
      <c r="T463" s="233"/>
      <c r="U463" s="227"/>
      <c r="V463" s="227">
        <f>SUM(V464:V470)</f>
        <v>0</v>
      </c>
      <c r="W463" s="227"/>
      <c r="X463" s="227"/>
      <c r="Y463" s="227"/>
      <c r="AG463" t="s">
        <v>125</v>
      </c>
    </row>
    <row r="464" spans="1:60" outlineLevel="1">
      <c r="A464" s="235">
        <v>62</v>
      </c>
      <c r="B464" s="236" t="s">
        <v>492</v>
      </c>
      <c r="C464" s="248" t="s">
        <v>493</v>
      </c>
      <c r="D464" s="237" t="s">
        <v>494</v>
      </c>
      <c r="E464" s="238">
        <v>1</v>
      </c>
      <c r="F464" s="239"/>
      <c r="G464" s="240">
        <f>ROUND(E464*F464,2)</f>
        <v>0</v>
      </c>
      <c r="H464" s="239"/>
      <c r="I464" s="240">
        <f>ROUND(E464*H464,2)</f>
        <v>0</v>
      </c>
      <c r="J464" s="239"/>
      <c r="K464" s="240">
        <f>ROUND(E464*J464,2)</f>
        <v>0</v>
      </c>
      <c r="L464" s="240">
        <v>21</v>
      </c>
      <c r="M464" s="240">
        <f>G464*(1+L464/100)</f>
        <v>0</v>
      </c>
      <c r="N464" s="238">
        <v>0</v>
      </c>
      <c r="O464" s="238">
        <f>ROUND(E464*N464,2)</f>
        <v>0</v>
      </c>
      <c r="P464" s="238">
        <v>0</v>
      </c>
      <c r="Q464" s="238">
        <f>ROUND(E464*P464,2)</f>
        <v>0</v>
      </c>
      <c r="R464" s="240"/>
      <c r="S464" s="240" t="s">
        <v>130</v>
      </c>
      <c r="T464" s="241" t="s">
        <v>306</v>
      </c>
      <c r="U464" s="224">
        <v>0</v>
      </c>
      <c r="V464" s="224">
        <f>ROUND(E464*U464,2)</f>
        <v>0</v>
      </c>
      <c r="W464" s="224"/>
      <c r="X464" s="224" t="s">
        <v>495</v>
      </c>
      <c r="Y464" s="224" t="s">
        <v>132</v>
      </c>
      <c r="Z464" s="214"/>
      <c r="AA464" s="214"/>
      <c r="AB464" s="214"/>
      <c r="AC464" s="214"/>
      <c r="AD464" s="214"/>
      <c r="AE464" s="214"/>
      <c r="AF464" s="214"/>
      <c r="AG464" s="214" t="s">
        <v>496</v>
      </c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2">
      <c r="A465" s="221"/>
      <c r="B465" s="222"/>
      <c r="C465" s="253" t="s">
        <v>497</v>
      </c>
      <c r="D465" s="246"/>
      <c r="E465" s="246"/>
      <c r="F465" s="246"/>
      <c r="G465" s="246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24"/>
      <c r="Z465" s="214"/>
      <c r="AA465" s="214"/>
      <c r="AB465" s="214"/>
      <c r="AC465" s="214"/>
      <c r="AD465" s="214"/>
      <c r="AE465" s="214"/>
      <c r="AF465" s="214"/>
      <c r="AG465" s="214" t="s">
        <v>144</v>
      </c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2">
      <c r="A466" s="221"/>
      <c r="B466" s="222"/>
      <c r="C466" s="250" t="s">
        <v>43</v>
      </c>
      <c r="D466" s="225"/>
      <c r="E466" s="226">
        <v>1</v>
      </c>
      <c r="F466" s="224"/>
      <c r="G466" s="224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24"/>
      <c r="Z466" s="214"/>
      <c r="AA466" s="214"/>
      <c r="AB466" s="214"/>
      <c r="AC466" s="214"/>
      <c r="AD466" s="214"/>
      <c r="AE466" s="214"/>
      <c r="AF466" s="214"/>
      <c r="AG466" s="214" t="s">
        <v>137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2">
      <c r="A467" s="221"/>
      <c r="B467" s="222"/>
      <c r="C467" s="251"/>
      <c r="D467" s="244"/>
      <c r="E467" s="244"/>
      <c r="F467" s="244"/>
      <c r="G467" s="244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24"/>
      <c r="Z467" s="214"/>
      <c r="AA467" s="214"/>
      <c r="AB467" s="214"/>
      <c r="AC467" s="214"/>
      <c r="AD467" s="214"/>
      <c r="AE467" s="214"/>
      <c r="AF467" s="214"/>
      <c r="AG467" s="214" t="s">
        <v>139</v>
      </c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>
      <c r="A468" s="235">
        <v>63</v>
      </c>
      <c r="B468" s="236" t="s">
        <v>498</v>
      </c>
      <c r="C468" s="248" t="s">
        <v>499</v>
      </c>
      <c r="D468" s="237" t="s">
        <v>494</v>
      </c>
      <c r="E468" s="238">
        <v>1</v>
      </c>
      <c r="F468" s="239"/>
      <c r="G468" s="240">
        <f>ROUND(E468*F468,2)</f>
        <v>0</v>
      </c>
      <c r="H468" s="239"/>
      <c r="I468" s="240">
        <f>ROUND(E468*H468,2)</f>
        <v>0</v>
      </c>
      <c r="J468" s="239"/>
      <c r="K468" s="240">
        <f>ROUND(E468*J468,2)</f>
        <v>0</v>
      </c>
      <c r="L468" s="240">
        <v>21</v>
      </c>
      <c r="M468" s="240">
        <f>G468*(1+L468/100)</f>
        <v>0</v>
      </c>
      <c r="N468" s="238">
        <v>0</v>
      </c>
      <c r="O468" s="238">
        <f>ROUND(E468*N468,2)</f>
        <v>0</v>
      </c>
      <c r="P468" s="238">
        <v>0</v>
      </c>
      <c r="Q468" s="238">
        <f>ROUND(E468*P468,2)</f>
        <v>0</v>
      </c>
      <c r="R468" s="240"/>
      <c r="S468" s="240" t="s">
        <v>305</v>
      </c>
      <c r="T468" s="241" t="s">
        <v>306</v>
      </c>
      <c r="U468" s="224">
        <v>0</v>
      </c>
      <c r="V468" s="224">
        <f>ROUND(E468*U468,2)</f>
        <v>0</v>
      </c>
      <c r="W468" s="224"/>
      <c r="X468" s="224" t="s">
        <v>495</v>
      </c>
      <c r="Y468" s="224" t="s">
        <v>132</v>
      </c>
      <c r="Z468" s="214"/>
      <c r="AA468" s="214"/>
      <c r="AB468" s="214"/>
      <c r="AC468" s="214"/>
      <c r="AD468" s="214"/>
      <c r="AE468" s="214"/>
      <c r="AF468" s="214"/>
      <c r="AG468" s="214" t="s">
        <v>496</v>
      </c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2">
      <c r="A469" s="221"/>
      <c r="B469" s="222"/>
      <c r="C469" s="250" t="s">
        <v>43</v>
      </c>
      <c r="D469" s="225"/>
      <c r="E469" s="226">
        <v>1</v>
      </c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24"/>
      <c r="Z469" s="214"/>
      <c r="AA469" s="214"/>
      <c r="AB469" s="214"/>
      <c r="AC469" s="214"/>
      <c r="AD469" s="214"/>
      <c r="AE469" s="214"/>
      <c r="AF469" s="214"/>
      <c r="AG469" s="214" t="s">
        <v>137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2">
      <c r="A470" s="221"/>
      <c r="B470" s="222"/>
      <c r="C470" s="251"/>
      <c r="D470" s="244"/>
      <c r="E470" s="244"/>
      <c r="F470" s="244"/>
      <c r="G470" s="24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24"/>
      <c r="Z470" s="214"/>
      <c r="AA470" s="214"/>
      <c r="AB470" s="214"/>
      <c r="AC470" s="214"/>
      <c r="AD470" s="214"/>
      <c r="AE470" s="214"/>
      <c r="AF470" s="214"/>
      <c r="AG470" s="214" t="s">
        <v>139</v>
      </c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>
      <c r="A471" s="3"/>
      <c r="B471" s="4"/>
      <c r="C471" s="254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AE471">
        <v>15</v>
      </c>
      <c r="AF471">
        <v>21</v>
      </c>
      <c r="AG471" t="s">
        <v>110</v>
      </c>
    </row>
    <row r="472" spans="1:60">
      <c r="A472" s="217"/>
      <c r="B472" s="218" t="s">
        <v>29</v>
      </c>
      <c r="C472" s="255"/>
      <c r="D472" s="219"/>
      <c r="E472" s="220"/>
      <c r="F472" s="220"/>
      <c r="G472" s="234">
        <f>G8+G114+G154+G192+G205+G217+G222+G227+G255+G264+G387+G407+G414+G463</f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AE472">
        <f>SUMIF(L7:L470,AE471,G7:G470)</f>
        <v>0</v>
      </c>
      <c r="AF472">
        <f>SUMIF(L7:L470,AF471,G7:G470)</f>
        <v>0</v>
      </c>
      <c r="AG472" t="s">
        <v>500</v>
      </c>
    </row>
    <row r="473" spans="1:60">
      <c r="C473" s="256"/>
      <c r="D473" s="10"/>
      <c r="AG473" t="s">
        <v>501</v>
      </c>
    </row>
    <row r="474" spans="1:60">
      <c r="D474" s="10"/>
    </row>
    <row r="475" spans="1:60">
      <c r="D475" s="10"/>
    </row>
    <row r="476" spans="1:60">
      <c r="D476" s="10"/>
    </row>
    <row r="477" spans="1:60">
      <c r="D477" s="10"/>
    </row>
    <row r="478" spans="1:60">
      <c r="D478" s="10"/>
    </row>
    <row r="479" spans="1:60">
      <c r="D479" s="10"/>
    </row>
    <row r="480" spans="1:60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100">
    <mergeCell ref="C462:G462"/>
    <mergeCell ref="C465:G465"/>
    <mergeCell ref="C467:G467"/>
    <mergeCell ref="C470:G470"/>
    <mergeCell ref="C431:G431"/>
    <mergeCell ref="C435:G435"/>
    <mergeCell ref="C448:G448"/>
    <mergeCell ref="C450:G450"/>
    <mergeCell ref="C457:G457"/>
    <mergeCell ref="C459:G459"/>
    <mergeCell ref="C401:G401"/>
    <mergeCell ref="C406:G406"/>
    <mergeCell ref="C410:G410"/>
    <mergeCell ref="C413:G413"/>
    <mergeCell ref="C418:G418"/>
    <mergeCell ref="C420:G420"/>
    <mergeCell ref="C386:G386"/>
    <mergeCell ref="C389:G389"/>
    <mergeCell ref="C392:G392"/>
    <mergeCell ref="C394:G394"/>
    <mergeCell ref="C397:G397"/>
    <mergeCell ref="C399:G399"/>
    <mergeCell ref="C339:G339"/>
    <mergeCell ref="C341:G341"/>
    <mergeCell ref="C351:G351"/>
    <mergeCell ref="C355:G355"/>
    <mergeCell ref="C377:G377"/>
    <mergeCell ref="C381:G381"/>
    <mergeCell ref="C261:G261"/>
    <mergeCell ref="C263:G263"/>
    <mergeCell ref="C271:G271"/>
    <mergeCell ref="C302:G302"/>
    <mergeCell ref="C306:G306"/>
    <mergeCell ref="C337:G337"/>
    <mergeCell ref="C238:G238"/>
    <mergeCell ref="C242:G242"/>
    <mergeCell ref="C246:G246"/>
    <mergeCell ref="C250:G250"/>
    <mergeCell ref="C254:G254"/>
    <mergeCell ref="C259:G259"/>
    <mergeCell ref="C216:G216"/>
    <mergeCell ref="C221:G221"/>
    <mergeCell ref="C226:G226"/>
    <mergeCell ref="C229:G229"/>
    <mergeCell ref="C233:G233"/>
    <mergeCell ref="C235:G235"/>
    <mergeCell ref="C191:G191"/>
    <mergeCell ref="C196:G196"/>
    <mergeCell ref="C198:G198"/>
    <mergeCell ref="C201:G201"/>
    <mergeCell ref="C204:G204"/>
    <mergeCell ref="C207:G207"/>
    <mergeCell ref="C153:G153"/>
    <mergeCell ref="C156:G156"/>
    <mergeCell ref="C166:G166"/>
    <mergeCell ref="C168:G168"/>
    <mergeCell ref="C177:G177"/>
    <mergeCell ref="C181:G181"/>
    <mergeCell ref="C137:G137"/>
    <mergeCell ref="C139:G139"/>
    <mergeCell ref="C142:G142"/>
    <mergeCell ref="C144:G144"/>
    <mergeCell ref="C145:G145"/>
    <mergeCell ref="C149:G149"/>
    <mergeCell ref="C116:G116"/>
    <mergeCell ref="C119:G119"/>
    <mergeCell ref="C121:G121"/>
    <mergeCell ref="C124:G124"/>
    <mergeCell ref="C126:G126"/>
    <mergeCell ref="C131:G131"/>
    <mergeCell ref="C94:G94"/>
    <mergeCell ref="C96:G96"/>
    <mergeCell ref="C101:G101"/>
    <mergeCell ref="C103:G103"/>
    <mergeCell ref="C106:G106"/>
    <mergeCell ref="C113:G113"/>
    <mergeCell ref="C66:G66"/>
    <mergeCell ref="C68:G68"/>
    <mergeCell ref="C77:G77"/>
    <mergeCell ref="C79:G79"/>
    <mergeCell ref="C81:G81"/>
    <mergeCell ref="C83:G83"/>
    <mergeCell ref="C36:G36"/>
    <mergeCell ref="C38:G38"/>
    <mergeCell ref="C45:G45"/>
    <mergeCell ref="C47:G47"/>
    <mergeCell ref="C55:G55"/>
    <mergeCell ref="C57:G57"/>
    <mergeCell ref="C15:G15"/>
    <mergeCell ref="C16:G16"/>
    <mergeCell ref="C19:G19"/>
    <mergeCell ref="C21:G21"/>
    <mergeCell ref="C26:G26"/>
    <mergeCell ref="C32:G3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2024-04-09T10:41:59Z</dcterms:modified>
</cp:coreProperties>
</file>